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LC 2025\SLC 2024\"/>
    </mc:Choice>
  </mc:AlternateContent>
  <xr:revisionPtr revIDLastSave="0" documentId="13_ncr:1_{DBEFA485-5D72-4DA8-AB3C-741CF7CE009A}" xr6:coauthVersionLast="47" xr6:coauthVersionMax="47" xr10:uidLastSave="{00000000-0000-0000-0000-000000000000}"/>
  <bookViews>
    <workbookView xWindow="-120" yWindow="-120" windowWidth="29040" windowHeight="15720" tabRatio="926" firstSheet="1" activeTab="23" xr2:uid="{00000000-000D-0000-FFFF-FFFF00000000}"/>
  </bookViews>
  <sheets>
    <sheet name="SUMMARY" sheetId="179" state="hidden" r:id="rId1"/>
    <sheet name="SUMMARY (3)" sheetId="245" r:id="rId2"/>
    <sheet name="001" sheetId="1" r:id="rId3"/>
    <sheet name="002" sheetId="2" r:id="rId4"/>
    <sheet name="003" sheetId="3" r:id="rId5"/>
    <sheet name="004" sheetId="4" r:id="rId6"/>
    <sheet name="005" sheetId="5" r:id="rId7"/>
    <sheet name="006" sheetId="6" r:id="rId8"/>
    <sheet name="007" sheetId="7" r:id="rId9"/>
    <sheet name="008" sheetId="8" r:id="rId10"/>
    <sheet name="009" sheetId="9" r:id="rId11"/>
    <sheet name="010" sheetId="10" r:id="rId12"/>
    <sheet name="011" sheetId="11" r:id="rId13"/>
    <sheet name="012" sheetId="228" r:id="rId14"/>
    <sheet name="013" sheetId="13" r:id="rId15"/>
    <sheet name="014" sheetId="14" r:id="rId16"/>
    <sheet name="015" sheetId="15" r:id="rId17"/>
    <sheet name="016" sheetId="16" r:id="rId18"/>
    <sheet name="017" sheetId="17" r:id="rId19"/>
    <sheet name="018" sheetId="18" r:id="rId20"/>
    <sheet name="019" sheetId="19" r:id="rId21"/>
    <sheet name="020" sheetId="239" r:id="rId22"/>
    <sheet name="021" sheetId="21" r:id="rId23"/>
    <sheet name="022" sheetId="222" r:id="rId24"/>
    <sheet name="023" sheetId="221" r:id="rId25"/>
    <sheet name="024" sheetId="24" r:id="rId26"/>
    <sheet name="025" sheetId="25" r:id="rId27"/>
    <sheet name="026" sheetId="26" r:id="rId28"/>
    <sheet name="027" sheetId="27" r:id="rId29"/>
    <sheet name="028" sheetId="28" r:id="rId30"/>
    <sheet name="029" sheetId="29" r:id="rId31"/>
    <sheet name="030" sheetId="30" r:id="rId32"/>
    <sheet name="031" sheetId="31" r:id="rId33"/>
    <sheet name="032" sheetId="32" r:id="rId34"/>
    <sheet name="033" sheetId="33" r:id="rId35"/>
    <sheet name="034" sheetId="34" r:id="rId36"/>
    <sheet name="035" sheetId="35" r:id="rId37"/>
    <sheet name="036" sheetId="36" r:id="rId38"/>
    <sheet name="037" sheetId="37" r:id="rId39"/>
    <sheet name="038" sheetId="38" r:id="rId40"/>
    <sheet name="039" sheetId="39" r:id="rId41"/>
    <sheet name="040" sheetId="238" r:id="rId42"/>
    <sheet name="041" sheetId="41" r:id="rId43"/>
    <sheet name="042" sheetId="42" r:id="rId44"/>
    <sheet name="043" sheetId="43" r:id="rId45"/>
    <sheet name="044" sheetId="44" r:id="rId46"/>
    <sheet name="045" sheetId="45" r:id="rId47"/>
    <sheet name="046" sheetId="46" r:id="rId48"/>
    <sheet name="047" sheetId="47" r:id="rId49"/>
    <sheet name="048" sheetId="48" r:id="rId50"/>
    <sheet name="049" sheetId="49" r:id="rId51"/>
    <sheet name="050" sheetId="50" r:id="rId52"/>
    <sheet name="051" sheetId="232" r:id="rId53"/>
    <sheet name="052" sheetId="52" r:id="rId54"/>
    <sheet name="053" sheetId="53" r:id="rId55"/>
    <sheet name="054" sheetId="54" r:id="rId56"/>
    <sheet name="055" sheetId="55" r:id="rId57"/>
    <sheet name="056" sheetId="56" r:id="rId58"/>
    <sheet name="057" sheetId="57" r:id="rId59"/>
    <sheet name="058" sheetId="58" r:id="rId60"/>
    <sheet name="059" sheetId="59" r:id="rId61"/>
    <sheet name="060" sheetId="60" r:id="rId62"/>
    <sheet name="061" sheetId="235" r:id="rId63"/>
    <sheet name="062" sheetId="236" r:id="rId64"/>
    <sheet name="063" sheetId="63" r:id="rId65"/>
    <sheet name="064" sheetId="64" r:id="rId66"/>
    <sheet name="065" sheetId="65" r:id="rId67"/>
    <sheet name="066" sheetId="66" r:id="rId68"/>
    <sheet name="067" sheetId="67" r:id="rId69"/>
    <sheet name="068" sheetId="68" r:id="rId70"/>
    <sheet name="069" sheetId="69" r:id="rId71"/>
    <sheet name="070" sheetId="70" r:id="rId72"/>
    <sheet name="071" sheetId="71" r:id="rId73"/>
    <sheet name="072" sheetId="72" r:id="rId74"/>
    <sheet name="073" sheetId="73" r:id="rId75"/>
    <sheet name="074" sheetId="74" r:id="rId76"/>
    <sheet name="075" sheetId="75" r:id="rId77"/>
    <sheet name="076" sheetId="76" r:id="rId78"/>
    <sheet name="077" sheetId="77" r:id="rId79"/>
    <sheet name="078" sheetId="78" r:id="rId80"/>
    <sheet name="079" sheetId="79" r:id="rId81"/>
    <sheet name="080" sheetId="80" r:id="rId82"/>
    <sheet name="081" sheetId="81" r:id="rId83"/>
    <sheet name="082" sheetId="82" r:id="rId84"/>
    <sheet name="083" sheetId="83" r:id="rId85"/>
    <sheet name="084" sheetId="84" r:id="rId86"/>
    <sheet name="085" sheetId="85" r:id="rId87"/>
    <sheet name="086" sheetId="86" r:id="rId88"/>
    <sheet name="087" sheetId="87" r:id="rId89"/>
    <sheet name="088" sheetId="88" r:id="rId90"/>
    <sheet name="089" sheetId="89" r:id="rId91"/>
    <sheet name="090" sheetId="90" r:id="rId92"/>
    <sheet name="091" sheetId="91" r:id="rId93"/>
    <sheet name="092" sheetId="241" r:id="rId94"/>
    <sheet name="093" sheetId="93" r:id="rId95"/>
    <sheet name="094" sheetId="96" r:id="rId96"/>
    <sheet name="095" sheetId="94" r:id="rId97"/>
    <sheet name="096" sheetId="95" r:id="rId98"/>
    <sheet name="097" sheetId="97" r:id="rId99"/>
    <sheet name="098" sheetId="98" r:id="rId100"/>
    <sheet name="099" sheetId="99" r:id="rId101"/>
    <sheet name="100" sheetId="100" r:id="rId102"/>
    <sheet name="101" sheetId="101" r:id="rId103"/>
    <sheet name="102" sheetId="102" r:id="rId104"/>
    <sheet name="103" sheetId="103" r:id="rId105"/>
    <sheet name="104" sheetId="104" r:id="rId106"/>
    <sheet name="105" sheetId="105" r:id="rId107"/>
    <sheet name="106" sheetId="106" r:id="rId108"/>
    <sheet name="107" sheetId="107" r:id="rId109"/>
    <sheet name="108" sheetId="108" r:id="rId110"/>
    <sheet name="109" sheetId="109" r:id="rId111"/>
    <sheet name="110" sheetId="110" r:id="rId112"/>
    <sheet name="111" sheetId="111" r:id="rId113"/>
    <sheet name="112" sheetId="112" r:id="rId114"/>
    <sheet name="113" sheetId="113" r:id="rId115"/>
    <sheet name="114" sheetId="114" r:id="rId116"/>
    <sheet name="115" sheetId="115" r:id="rId117"/>
    <sheet name="116" sheetId="116" r:id="rId118"/>
    <sheet name="117" sheetId="117" r:id="rId119"/>
    <sheet name="118" sheetId="118" r:id="rId120"/>
    <sheet name="119" sheetId="119" r:id="rId121"/>
    <sheet name="120" sheetId="120" r:id="rId122"/>
    <sheet name="121" sheetId="121" r:id="rId123"/>
    <sheet name="122" sheetId="122" r:id="rId124"/>
    <sheet name="123" sheetId="123" r:id="rId125"/>
    <sheet name="125" sheetId="125" r:id="rId126"/>
    <sheet name="124" sheetId="240" r:id="rId127"/>
    <sheet name="126" sheetId="126" r:id="rId128"/>
    <sheet name="127" sheetId="209" r:id="rId129"/>
    <sheet name="128" sheetId="128" r:id="rId130"/>
    <sheet name="129" sheetId="129" r:id="rId131"/>
    <sheet name="130" sheetId="130" state="hidden" r:id="rId132"/>
    <sheet name="131" sheetId="131" state="hidden" r:id="rId133"/>
    <sheet name="132" sheetId="132" r:id="rId134"/>
    <sheet name="133" sheetId="133" r:id="rId135"/>
    <sheet name="134" sheetId="134" r:id="rId136"/>
    <sheet name="135" sheetId="135" r:id="rId137"/>
    <sheet name="136" sheetId="223" r:id="rId138"/>
    <sheet name="137" sheetId="137" r:id="rId139"/>
    <sheet name="138" sheetId="138" r:id="rId140"/>
    <sheet name="139" sheetId="139" r:id="rId141"/>
    <sheet name="140" sheetId="140" r:id="rId142"/>
    <sheet name="141" sheetId="141" r:id="rId143"/>
    <sheet name="142" sheetId="142" r:id="rId144"/>
    <sheet name="143" sheetId="143" r:id="rId145"/>
    <sheet name="144" sheetId="144" r:id="rId146"/>
    <sheet name="145" sheetId="145" r:id="rId147"/>
    <sheet name="146" sheetId="147" r:id="rId148"/>
    <sheet name="147" sheetId="148" r:id="rId149"/>
    <sheet name="148" sheetId="149" r:id="rId150"/>
    <sheet name="149" sheetId="150" r:id="rId151"/>
    <sheet name="150" sheetId="151" r:id="rId152"/>
    <sheet name="151" sheetId="152" r:id="rId153"/>
    <sheet name="152" sheetId="243" r:id="rId154"/>
    <sheet name="153" sheetId="154" r:id="rId155"/>
    <sheet name="154" sheetId="155" r:id="rId156"/>
    <sheet name="155" sheetId="156" r:id="rId157"/>
    <sheet name="156" sheetId="157" r:id="rId158"/>
    <sheet name="157" sheetId="158" r:id="rId159"/>
    <sheet name="158" sheetId="159" r:id="rId160"/>
    <sheet name="159" sheetId="160" r:id="rId161"/>
    <sheet name="160" sheetId="161" r:id="rId162"/>
    <sheet name="161" sheetId="162" r:id="rId163"/>
    <sheet name="162" sheetId="211" r:id="rId164"/>
    <sheet name="163" sheetId="164" r:id="rId165"/>
    <sheet name="164" sheetId="165" r:id="rId166"/>
    <sheet name="165" sheetId="166" r:id="rId167"/>
    <sheet name="166" sheetId="167" r:id="rId168"/>
    <sheet name="167" sheetId="168" r:id="rId169"/>
    <sheet name="168" sheetId="169" r:id="rId170"/>
    <sheet name="169" sheetId="170" r:id="rId171"/>
    <sheet name="170" sheetId="171" r:id="rId172"/>
    <sheet name="171" sheetId="172" r:id="rId173"/>
    <sheet name="172" sheetId="217" r:id="rId174"/>
    <sheet name="173" sheetId="219" r:id="rId175"/>
    <sheet name="174" sheetId="220" r:id="rId176"/>
    <sheet name="175" sheetId="218" r:id="rId177"/>
    <sheet name="176" sheetId="177" r:id="rId178"/>
    <sheet name="177" sheetId="178" r:id="rId179"/>
    <sheet name="178" sheetId="180" r:id="rId180"/>
    <sheet name="185" sheetId="230" r:id="rId181"/>
    <sheet name="186" sheetId="182" r:id="rId182"/>
    <sheet name="187" sheetId="181" r:id="rId183"/>
    <sheet name="188" sheetId="183" r:id="rId184"/>
    <sheet name="189" sheetId="184" r:id="rId185"/>
    <sheet name="190" sheetId="185" r:id="rId186"/>
    <sheet name="191" sheetId="186" r:id="rId187"/>
    <sheet name="192" sheetId="187" r:id="rId188"/>
    <sheet name="193" sheetId="226" r:id="rId189"/>
    <sheet name="194" sheetId="189" r:id="rId190"/>
    <sheet name="195" sheetId="227" r:id="rId191"/>
    <sheet name="196" sheetId="191" r:id="rId192"/>
    <sheet name="197" sheetId="192" r:id="rId193"/>
    <sheet name="201" sheetId="193" r:id="rId194"/>
    <sheet name="202" sheetId="213" r:id="rId195"/>
    <sheet name="203" sheetId="216" r:id="rId196"/>
    <sheet name="204" sheetId="214" r:id="rId197"/>
    <sheet name="205" sheetId="215" r:id="rId198"/>
    <sheet name="206" sheetId="229" r:id="rId199"/>
    <sheet name="207" sheetId="199" r:id="rId200"/>
    <sheet name="208" sheetId="200" r:id="rId201"/>
    <sheet name="209" sheetId="201" r:id="rId202"/>
    <sheet name="210" sheetId="202" r:id="rId203"/>
    <sheet name="211" sheetId="203" r:id="rId204"/>
    <sheet name="212" sheetId="204" r:id="rId205"/>
    <sheet name="213" sheetId="205" r:id="rId206"/>
    <sheet name="214" sheetId="206" r:id="rId207"/>
    <sheet name="215" sheetId="207" r:id="rId208"/>
    <sheet name="216" sheetId="210" r:id="rId209"/>
    <sheet name="217" sheetId="212" r:id="rId210"/>
    <sheet name="218" sheetId="231" r:id="rId211"/>
    <sheet name="219" sheetId="224" r:id="rId212"/>
    <sheet name="220" sheetId="234" r:id="rId213"/>
    <sheet name="221" sheetId="233" r:id="rId214"/>
    <sheet name="222" sheetId="246" r:id="rId215"/>
    <sheet name="223" sheetId="247" r:id="rId216"/>
    <sheet name="224" sheetId="248" r:id="rId217"/>
    <sheet name="225" sheetId="249" r:id="rId218"/>
    <sheet name="226" sheetId="250" r:id="rId219"/>
    <sheet name="227" sheetId="251" r:id="rId220"/>
    <sheet name="233" sheetId="252" r:id="rId221"/>
    <sheet name="234" sheetId="253" r:id="rId222"/>
  </sheets>
  <externalReferences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</externalReferences>
  <definedNames>
    <definedName name="_xlnm._FilterDatabase" localSheetId="2" hidden="1">'001'!$A$8:$L$74</definedName>
    <definedName name="_xlnm._FilterDatabase" localSheetId="3" hidden="1">'002'!$A$8:$L$43</definedName>
    <definedName name="_xlnm._FilterDatabase" localSheetId="4" hidden="1">'003'!$A$8:$L$75</definedName>
    <definedName name="_xlnm._FilterDatabase" localSheetId="5" hidden="1">'004'!$A$8:$L$46</definedName>
    <definedName name="_xlnm._FilterDatabase" localSheetId="6" hidden="1">'005'!$A$8:$L$74</definedName>
    <definedName name="_xlnm._FilterDatabase" localSheetId="7" hidden="1">'006'!$A$8:$L$74</definedName>
    <definedName name="_xlnm._FilterDatabase" localSheetId="8" hidden="1">'007'!$A$8:$L$74</definedName>
    <definedName name="_xlnm._FilterDatabase" localSheetId="9" hidden="1">'008'!$A$8:$L$42</definedName>
    <definedName name="_xlnm._FilterDatabase" localSheetId="10" hidden="1">'009'!$A$8:$L$74</definedName>
    <definedName name="_xlnm._FilterDatabase" localSheetId="11" hidden="1">'010'!$A$8:$L$74</definedName>
    <definedName name="_xlnm._FilterDatabase" localSheetId="12" hidden="1">'011'!$A$8:$L$74</definedName>
    <definedName name="_xlnm._FilterDatabase" localSheetId="13" hidden="1">'012'!$A$8:$L$74</definedName>
    <definedName name="_xlnm._FilterDatabase" localSheetId="14" hidden="1">'013'!$A$8:$L$74</definedName>
    <definedName name="_xlnm._FilterDatabase" localSheetId="15" hidden="1">'014'!$A$8:$L$73</definedName>
    <definedName name="_xlnm._FilterDatabase" localSheetId="16" hidden="1">'015'!$A$8:$L$74</definedName>
    <definedName name="_xlnm._FilterDatabase" localSheetId="17" hidden="1">'016'!$A$8:$L$42</definedName>
    <definedName name="_xlnm._FilterDatabase" localSheetId="18" hidden="1">'017'!$A$8:$L$42</definedName>
    <definedName name="_xlnm._FilterDatabase" localSheetId="19" hidden="1">'018'!$A$8:$L$42</definedName>
    <definedName name="_xlnm._FilterDatabase" localSheetId="20" hidden="1">'019'!$A$8:$L$74</definedName>
    <definedName name="_xlnm._FilterDatabase" localSheetId="21" hidden="1">'020'!$A$8:$L$44</definedName>
    <definedName name="_xlnm._FilterDatabase" localSheetId="22" hidden="1">'021'!$A$8:$L$42</definedName>
    <definedName name="_xlnm._FilterDatabase" localSheetId="23" hidden="1">'022'!$A$8:$L$77</definedName>
    <definedName name="_xlnm._FilterDatabase" localSheetId="24" hidden="1">'023'!$A$8:$L$77</definedName>
    <definedName name="_xlnm._FilterDatabase" localSheetId="25" hidden="1">'024'!$A$8:$L$42</definedName>
    <definedName name="_xlnm._FilterDatabase" localSheetId="26" hidden="1">'025'!$A$8:$L$74</definedName>
    <definedName name="_xlnm._FilterDatabase" localSheetId="27" hidden="1">'026'!$A$8:$L$42</definedName>
    <definedName name="_xlnm._FilterDatabase" localSheetId="28" hidden="1">'027'!$A$8:$L$45</definedName>
    <definedName name="_xlnm._FilterDatabase" localSheetId="29" hidden="1">'028'!$A$8:$L$42</definedName>
    <definedName name="_xlnm._FilterDatabase" localSheetId="30" hidden="1">'029'!$A$8:$L$74</definedName>
    <definedName name="_xlnm._FilterDatabase" localSheetId="31" hidden="1">'030'!$A$8:$L$42</definedName>
    <definedName name="_xlnm._FilterDatabase" localSheetId="32" hidden="1">'031'!$A$8:$L$74</definedName>
    <definedName name="_xlnm._FilterDatabase" localSheetId="33" hidden="1">'032'!$A$8:$L$42</definedName>
    <definedName name="_xlnm._FilterDatabase" localSheetId="34" hidden="1">'033'!$A$8:$L$42</definedName>
    <definedName name="_xlnm._FilterDatabase" localSheetId="35" hidden="1">'034'!$A$8:$L$41</definedName>
    <definedName name="_xlnm._FilterDatabase" localSheetId="36" hidden="1">'035'!$A$8:$L$74</definedName>
    <definedName name="_xlnm._FilterDatabase" localSheetId="37" hidden="1">'036'!$A$8:$L$42</definedName>
    <definedName name="_xlnm._FilterDatabase" localSheetId="38" hidden="1">'037'!$A$8:$L$42</definedName>
    <definedName name="_xlnm._FilterDatabase" localSheetId="39" hidden="1">'038'!$A$8:$L$74</definedName>
    <definedName name="_xlnm._FilterDatabase" localSheetId="40" hidden="1">'039'!$A$8:$L$74</definedName>
    <definedName name="_xlnm._FilterDatabase" localSheetId="41" hidden="1">'040'!$A$8:$L$43</definedName>
    <definedName name="_xlnm._FilterDatabase" localSheetId="42" hidden="1">'041'!$A$8:$L$42</definedName>
    <definedName name="_xlnm._FilterDatabase" localSheetId="43" hidden="1">'042'!$A$8:$L$42</definedName>
    <definedName name="_xlnm._FilterDatabase" localSheetId="44" hidden="1">'043'!$A$8:$L$44</definedName>
    <definedName name="_xlnm._FilterDatabase" localSheetId="45" hidden="1">'044'!$A$8:$L$42</definedName>
    <definedName name="_xlnm._FilterDatabase" localSheetId="46" hidden="1">'045'!$A$8:$L$43</definedName>
    <definedName name="_xlnm._FilterDatabase" localSheetId="47" hidden="1">'046'!$A$8:$L$74</definedName>
    <definedName name="_xlnm._FilterDatabase" localSheetId="48" hidden="1">'047'!$A$8:$L$75</definedName>
    <definedName name="_xlnm._FilterDatabase" localSheetId="49" hidden="1">'048'!$A$8:$L$74</definedName>
    <definedName name="_xlnm._FilterDatabase" localSheetId="50" hidden="1">'049'!$A$8:$L$74</definedName>
    <definedName name="_xlnm._FilterDatabase" localSheetId="51" hidden="1">'050'!$A$8:$L$74</definedName>
    <definedName name="_xlnm._FilterDatabase" localSheetId="52" hidden="1">'051'!$A$8:$L$43</definedName>
    <definedName name="_xlnm._FilterDatabase" localSheetId="53" hidden="1">'052'!$A$8:$L$74</definedName>
    <definedName name="_xlnm._FilterDatabase" localSheetId="54" hidden="1">'053'!$A$8:$L$74</definedName>
    <definedName name="_xlnm._FilterDatabase" localSheetId="55" hidden="1">'054'!$A$8:$L$73</definedName>
    <definedName name="_xlnm._FilterDatabase" localSheetId="56" hidden="1">'055'!$A$8:$L$74</definedName>
    <definedName name="_xlnm._FilterDatabase" localSheetId="57" hidden="1">'056'!$A$8:$L$74</definedName>
    <definedName name="_xlnm._FilterDatabase" localSheetId="58" hidden="1">'057'!$A$8:$L$74</definedName>
    <definedName name="_xlnm._FilterDatabase" localSheetId="59" hidden="1">'058'!$A$8:$L$74</definedName>
    <definedName name="_xlnm._FilterDatabase" localSheetId="60" hidden="1">'059'!$A$8:$L$74</definedName>
    <definedName name="_xlnm._FilterDatabase" localSheetId="61" hidden="1">'060'!$A$8:$L$74</definedName>
    <definedName name="_xlnm._FilterDatabase" localSheetId="62" hidden="1">'061'!$A$8:$L$75</definedName>
    <definedName name="_xlnm._FilterDatabase" localSheetId="63" hidden="1">'062'!$A$8:$L$74</definedName>
    <definedName name="_xlnm._FilterDatabase" localSheetId="64" hidden="1">'063'!$A$8:$L$76</definedName>
    <definedName name="_xlnm._FilterDatabase" localSheetId="65" hidden="1">'064'!$A$8:$L$75</definedName>
    <definedName name="_xlnm._FilterDatabase" localSheetId="66" hidden="1">'065'!$A$8:$L$74</definedName>
    <definedName name="_xlnm._FilterDatabase" localSheetId="67" hidden="1">'066'!$A$8:$L$74</definedName>
    <definedName name="_xlnm._FilterDatabase" localSheetId="68" hidden="1">'067'!$A$8:$L$74</definedName>
    <definedName name="_xlnm._FilterDatabase" localSheetId="69" hidden="1">'068'!$A$8:$L$74</definedName>
    <definedName name="_xlnm._FilterDatabase" localSheetId="70" hidden="1">'069'!$A$8:$L$74</definedName>
    <definedName name="_xlnm._FilterDatabase" localSheetId="71" hidden="1">'070'!$A$8:$L$74</definedName>
    <definedName name="_xlnm._FilterDatabase" localSheetId="72" hidden="1">'071'!$A$8:$L$74</definedName>
    <definedName name="_xlnm._FilterDatabase" localSheetId="73" hidden="1">'072'!$A$8:$L$74</definedName>
    <definedName name="_xlnm._FilterDatabase" localSheetId="74" hidden="1">'073'!$A$8:$L$74</definedName>
    <definedName name="_xlnm._FilterDatabase" localSheetId="75" hidden="1">'074'!$A$8:$L$74</definedName>
    <definedName name="_xlnm._FilterDatabase" localSheetId="76" hidden="1">'075'!$A$8:$L$74</definedName>
    <definedName name="_xlnm._FilterDatabase" localSheetId="77" hidden="1">'076'!$A$8:$L$74</definedName>
    <definedName name="_xlnm._FilterDatabase" localSheetId="78" hidden="1">'077'!$A$8:$L$74</definedName>
    <definedName name="_xlnm._FilterDatabase" localSheetId="79" hidden="1">'078'!$A$8:$L$74</definedName>
    <definedName name="_xlnm._FilterDatabase" localSheetId="80" hidden="1">'079'!$A$8:$L$74</definedName>
    <definedName name="_xlnm._FilterDatabase" localSheetId="81" hidden="1">'080'!$A$8:$L$74</definedName>
    <definedName name="_xlnm._FilterDatabase" localSheetId="82" hidden="1">'081'!$A$8:$L$74</definedName>
    <definedName name="_xlnm._FilterDatabase" localSheetId="83" hidden="1">'082'!$A$8:$L$74</definedName>
    <definedName name="_xlnm._FilterDatabase" localSheetId="84" hidden="1">'083'!$A$8:$L$74</definedName>
    <definedName name="_xlnm._FilterDatabase" localSheetId="85" hidden="1">'084'!$A$8:$L$74</definedName>
    <definedName name="_xlnm._FilterDatabase" localSheetId="86" hidden="1">'085'!$A$8:$L$74</definedName>
    <definedName name="_xlnm._FilterDatabase" localSheetId="87" hidden="1">'086'!$A$8:$L$74</definedName>
    <definedName name="_xlnm._FilterDatabase" localSheetId="88" hidden="1">'087'!$A$8:$L$74</definedName>
    <definedName name="_xlnm._FilterDatabase" localSheetId="89" hidden="1">'088'!$A$8:$L$74</definedName>
    <definedName name="_xlnm._FilterDatabase" localSheetId="90" hidden="1">'089'!$A$8:$L$74</definedName>
    <definedName name="_xlnm._FilterDatabase" localSheetId="91" hidden="1">'090'!$A$8:$L$74</definedName>
    <definedName name="_xlnm._FilterDatabase" localSheetId="92" hidden="1">'091'!$A$8:$L$74</definedName>
    <definedName name="_xlnm._FilterDatabase" localSheetId="93" hidden="1">'092'!$A$8:$L$76</definedName>
    <definedName name="_xlnm._FilterDatabase" localSheetId="94" hidden="1">'093'!$A$8:$L$76</definedName>
    <definedName name="_xlnm._FilterDatabase" localSheetId="95" hidden="1">'094'!$A$8:$L$74</definedName>
    <definedName name="_xlnm._FilterDatabase" localSheetId="96" hidden="1">'095'!$A$8:$L$74</definedName>
    <definedName name="_xlnm._FilterDatabase" localSheetId="97" hidden="1">'096'!$A$8:$L$74</definedName>
    <definedName name="_xlnm._FilterDatabase" localSheetId="98" hidden="1">'097'!$A$8:$L$74</definedName>
    <definedName name="_xlnm._FilterDatabase" localSheetId="99" hidden="1">'098'!$A$8:$L$74</definedName>
    <definedName name="_xlnm._FilterDatabase" localSheetId="100" hidden="1">'099'!$A$8:$L$74</definedName>
    <definedName name="_xlnm._FilterDatabase" localSheetId="101" hidden="1">'100'!$A$8:$L$74</definedName>
    <definedName name="_xlnm._FilterDatabase" localSheetId="102" hidden="1">'101'!$A$8:$L$74</definedName>
    <definedName name="_xlnm._FilterDatabase" localSheetId="103" hidden="1">'102'!$A$8:$L$74</definedName>
    <definedName name="_xlnm._FilterDatabase" localSheetId="104" hidden="1">'103'!$A$8:$L$74</definedName>
    <definedName name="_xlnm._FilterDatabase" localSheetId="105" hidden="1">'104'!$A$8:$L$74</definedName>
    <definedName name="_xlnm._FilterDatabase" localSheetId="106" hidden="1">'105'!$A$8:$L$74</definedName>
    <definedName name="_xlnm._FilterDatabase" localSheetId="107" hidden="1">'106'!$A$8:$L$74</definedName>
    <definedName name="_xlnm._FilterDatabase" localSheetId="108" hidden="1">'107'!$A$8:$L$74</definedName>
    <definedName name="_xlnm._FilterDatabase" localSheetId="109" hidden="1">'108'!$A$8:$L$74</definedName>
    <definedName name="_xlnm._FilterDatabase" localSheetId="110" hidden="1">'109'!$A$8:$L$74</definedName>
    <definedName name="_xlnm._FilterDatabase" localSheetId="111" hidden="1">'110'!$A$8:$L$74</definedName>
    <definedName name="_xlnm._FilterDatabase" localSheetId="112" hidden="1">'111'!$A$8:$L$74</definedName>
    <definedName name="_xlnm._FilterDatabase" localSheetId="113" hidden="1">'112'!$A$8:$L$74</definedName>
    <definedName name="_xlnm._FilterDatabase" localSheetId="114" hidden="1">'113'!$A$8:$L$74</definedName>
    <definedName name="_xlnm._FilterDatabase" localSheetId="115" hidden="1">'114'!$A$8:$L$74</definedName>
    <definedName name="_xlnm._FilterDatabase" localSheetId="116" hidden="1">'115'!$A$8:$L$74</definedName>
    <definedName name="_xlnm._FilterDatabase" localSheetId="117" hidden="1">'116'!$A$8:$L$78</definedName>
    <definedName name="_xlnm._FilterDatabase" localSheetId="118" hidden="1">'117'!$A$8:$L$74</definedName>
    <definedName name="_xlnm._FilterDatabase" localSheetId="119" hidden="1">'118'!$A$8:$L$74</definedName>
    <definedName name="_xlnm._FilterDatabase" localSheetId="120" hidden="1">'119'!$A$8:$L$74</definedName>
    <definedName name="_xlnm._FilterDatabase" localSheetId="121" hidden="1">'120'!$A$8:$L$74</definedName>
    <definedName name="_xlnm._FilterDatabase" localSheetId="122" hidden="1">'121'!$A$8:$L$74</definedName>
    <definedName name="_xlnm._FilterDatabase" localSheetId="123" hidden="1">'122'!$A$8:$L$74</definedName>
    <definedName name="_xlnm._FilterDatabase" localSheetId="124" hidden="1">'123'!$A$8:$L$74</definedName>
    <definedName name="_xlnm._FilterDatabase" localSheetId="126" hidden="1">'124'!$A$8:$L$75</definedName>
    <definedName name="_xlnm._FilterDatabase" localSheetId="125" hidden="1">'125'!$A$8:$L$74</definedName>
    <definedName name="_xlnm._FilterDatabase" localSheetId="127" hidden="1">'126'!$A$8:$L$74</definedName>
    <definedName name="_xlnm._FilterDatabase" localSheetId="128" hidden="1">'127'!$A$8:$L$74</definedName>
    <definedName name="_xlnm._FilterDatabase" localSheetId="129" hidden="1">'128'!$A$8:$L$74</definedName>
    <definedName name="_xlnm._FilterDatabase" localSheetId="130" hidden="1">'129'!$A$8:$L$75</definedName>
    <definedName name="_xlnm._FilterDatabase" localSheetId="131" hidden="1">'130'!$A$8:$L$74</definedName>
    <definedName name="_xlnm._FilterDatabase" localSheetId="132" hidden="1">'131'!$A$8:$L$74</definedName>
    <definedName name="_xlnm._FilterDatabase" localSheetId="133" hidden="1">'132'!$A$8:$L$74</definedName>
    <definedName name="_xlnm._FilterDatabase" localSheetId="134" hidden="1">'133'!$A$8:$L$74</definedName>
    <definedName name="_xlnm._FilterDatabase" localSheetId="135" hidden="1">'134'!$A$8:$L$74</definedName>
    <definedName name="_xlnm._FilterDatabase" localSheetId="136" hidden="1">'135'!$A$8:$L$74</definedName>
    <definedName name="_xlnm._FilterDatabase" localSheetId="137" hidden="1">'136'!$A$8:$L$76</definedName>
    <definedName name="_xlnm._FilterDatabase" localSheetId="138" hidden="1">'137'!$A$8:$L$74</definedName>
    <definedName name="_xlnm._FilterDatabase" localSheetId="139" hidden="1">'138'!$A$8:$L$74</definedName>
    <definedName name="_xlnm._FilterDatabase" localSheetId="140" hidden="1">'139'!$A$8:$L$74</definedName>
    <definedName name="_xlnm._FilterDatabase" localSheetId="141" hidden="1">'140'!$A$8:$L$74</definedName>
    <definedName name="_xlnm._FilterDatabase" localSheetId="142" hidden="1">'141'!$A$8:$L$74</definedName>
    <definedName name="_xlnm._FilterDatabase" localSheetId="143" hidden="1">'142'!$A$8:$L$74</definedName>
    <definedName name="_xlnm._FilterDatabase" localSheetId="144" hidden="1">'143'!$A$8:$L$75</definedName>
    <definedName name="_xlnm._FilterDatabase" localSheetId="145" hidden="1">'144'!$A$8:$L$74</definedName>
    <definedName name="_xlnm._FilterDatabase" localSheetId="146" hidden="1">'145'!$A$8:$L$74</definedName>
    <definedName name="_xlnm._FilterDatabase" localSheetId="147" hidden="1">'146'!$A$8:$L$74</definedName>
    <definedName name="_xlnm._FilterDatabase" localSheetId="148" hidden="1">'147'!$A$8:$L$74</definedName>
    <definedName name="_xlnm._FilterDatabase" localSheetId="149" hidden="1">'148'!$A$8:$L$74</definedName>
    <definedName name="_xlnm._FilterDatabase" localSheetId="150" hidden="1">'149'!$A$8:$L$74</definedName>
    <definedName name="_xlnm._FilterDatabase" localSheetId="151" hidden="1">'150'!$A$8:$L$74</definedName>
    <definedName name="_xlnm._FilterDatabase" localSheetId="152" hidden="1">'151'!$A$8:$L$77</definedName>
    <definedName name="_xlnm._FilterDatabase" localSheetId="153" hidden="1">'152'!$A$8:$L$18</definedName>
    <definedName name="_xlnm._FilterDatabase" localSheetId="154" hidden="1">'153'!$A$8:$L$74</definedName>
    <definedName name="_xlnm._FilterDatabase" localSheetId="155" hidden="1">'154'!$A$8:$L$76</definedName>
    <definedName name="_xlnm._FilterDatabase" localSheetId="156" hidden="1">'155'!$A$8:$L$74</definedName>
    <definedName name="_xlnm._FilterDatabase" localSheetId="157" hidden="1">'156'!$A$8:$L$74</definedName>
    <definedName name="_xlnm._FilterDatabase" localSheetId="158" hidden="1">'157'!$A$8:$L$74</definedName>
    <definedName name="_xlnm._FilterDatabase" localSheetId="159" hidden="1">'158'!$A$8:$L$74</definedName>
    <definedName name="_xlnm._FilterDatabase" localSheetId="160" hidden="1">'159'!$A$8:$L$74</definedName>
    <definedName name="_xlnm._FilterDatabase" localSheetId="161" hidden="1">'160'!$A$8:$L$74</definedName>
    <definedName name="_xlnm._FilterDatabase" localSheetId="162" hidden="1">'161'!$A$8:$L$74</definedName>
    <definedName name="_xlnm._FilterDatabase" localSheetId="163" hidden="1">'162'!$A$8:$L$77</definedName>
    <definedName name="_xlnm._FilterDatabase" localSheetId="164" hidden="1">'163'!$A$8:$L$74</definedName>
    <definedName name="_xlnm._FilterDatabase" localSheetId="165" hidden="1">'164'!$A$8:$L$74</definedName>
    <definedName name="_xlnm._FilterDatabase" localSheetId="166" hidden="1">'165'!$A$8:$L$74</definedName>
    <definedName name="_xlnm._FilterDatabase" localSheetId="167" hidden="1">'166'!$A$8:$L$74</definedName>
    <definedName name="_xlnm._FilterDatabase" localSheetId="168" hidden="1">'167'!$A$8:$L$80</definedName>
    <definedName name="_xlnm._FilterDatabase" localSheetId="169" hidden="1">'168'!$A$8:$L$74</definedName>
    <definedName name="_xlnm._FilterDatabase" localSheetId="170" hidden="1">'169'!$A$8:$L$74</definedName>
    <definedName name="_xlnm._FilterDatabase" localSheetId="171" hidden="1">'170'!$A$8:$L$74</definedName>
    <definedName name="_xlnm._FilterDatabase" localSheetId="172" hidden="1">'171'!$A$8:$L$74</definedName>
    <definedName name="_xlnm._FilterDatabase" localSheetId="173" hidden="1">'172'!$A$8:$L$77</definedName>
    <definedName name="_xlnm._FilterDatabase" localSheetId="174" hidden="1">'173'!$A$8:$L$77</definedName>
    <definedName name="_xlnm._FilterDatabase" localSheetId="175" hidden="1">'174'!$A$8:$L$77</definedName>
    <definedName name="_xlnm._FilterDatabase" localSheetId="176" hidden="1">'175'!$A$8:$L$77</definedName>
    <definedName name="_xlnm._FilterDatabase" localSheetId="177" hidden="1">'176'!$A$8:$L$74</definedName>
    <definedName name="_xlnm._FilterDatabase" localSheetId="178" hidden="1">'177'!$A$8:$L$74</definedName>
    <definedName name="_xlnm._FilterDatabase" localSheetId="179" hidden="1">'178'!$A$8:$L$73</definedName>
    <definedName name="_xlnm._FilterDatabase" localSheetId="180" hidden="1">'185'!$A$8:$L$77</definedName>
    <definedName name="_xlnm._FilterDatabase" localSheetId="181" hidden="1">'186'!$A$8:$L$16</definedName>
    <definedName name="_xlnm._FilterDatabase" localSheetId="182" hidden="1">'187'!$A$8:$L$19</definedName>
    <definedName name="_xlnm._FilterDatabase" localSheetId="183" hidden="1">'188'!$A$8:$L$43</definedName>
    <definedName name="_xlnm._FilterDatabase" localSheetId="184" hidden="1">'189'!$A$8:$L$43</definedName>
    <definedName name="_xlnm._FilterDatabase" localSheetId="185" hidden="1">'190'!$A$8:$L$42</definedName>
    <definedName name="_xlnm._FilterDatabase" localSheetId="186" hidden="1">'191'!$A$8:$L$42</definedName>
    <definedName name="_xlnm._FilterDatabase" localSheetId="187" hidden="1">'192'!$A$8:$L$42</definedName>
    <definedName name="_xlnm._FilterDatabase" localSheetId="188" hidden="1">'193'!$A$8:$L$74</definedName>
    <definedName name="_xlnm._FilterDatabase" localSheetId="189" hidden="1">'194'!$A$8:$L$44</definedName>
    <definedName name="_xlnm._FilterDatabase" localSheetId="190" hidden="1">'195'!$A$8:$L$75</definedName>
    <definedName name="_xlnm._FilterDatabase" localSheetId="191" hidden="1">'196'!$A$8:$L$42</definedName>
    <definedName name="_xlnm._FilterDatabase" localSheetId="192" hidden="1">'197'!$A$8:$L$42</definedName>
    <definedName name="_xlnm._FilterDatabase" localSheetId="193" hidden="1">'201'!$A$8:$L$42</definedName>
    <definedName name="_xlnm._FilterDatabase" localSheetId="194" hidden="1">'202'!$A$8:$L$78</definedName>
    <definedName name="_xlnm._FilterDatabase" localSheetId="195" hidden="1">'203'!$A$8:$L$78</definedName>
    <definedName name="_xlnm._FilterDatabase" localSheetId="196" hidden="1">'204'!$A$8:$L$78</definedName>
    <definedName name="_xlnm._FilterDatabase" localSheetId="197" hidden="1">'205'!$A$8:$L$78</definedName>
    <definedName name="_xlnm._FilterDatabase" localSheetId="198" hidden="1">'206'!$A$8:$L$77</definedName>
    <definedName name="_xlnm._FilterDatabase" localSheetId="199" hidden="1">'207'!$A$8:$L$42</definedName>
    <definedName name="_xlnm._FilterDatabase" localSheetId="200" hidden="1">'208'!$A$8:$L$42</definedName>
    <definedName name="_xlnm._FilterDatabase" localSheetId="201" hidden="1">'209'!$A$8:$L$42</definedName>
    <definedName name="_xlnm._FilterDatabase" localSheetId="202" hidden="1">'210'!$A$8:$L$42</definedName>
    <definedName name="_xlnm._FilterDatabase" localSheetId="203" hidden="1">'211'!$A$8:$L$42</definedName>
    <definedName name="_xlnm._FilterDatabase" localSheetId="204" hidden="1">'212'!$A$8:$L$74</definedName>
    <definedName name="_xlnm._FilterDatabase" localSheetId="205" hidden="1">'213'!$A$8:$L$42</definedName>
    <definedName name="_xlnm._FilterDatabase" localSheetId="206" hidden="1">'214'!$A$8:$L$42</definedName>
    <definedName name="_xlnm._FilterDatabase" localSheetId="207" hidden="1">'215'!$A$8:$L$44</definedName>
    <definedName name="_xlnm._FilterDatabase" localSheetId="208" hidden="1">'216'!$A$8:$L$74</definedName>
    <definedName name="_xlnm._FilterDatabase" localSheetId="209" hidden="1">'217'!$A$8:$L$77</definedName>
    <definedName name="_xlnm._FilterDatabase" localSheetId="210" hidden="1">'218'!$A$8:$L$77</definedName>
    <definedName name="_xlnm._FilterDatabase" localSheetId="211" hidden="1">'219'!$A$8:$L$74</definedName>
    <definedName name="_xlnm._FilterDatabase" localSheetId="212" hidden="1">'220'!$A$8:$L$77</definedName>
    <definedName name="_xlnm._FilterDatabase" localSheetId="213" hidden="1">'221'!$A$8:$L$42</definedName>
    <definedName name="_xlnm._FilterDatabase" localSheetId="214" hidden="1">'222'!$A$8:$L$42</definedName>
    <definedName name="_xlnm._FilterDatabase" localSheetId="215" hidden="1">'223'!$A$8:$L$42</definedName>
    <definedName name="_xlnm._FilterDatabase" localSheetId="216" hidden="1">'224'!$A$8:$L$42</definedName>
    <definedName name="_xlnm._FilterDatabase" localSheetId="217" hidden="1">'225'!$A$8:$L$42</definedName>
    <definedName name="_xlnm._FilterDatabase" localSheetId="218" hidden="1">'226'!$A$8:$L$42</definedName>
    <definedName name="_xlnm._FilterDatabase" localSheetId="219" hidden="1">'227'!$A$8:$L$42</definedName>
    <definedName name="_xlnm._FilterDatabase" localSheetId="220" hidden="1">'233'!$A$8:$L$42</definedName>
    <definedName name="_xlnm._FilterDatabase" localSheetId="221" hidden="1">'234'!$A$8:$L$42</definedName>
    <definedName name="_xlnm.Print_Area" localSheetId="2">'001'!$A$1:$L$75</definedName>
    <definedName name="_xlnm.Print_Area" localSheetId="3">'002'!$A$1:$L$43</definedName>
    <definedName name="_xlnm.Print_Area" localSheetId="4">'003'!$A$1:$L$76</definedName>
    <definedName name="_xlnm.Print_Area" localSheetId="5">'004'!$A$1:$L$46</definedName>
    <definedName name="_xlnm.Print_Area" localSheetId="6">'005'!$A$1:$L$75</definedName>
    <definedName name="_xlnm.Print_Area" localSheetId="7">'006'!$A$1:$L$75</definedName>
    <definedName name="_xlnm.Print_Area" localSheetId="8">'007'!$A$1:$L$75</definedName>
    <definedName name="_xlnm.Print_Area" localSheetId="9">'008'!$A$1:$L$23</definedName>
    <definedName name="_xlnm.Print_Area" localSheetId="10">'009'!$A$1:$L$75</definedName>
    <definedName name="_xlnm.Print_Area" localSheetId="11">'010'!$A$1:$L$75</definedName>
    <definedName name="_xlnm.Print_Area" localSheetId="12">'011'!$A$1:$L$75</definedName>
    <definedName name="_xlnm.Print_Area" localSheetId="13">'012'!$A$1:$L$75</definedName>
    <definedName name="_xlnm.Print_Area" localSheetId="14">'013'!$A$1:$L$75</definedName>
    <definedName name="_xlnm.Print_Area" localSheetId="15">'014'!$A$1:$L$74</definedName>
    <definedName name="_xlnm.Print_Area" localSheetId="16">'015'!$A$1:$L$75</definedName>
    <definedName name="_xlnm.Print_Area" localSheetId="17">'016'!$A$1:$L$42</definedName>
    <definedName name="_xlnm.Print_Area" localSheetId="18">'017'!$A$1:$L$42</definedName>
    <definedName name="_xlnm.Print_Area" localSheetId="19">'018'!$A$1:$L$42</definedName>
    <definedName name="_xlnm.Print_Area" localSheetId="20">'019'!$A$1:$L$75</definedName>
    <definedName name="_xlnm.Print_Area" localSheetId="21">'020'!$A$1:$L$44</definedName>
    <definedName name="_xlnm.Print_Area" localSheetId="22">'021'!$A$1:$L$42</definedName>
    <definedName name="_xlnm.Print_Area" localSheetId="23">'022'!$A$1:$L$78</definedName>
    <definedName name="_xlnm.Print_Area" localSheetId="24">'023'!$A$1:$L$78</definedName>
    <definedName name="_xlnm.Print_Area" localSheetId="25">'024'!$A$1:$L$42</definedName>
    <definedName name="_xlnm.Print_Area" localSheetId="26">'025'!$A$1:$L$75</definedName>
    <definedName name="_xlnm.Print_Area" localSheetId="27">'026'!$A$1:$L$42</definedName>
    <definedName name="_xlnm.Print_Area" localSheetId="28">'027'!$A$1:$L$45</definedName>
    <definedName name="_xlnm.Print_Area" localSheetId="29">'028'!$A$1:$L$42</definedName>
    <definedName name="_xlnm.Print_Area" localSheetId="30">'029'!$A$1:$L$75</definedName>
    <definedName name="_xlnm.Print_Area" localSheetId="31">'030'!$A$1:$L$42</definedName>
    <definedName name="_xlnm.Print_Area" localSheetId="32">'031'!$A$1:$L$75</definedName>
    <definedName name="_xlnm.Print_Area" localSheetId="33">'032'!$A$1:$L$42</definedName>
    <definedName name="_xlnm.Print_Area" localSheetId="34">'033'!$A$1:$L$42</definedName>
    <definedName name="_xlnm.Print_Area" localSheetId="35">'034'!$A$1:$L$41</definedName>
    <definedName name="_xlnm.Print_Area" localSheetId="36">'035'!$A$1:$L$75</definedName>
    <definedName name="_xlnm.Print_Area" localSheetId="37">'036'!$A$1:$L$42</definedName>
    <definedName name="_xlnm.Print_Area" localSheetId="38">'037'!$A$1:$L$42</definedName>
    <definedName name="_xlnm.Print_Area" localSheetId="39">'038'!$A$1:$L$75</definedName>
    <definedName name="_xlnm.Print_Area" localSheetId="40">'039'!$A$1:$L$75</definedName>
    <definedName name="_xlnm.Print_Area" localSheetId="41">'040'!$A$1:$L$43</definedName>
    <definedName name="_xlnm.Print_Area" localSheetId="42">'041'!$A$1:$L$42</definedName>
    <definedName name="_xlnm.Print_Area" localSheetId="43">'042'!$A$1:$L$42</definedName>
    <definedName name="_xlnm.Print_Area" localSheetId="44">'043'!$A$1:$L$44</definedName>
    <definedName name="_xlnm.Print_Area" localSheetId="45">'044'!$A$1:$L$42</definedName>
    <definedName name="_xlnm.Print_Area" localSheetId="46">'045'!$A$1:$L$43</definedName>
    <definedName name="_xlnm.Print_Area" localSheetId="47">'046'!$A$1:$L$75</definedName>
    <definedName name="_xlnm.Print_Area" localSheetId="48">'047'!$A$1:$L$76</definedName>
    <definedName name="_xlnm.Print_Area" localSheetId="49">'048'!$A$1:$L$75</definedName>
    <definedName name="_xlnm.Print_Area" localSheetId="50">'049'!$A$1:$L$75</definedName>
    <definedName name="_xlnm.Print_Area" localSheetId="51">'050'!$A$1:$L$75</definedName>
    <definedName name="_xlnm.Print_Area" localSheetId="52">'051'!$A$1:$L$43</definedName>
    <definedName name="_xlnm.Print_Area" localSheetId="53">'052'!$A$1:$L$75</definedName>
    <definedName name="_xlnm.Print_Area" localSheetId="54">'053'!$A$1:$L$75</definedName>
    <definedName name="_xlnm.Print_Area" localSheetId="55">'054'!$A$1:$L$74</definedName>
    <definedName name="_xlnm.Print_Area" localSheetId="56">'055'!$A$1:$L$75</definedName>
    <definedName name="_xlnm.Print_Area" localSheetId="57">'056'!$A$1:$L$75</definedName>
    <definedName name="_xlnm.Print_Area" localSheetId="58">'057'!$A$1:$L$75</definedName>
    <definedName name="_xlnm.Print_Area" localSheetId="59">'058'!$A$1:$L$75</definedName>
    <definedName name="_xlnm.Print_Area" localSheetId="60">'059'!$A$1:$L$75</definedName>
    <definedName name="_xlnm.Print_Area" localSheetId="61">'060'!$A$1:$L$75</definedName>
    <definedName name="_xlnm.Print_Area" localSheetId="62">'061'!$A$1:$L$76</definedName>
    <definedName name="_xlnm.Print_Area" localSheetId="63">'062'!$A$1:$L$75</definedName>
    <definedName name="_xlnm.Print_Area" localSheetId="64">'063'!$A$1:$L$77</definedName>
    <definedName name="_xlnm.Print_Area" localSheetId="65">'064'!$A$1:$L$45</definedName>
    <definedName name="_xlnm.Print_Area" localSheetId="66">'065'!$A$1:$L$75</definedName>
    <definedName name="_xlnm.Print_Area" localSheetId="67">'066'!$A$1:$L$75</definedName>
    <definedName name="_xlnm.Print_Area" localSheetId="68">'067'!$A$1:$L$75</definedName>
    <definedName name="_xlnm.Print_Area" localSheetId="69">'068'!$A$1:$L$75</definedName>
    <definedName name="_xlnm.Print_Area" localSheetId="70">'069'!$A$1:$L$75</definedName>
    <definedName name="_xlnm.Print_Area" localSheetId="71">'070'!$A$1:$L$75</definedName>
    <definedName name="_xlnm.Print_Area" localSheetId="72">'071'!$A$1:$L$75</definedName>
    <definedName name="_xlnm.Print_Area" localSheetId="73">'072'!$A$1:$L$75</definedName>
    <definedName name="_xlnm.Print_Area" localSheetId="74">'073'!$A$1:$L$75</definedName>
    <definedName name="_xlnm.Print_Area" localSheetId="75">'074'!$A$1:$L$75</definedName>
    <definedName name="_xlnm.Print_Area" localSheetId="76">'075'!$A$1:$L$75</definedName>
    <definedName name="_xlnm.Print_Area" localSheetId="77">'076'!$A$1:$L$75</definedName>
    <definedName name="_xlnm.Print_Area" localSheetId="78">'077'!$A$1:$L$75</definedName>
    <definedName name="_xlnm.Print_Area" localSheetId="79">'078'!$A$1:$L$75</definedName>
    <definedName name="_xlnm.Print_Area" localSheetId="80">'079'!$A$1:$L$75</definedName>
    <definedName name="_xlnm.Print_Area" localSheetId="81">'080'!$A$1:$L$75</definedName>
    <definedName name="_xlnm.Print_Area" localSheetId="82">'081'!$A$1:$L$75</definedName>
    <definedName name="_xlnm.Print_Area" localSheetId="83">'082'!$A$1:$L$75</definedName>
    <definedName name="_xlnm.Print_Area" localSheetId="84">'083'!$A$1:$L$75</definedName>
    <definedName name="_xlnm.Print_Area" localSheetId="85">'084'!$A$1:$L$75</definedName>
    <definedName name="_xlnm.Print_Area" localSheetId="86">'085'!$A$1:$L$75</definedName>
    <definedName name="_xlnm.Print_Area" localSheetId="87">'086'!$A$1:$L$75</definedName>
    <definedName name="_xlnm.Print_Area" localSheetId="88">'087'!$A$1:$L$75</definedName>
    <definedName name="_xlnm.Print_Area" localSheetId="89">'088'!$A$1:$L$75</definedName>
    <definedName name="_xlnm.Print_Area" localSheetId="90">'089'!$A$1:$L$75</definedName>
    <definedName name="_xlnm.Print_Area" localSheetId="91">'090'!$A$1:$L$75</definedName>
    <definedName name="_xlnm.Print_Area" localSheetId="92">'091'!$A$1:$L$75</definedName>
    <definedName name="_xlnm.Print_Area" localSheetId="93">'092'!$A$1:$L$77</definedName>
    <definedName name="_xlnm.Print_Area" localSheetId="94">'093'!$A$1:$L$77</definedName>
    <definedName name="_xlnm.Print_Area" localSheetId="95">'094'!$A$1:$L$75</definedName>
    <definedName name="_xlnm.Print_Area" localSheetId="96">'095'!$A$1:$L$75</definedName>
    <definedName name="_xlnm.Print_Area" localSheetId="97">'096'!$A$1:$L$75</definedName>
    <definedName name="_xlnm.Print_Area" localSheetId="98">'097'!$A$1:$L$75</definedName>
    <definedName name="_xlnm.Print_Area" localSheetId="99">'098'!$A$1:$L$75</definedName>
    <definedName name="_xlnm.Print_Area" localSheetId="100">'099'!$A$1:$L$75</definedName>
    <definedName name="_xlnm.Print_Area" localSheetId="101">'100'!$A$1:$L$75</definedName>
    <definedName name="_xlnm.Print_Area" localSheetId="102">'101'!$A$1:$L$75</definedName>
    <definedName name="_xlnm.Print_Area" localSheetId="103">'102'!$A$1:$L$75</definedName>
    <definedName name="_xlnm.Print_Area" localSheetId="104">'103'!$A$1:$L$75</definedName>
    <definedName name="_xlnm.Print_Area" localSheetId="105">'104'!$A$1:$L$75</definedName>
    <definedName name="_xlnm.Print_Area" localSheetId="106">'105'!$A$1:$L$75</definedName>
    <definedName name="_xlnm.Print_Area" localSheetId="107">'106'!$A$1:$L$75</definedName>
    <definedName name="_xlnm.Print_Area" localSheetId="108">'107'!$A$1:$L$75</definedName>
    <definedName name="_xlnm.Print_Area" localSheetId="109">'108'!$A$1:$L$75</definedName>
    <definedName name="_xlnm.Print_Area" localSheetId="110">'109'!$A$1:$L$75</definedName>
    <definedName name="_xlnm.Print_Area" localSheetId="111">'110'!$A$1:$L$75</definedName>
    <definedName name="_xlnm.Print_Area" localSheetId="112">'111'!$A$1:$L$75</definedName>
    <definedName name="_xlnm.Print_Area" localSheetId="113">'112'!$A$1:$L$75</definedName>
    <definedName name="_xlnm.Print_Area" localSheetId="114">'113'!$A$1:$L$75</definedName>
    <definedName name="_xlnm.Print_Area" localSheetId="115">'114'!$A$1:$L$75</definedName>
    <definedName name="_xlnm.Print_Area" localSheetId="116">'115'!$A$1:$L$75</definedName>
    <definedName name="_xlnm.Print_Area" localSheetId="117">'116'!$A$1:$L$79</definedName>
    <definedName name="_xlnm.Print_Area" localSheetId="118">'117'!$A$1:$L$75</definedName>
    <definedName name="_xlnm.Print_Area" localSheetId="119">'118'!$A$1:$L$75</definedName>
    <definedName name="_xlnm.Print_Area" localSheetId="120">'119'!$A$1:$L$75</definedName>
    <definedName name="_xlnm.Print_Area" localSheetId="121">'120'!$A$1:$L$75</definedName>
    <definedName name="_xlnm.Print_Area" localSheetId="122">'121'!$A$1:$L$75</definedName>
    <definedName name="_xlnm.Print_Area" localSheetId="123">'122'!$A$1:$L$75</definedName>
    <definedName name="_xlnm.Print_Area" localSheetId="124">'123'!$A$1:$L$75</definedName>
    <definedName name="_xlnm.Print_Area" localSheetId="126">'124'!$A$1:$L$76</definedName>
    <definedName name="_xlnm.Print_Area" localSheetId="125">'125'!$A$1:$L$75</definedName>
    <definedName name="_xlnm.Print_Area" localSheetId="127">'126'!$A$1:$L$75</definedName>
    <definedName name="_xlnm.Print_Area" localSheetId="128">'127'!$A$1:$L$75</definedName>
    <definedName name="_xlnm.Print_Area" localSheetId="129">'128'!$A$1:$L$75</definedName>
    <definedName name="_xlnm.Print_Area" localSheetId="130">'129'!$A$1:$L$76</definedName>
    <definedName name="_xlnm.Print_Area" localSheetId="131">'130'!$A$1:$L$75</definedName>
    <definedName name="_xlnm.Print_Area" localSheetId="132">'131'!$A$1:$L$75</definedName>
    <definedName name="_xlnm.Print_Area" localSheetId="133">'132'!$A$1:$L$75</definedName>
    <definedName name="_xlnm.Print_Area" localSheetId="134">'133'!$A$1:$L$75</definedName>
    <definedName name="_xlnm.Print_Area" localSheetId="135">'134'!$A$1:$L$75</definedName>
    <definedName name="_xlnm.Print_Area" localSheetId="136">'135'!$A$1:$L$75</definedName>
    <definedName name="_xlnm.Print_Area" localSheetId="137">'136'!$A$1:$L$77</definedName>
    <definedName name="_xlnm.Print_Area" localSheetId="138">'137'!$A$1:$L$75</definedName>
    <definedName name="_xlnm.Print_Area" localSheetId="139">'138'!$A$1:$L$75</definedName>
    <definedName name="_xlnm.Print_Area" localSheetId="140">'139'!$A$1:$L$75</definedName>
    <definedName name="_xlnm.Print_Area" localSheetId="141">'140'!$A$1:$L$75</definedName>
    <definedName name="_xlnm.Print_Area" localSheetId="142">'141'!$A$1:$L$75</definedName>
    <definedName name="_xlnm.Print_Area" localSheetId="143">'142'!$A$1:$L$75</definedName>
    <definedName name="_xlnm.Print_Area" localSheetId="144">'143'!$A$1:$L$76</definedName>
    <definedName name="_xlnm.Print_Area" localSheetId="145">'144'!$A$1:$L$75</definedName>
    <definedName name="_xlnm.Print_Area" localSheetId="146">'145'!$A$1:$L$75</definedName>
    <definedName name="_xlnm.Print_Area" localSheetId="147">'146'!$A$1:$L$75</definedName>
    <definedName name="_xlnm.Print_Area" localSheetId="148">'147'!$A$1:$L$75</definedName>
    <definedName name="_xlnm.Print_Area" localSheetId="149">'148'!$A$1:$L$75</definedName>
    <definedName name="_xlnm.Print_Area" localSheetId="150">'149'!$A$1:$L$75</definedName>
    <definedName name="_xlnm.Print_Area" localSheetId="151">'150'!$A$1:$L$75</definedName>
    <definedName name="_xlnm.Print_Area" localSheetId="152">'151'!$A$1:$L$78</definedName>
    <definedName name="_xlnm.Print_Area" localSheetId="153">'152'!$A$1:$L$18</definedName>
    <definedName name="_xlnm.Print_Area" localSheetId="154">'153'!$A$1:$L$75</definedName>
    <definedName name="_xlnm.Print_Area" localSheetId="155">'154'!$A$1:$L$77</definedName>
    <definedName name="_xlnm.Print_Area" localSheetId="156">'155'!$A$1:$L$75</definedName>
    <definedName name="_xlnm.Print_Area" localSheetId="157">'156'!$A$1:$L$75</definedName>
    <definedName name="_xlnm.Print_Area" localSheetId="158">'157'!$A$1:$L$75</definedName>
    <definedName name="_xlnm.Print_Area" localSheetId="159">'158'!$A$1:$L$75</definedName>
    <definedName name="_xlnm.Print_Area" localSheetId="160">'159'!$A$1:$L$75</definedName>
    <definedName name="_xlnm.Print_Area" localSheetId="161">'160'!$A$1:$L$75</definedName>
    <definedName name="_xlnm.Print_Area" localSheetId="162">'161'!$A$1:$L$75</definedName>
    <definedName name="_xlnm.Print_Area" localSheetId="163">'162'!$A$1:$L$78</definedName>
    <definedName name="_xlnm.Print_Area" localSheetId="164">'163'!$A$1:$L$75</definedName>
    <definedName name="_xlnm.Print_Area" localSheetId="165">'164'!$A$1:$L$75</definedName>
    <definedName name="_xlnm.Print_Area" localSheetId="166">'165'!$A$1:$L$75</definedName>
    <definedName name="_xlnm.Print_Area" localSheetId="167">'166'!$A$1:$L$75</definedName>
    <definedName name="_xlnm.Print_Area" localSheetId="168">'167'!$A$1:$L$81</definedName>
    <definedName name="_xlnm.Print_Area" localSheetId="169">'168'!$A$1:$L$75</definedName>
    <definedName name="_xlnm.Print_Area" localSheetId="170">'169'!$A$1:$L$75</definedName>
    <definedName name="_xlnm.Print_Area" localSheetId="171">'170'!$A$1:$L$75</definedName>
    <definedName name="_xlnm.Print_Area" localSheetId="172">'171'!$A$1:$L$75</definedName>
    <definedName name="_xlnm.Print_Area" localSheetId="173">'172'!$A$1:$L$78</definedName>
    <definedName name="_xlnm.Print_Area" localSheetId="174">'173'!$A$1:$L$78</definedName>
    <definedName name="_xlnm.Print_Area" localSheetId="175">'174'!$A$1:$L$78</definedName>
    <definedName name="_xlnm.Print_Area" localSheetId="176">'175'!$A$1:$L$78</definedName>
    <definedName name="_xlnm.Print_Area" localSheetId="177">'176'!$A$1:$L$75</definedName>
    <definedName name="_xlnm.Print_Area" localSheetId="178">'177'!$A$1:$L$75</definedName>
    <definedName name="_xlnm.Print_Area" localSheetId="179">'178'!$A$1:$L$74</definedName>
    <definedName name="_xlnm.Print_Area" localSheetId="180">'185'!$A$1:$L$78</definedName>
    <definedName name="_xlnm.Print_Area" localSheetId="181">'186'!$A$1:$L$16</definedName>
    <definedName name="_xlnm.Print_Area" localSheetId="182">'187'!$A$1:$L$19</definedName>
    <definedName name="_xlnm.Print_Area" localSheetId="183">'188'!$A$1:$L$43</definedName>
    <definedName name="_xlnm.Print_Area" localSheetId="184">'189'!$A$1:$L$43</definedName>
    <definedName name="_xlnm.Print_Area" localSheetId="185">'190'!$A$1:$L$42</definedName>
    <definedName name="_xlnm.Print_Area" localSheetId="186">'191'!$A$1:$L$42</definedName>
    <definedName name="_xlnm.Print_Area" localSheetId="187">'192'!$A$1:$L$42</definedName>
    <definedName name="_xlnm.Print_Area" localSheetId="188">'193'!$A$1:$L$75</definedName>
    <definedName name="_xlnm.Print_Area" localSheetId="189">'194'!$A$1:$L$44</definedName>
    <definedName name="_xlnm.Print_Area" localSheetId="190">'195'!$A$1:$L$76</definedName>
    <definedName name="_xlnm.Print_Area" localSheetId="191">'196'!$A$1:$L$42</definedName>
    <definedName name="_xlnm.Print_Area" localSheetId="192">'197'!$A$1:$L$42</definedName>
    <definedName name="_xlnm.Print_Area" localSheetId="193">'201'!$A$1:$L$42</definedName>
    <definedName name="_xlnm.Print_Area" localSheetId="194">'202'!$A$1:$L$79</definedName>
    <definedName name="_xlnm.Print_Area" localSheetId="195">'203'!$A$1:$L$79</definedName>
    <definedName name="_xlnm.Print_Area" localSheetId="196">'204'!$A$1:$L$79</definedName>
    <definedName name="_xlnm.Print_Area" localSheetId="197">'205'!$A$1:$L$79</definedName>
    <definedName name="_xlnm.Print_Area" localSheetId="198">'206'!$A$1:$L$78</definedName>
    <definedName name="_xlnm.Print_Area" localSheetId="199">'207'!$A$1:$L$42</definedName>
    <definedName name="_xlnm.Print_Area" localSheetId="200">'208'!$A$1:$L$42</definedName>
    <definedName name="_xlnm.Print_Area" localSheetId="201">'209'!$A$1:$L$42</definedName>
    <definedName name="_xlnm.Print_Area" localSheetId="202">'210'!$A$1:$L$42</definedName>
    <definedName name="_xlnm.Print_Area" localSheetId="203">'211'!$A$1:$L$42</definedName>
    <definedName name="_xlnm.Print_Area" localSheetId="204">'212'!$A$1:$L$75</definedName>
    <definedName name="_xlnm.Print_Area" localSheetId="205">'213'!$A$1:$L$42</definedName>
    <definedName name="_xlnm.Print_Area" localSheetId="206">'214'!$A$1:$L$42</definedName>
    <definedName name="_xlnm.Print_Area" localSheetId="207">'215'!$A$1:$L$44</definedName>
    <definedName name="_xlnm.Print_Area" localSheetId="208">'216'!$A$1:$L$75</definedName>
    <definedName name="_xlnm.Print_Area" localSheetId="209">'217'!$A$1:$L$78</definedName>
    <definedName name="_xlnm.Print_Area" localSheetId="210">'218'!$A$1:$L$78</definedName>
    <definedName name="_xlnm.Print_Area" localSheetId="211">'219'!$A$1:$L$75</definedName>
    <definedName name="_xlnm.Print_Area" localSheetId="212">'220'!$A$1:$L$78</definedName>
    <definedName name="_xlnm.Print_Area" localSheetId="213">'221'!$A$1:$L$42</definedName>
    <definedName name="_xlnm.Print_Area" localSheetId="214">'222'!$A$1:$L$42</definedName>
    <definedName name="_xlnm.Print_Area" localSheetId="215">'223'!$A$1:$L$42</definedName>
    <definedName name="_xlnm.Print_Area" localSheetId="216">'224'!$A$1:$L$42</definedName>
    <definedName name="_xlnm.Print_Area" localSheetId="217">'225'!$A$1:$L$42</definedName>
    <definedName name="_xlnm.Print_Area" localSheetId="218">'226'!$A$1:$L$42</definedName>
    <definedName name="_xlnm.Print_Area" localSheetId="219">'227'!$A$1:$L$42</definedName>
    <definedName name="_xlnm.Print_Area" localSheetId="220">'233'!$A$1:$L$42</definedName>
    <definedName name="_xlnm.Print_Area" localSheetId="221">'234'!$A$1:$L$42</definedName>
    <definedName name="_xlnm.Print_Area" localSheetId="0">SUMMARY!$A$1:$K$117</definedName>
    <definedName name="_xlnm.Print_Area" localSheetId="1">'SUMMARY (3)'!$A$1:$J$235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67" l="1"/>
  <c r="G21" i="5" l="1"/>
  <c r="H21" i="5" s="1"/>
  <c r="E21" i="5"/>
  <c r="G91" i="241"/>
  <c r="H91" i="241" s="1"/>
  <c r="E91" i="241"/>
  <c r="H35" i="8" l="1"/>
  <c r="H34" i="8" l="1"/>
  <c r="H33" i="8" l="1"/>
  <c r="H32" i="8" l="1"/>
  <c r="H20" i="170" l="1"/>
  <c r="I15" i="14"/>
  <c r="H15" i="14"/>
  <c r="G15" i="14"/>
  <c r="H31" i="8"/>
  <c r="H30" i="8" l="1"/>
  <c r="C9" i="245" l="1"/>
  <c r="C8" i="245"/>
  <c r="I15" i="253" l="1"/>
  <c r="I16" i="253" s="1"/>
  <c r="G15" i="253"/>
  <c r="H15" i="253" s="1"/>
  <c r="E15" i="253"/>
  <c r="K14" i="253"/>
  <c r="H14" i="253"/>
  <c r="E14" i="253"/>
  <c r="I15" i="252"/>
  <c r="I16" i="252" s="1"/>
  <c r="G15" i="252"/>
  <c r="H15" i="252" s="1"/>
  <c r="E15" i="252"/>
  <c r="K14" i="252"/>
  <c r="H14" i="252"/>
  <c r="E14" i="252"/>
  <c r="J15" i="253" l="1"/>
  <c r="G16" i="253" s="1"/>
  <c r="H16" i="253" s="1"/>
  <c r="I17" i="253"/>
  <c r="J15" i="252"/>
  <c r="G16" i="252" s="1"/>
  <c r="H16" i="252" s="1"/>
  <c r="I17" i="252"/>
  <c r="I18" i="253" l="1"/>
  <c r="K15" i="252"/>
  <c r="J16" i="252" s="1"/>
  <c r="G17" i="252" s="1"/>
  <c r="H17" i="252" s="1"/>
  <c r="K15" i="253"/>
  <c r="J16" i="253" s="1"/>
  <c r="I18" i="252"/>
  <c r="K16" i="252" l="1"/>
  <c r="J17" i="252" s="1"/>
  <c r="G18" i="252" s="1"/>
  <c r="H18" i="252" s="1"/>
  <c r="G17" i="253"/>
  <c r="H17" i="253" s="1"/>
  <c r="K16" i="253"/>
  <c r="I19" i="253"/>
  <c r="I19" i="252"/>
  <c r="E46" i="26"/>
  <c r="E15" i="169"/>
  <c r="E128" i="181"/>
  <c r="E26" i="250"/>
  <c r="K17" i="252" l="1"/>
  <c r="J18" i="252" s="1"/>
  <c r="G19" i="252" s="1"/>
  <c r="H19" i="252" s="1"/>
  <c r="J17" i="253"/>
  <c r="G18" i="253" s="1"/>
  <c r="H18" i="253" s="1"/>
  <c r="I20" i="253"/>
  <c r="I20" i="252"/>
  <c r="H38" i="47"/>
  <c r="K18" i="252" l="1"/>
  <c r="J19" i="252" s="1"/>
  <c r="G20" i="252" s="1"/>
  <c r="H20" i="252" s="1"/>
  <c r="K17" i="253"/>
  <c r="J18" i="253" s="1"/>
  <c r="G19" i="253" s="1"/>
  <c r="H19" i="253" s="1"/>
  <c r="I21" i="253"/>
  <c r="I21" i="252"/>
  <c r="H37" i="47"/>
  <c r="K19" i="252" l="1"/>
  <c r="J20" i="252" s="1"/>
  <c r="G21" i="252" s="1"/>
  <c r="H21" i="252" s="1"/>
  <c r="K18" i="253"/>
  <c r="J19" i="253" s="1"/>
  <c r="I22" i="253"/>
  <c r="I22" i="252"/>
  <c r="K19" i="253" l="1"/>
  <c r="G20" i="253"/>
  <c r="H20" i="253" s="1"/>
  <c r="K20" i="252"/>
  <c r="J21" i="252" s="1"/>
  <c r="G22" i="252" s="1"/>
  <c r="H22" i="252" s="1"/>
  <c r="I23" i="253"/>
  <c r="I23" i="252"/>
  <c r="H28" i="75"/>
  <c r="J20" i="253" l="1"/>
  <c r="K20" i="253" s="1"/>
  <c r="K21" i="252"/>
  <c r="J22" i="252" s="1"/>
  <c r="G23" i="252" s="1"/>
  <c r="H23" i="252" s="1"/>
  <c r="I24" i="253"/>
  <c r="I24" i="252"/>
  <c r="H29" i="8"/>
  <c r="G21" i="253" l="1"/>
  <c r="H21" i="253" s="1"/>
  <c r="J21" i="253" s="1"/>
  <c r="G22" i="253" s="1"/>
  <c r="H22" i="253" s="1"/>
  <c r="K22" i="252"/>
  <c r="J23" i="252" s="1"/>
  <c r="G24" i="252" s="1"/>
  <c r="H24" i="252" s="1"/>
  <c r="I25" i="253"/>
  <c r="I25" i="252"/>
  <c r="K23" i="252" l="1"/>
  <c r="J24" i="252" s="1"/>
  <c r="G25" i="252" s="1"/>
  <c r="H25" i="252" s="1"/>
  <c r="K21" i="253"/>
  <c r="J22" i="253" s="1"/>
  <c r="G23" i="253" s="1"/>
  <c r="H23" i="253" s="1"/>
  <c r="I26" i="253"/>
  <c r="I26" i="252"/>
  <c r="K24" i="252"/>
  <c r="J25" i="252" s="1"/>
  <c r="G26" i="252" s="1"/>
  <c r="H26" i="252" s="1"/>
  <c r="H27" i="75"/>
  <c r="H26" i="75"/>
  <c r="K22" i="253" l="1"/>
  <c r="J23" i="253" s="1"/>
  <c r="G24" i="253" s="1"/>
  <c r="H24" i="253" s="1"/>
  <c r="I27" i="253"/>
  <c r="K25" i="252"/>
  <c r="J26" i="252" s="1"/>
  <c r="G27" i="252" s="1"/>
  <c r="H27" i="252" s="1"/>
  <c r="I27" i="252"/>
  <c r="H28" i="8"/>
  <c r="K23" i="253" l="1"/>
  <c r="J24" i="253" s="1"/>
  <c r="I28" i="253"/>
  <c r="I28" i="252"/>
  <c r="K26" i="252"/>
  <c r="J27" i="252" s="1"/>
  <c r="G28" i="252" s="1"/>
  <c r="H28" i="252" s="1"/>
  <c r="H27" i="8"/>
  <c r="H25" i="75"/>
  <c r="G25" i="253" l="1"/>
  <c r="H25" i="253" s="1"/>
  <c r="K24" i="253"/>
  <c r="I29" i="253"/>
  <c r="I29" i="252"/>
  <c r="K27" i="252"/>
  <c r="J28" i="252" s="1"/>
  <c r="G29" i="252" s="1"/>
  <c r="H29" i="252" s="1"/>
  <c r="H43" i="129"/>
  <c r="H24" i="75"/>
  <c r="J25" i="253" l="1"/>
  <c r="G26" i="253" s="1"/>
  <c r="H26" i="253" s="1"/>
  <c r="I30" i="253"/>
  <c r="I30" i="252"/>
  <c r="K28" i="252"/>
  <c r="J29" i="252" s="1"/>
  <c r="G30" i="252" s="1"/>
  <c r="H30" i="252" s="1"/>
  <c r="H42" i="129"/>
  <c r="K25" i="253" l="1"/>
  <c r="J26" i="253" s="1"/>
  <c r="I31" i="253"/>
  <c r="K29" i="252"/>
  <c r="J30" i="252" s="1"/>
  <c r="G31" i="252" s="1"/>
  <c r="H31" i="252" s="1"/>
  <c r="I31" i="252"/>
  <c r="H41" i="129"/>
  <c r="H36" i="47"/>
  <c r="K26" i="253" l="1"/>
  <c r="G27" i="253"/>
  <c r="H27" i="253" s="1"/>
  <c r="I32" i="253"/>
  <c r="K30" i="252"/>
  <c r="J31" i="252" s="1"/>
  <c r="G32" i="252" s="1"/>
  <c r="H32" i="252" s="1"/>
  <c r="I32" i="252"/>
  <c r="H40" i="236"/>
  <c r="J27" i="253" l="1"/>
  <c r="G28" i="253" s="1"/>
  <c r="H28" i="253" s="1"/>
  <c r="I33" i="253"/>
  <c r="I33" i="252"/>
  <c r="K31" i="252"/>
  <c r="J32" i="252" s="1"/>
  <c r="K32" i="252" s="1"/>
  <c r="H23" i="75"/>
  <c r="K27" i="253" l="1"/>
  <c r="J28" i="253" s="1"/>
  <c r="G29" i="253" s="1"/>
  <c r="H29" i="253" s="1"/>
  <c r="J33" i="252"/>
  <c r="K33" i="252" s="1"/>
  <c r="I34" i="253"/>
  <c r="I34" i="252"/>
  <c r="I15" i="5"/>
  <c r="I16" i="5" s="1"/>
  <c r="I17" i="5" s="1"/>
  <c r="I18" i="5" s="1"/>
  <c r="G15" i="5"/>
  <c r="H15" i="5" s="1"/>
  <c r="H21" i="145"/>
  <c r="I19" i="5" l="1"/>
  <c r="K28" i="253"/>
  <c r="J29" i="253" s="1"/>
  <c r="I35" i="253"/>
  <c r="J34" i="252"/>
  <c r="K34" i="252" s="1"/>
  <c r="I35" i="252"/>
  <c r="H26" i="8"/>
  <c r="I20" i="5" l="1"/>
  <c r="J35" i="252"/>
  <c r="K35" i="252" s="1"/>
  <c r="G30" i="253"/>
  <c r="H30" i="253" s="1"/>
  <c r="K29" i="253"/>
  <c r="I36" i="253"/>
  <c r="I36" i="252"/>
  <c r="H25" i="8"/>
  <c r="H22" i="75"/>
  <c r="I21" i="5" l="1"/>
  <c r="K20" i="5"/>
  <c r="J21" i="5" s="1"/>
  <c r="G22" i="5" s="1"/>
  <c r="H22" i="5" s="1"/>
  <c r="J36" i="252"/>
  <c r="K36" i="252" s="1"/>
  <c r="J30" i="253"/>
  <c r="I37" i="253"/>
  <c r="I37" i="252"/>
  <c r="H21" i="75"/>
  <c r="H19" i="170"/>
  <c r="I22" i="5" l="1"/>
  <c r="K21" i="5"/>
  <c r="J22" i="5" s="1"/>
  <c r="K22" i="5" s="1"/>
  <c r="I38" i="253"/>
  <c r="G31" i="253"/>
  <c r="H31" i="253" s="1"/>
  <c r="K30" i="253"/>
  <c r="I38" i="252"/>
  <c r="J37" i="252"/>
  <c r="K37" i="252" s="1"/>
  <c r="H40" i="129"/>
  <c r="J31" i="253" l="1"/>
  <c r="G32" i="253" s="1"/>
  <c r="H32" i="253" s="1"/>
  <c r="I39" i="253"/>
  <c r="J38" i="252"/>
  <c r="K38" i="252" s="1"/>
  <c r="I39" i="252"/>
  <c r="H39" i="129"/>
  <c r="K31" i="253" l="1"/>
  <c r="J32" i="253" s="1"/>
  <c r="K32" i="253" s="1"/>
  <c r="J33" i="253" s="1"/>
  <c r="K33" i="253" s="1"/>
  <c r="J34" i="253" s="1"/>
  <c r="K34" i="253" s="1"/>
  <c r="J35" i="253" s="1"/>
  <c r="K35" i="253" s="1"/>
  <c r="J36" i="253" s="1"/>
  <c r="K36" i="253" s="1"/>
  <c r="J37" i="253" s="1"/>
  <c r="K37" i="253" s="1"/>
  <c r="J38" i="253" s="1"/>
  <c r="K38" i="253" s="1"/>
  <c r="J39" i="253" s="1"/>
  <c r="K39" i="253" s="1"/>
  <c r="I40" i="253"/>
  <c r="J39" i="252"/>
  <c r="K39" i="252" s="1"/>
  <c r="I40" i="252"/>
  <c r="H20" i="75"/>
  <c r="H19" i="75"/>
  <c r="I15" i="53"/>
  <c r="G15" i="53"/>
  <c r="H15" i="53" s="1"/>
  <c r="J40" i="253" l="1"/>
  <c r="K40" i="253"/>
  <c r="I41" i="253"/>
  <c r="J40" i="252"/>
  <c r="K40" i="252" s="1"/>
  <c r="I41" i="252"/>
  <c r="H18" i="170"/>
  <c r="H20" i="145"/>
  <c r="H25" i="60"/>
  <c r="I42" i="253" l="1"/>
  <c r="J41" i="253"/>
  <c r="K41" i="253" s="1"/>
  <c r="J42" i="253" s="1"/>
  <c r="I42" i="252"/>
  <c r="J41" i="252"/>
  <c r="K41" i="252" s="1"/>
  <c r="H38" i="129"/>
  <c r="J42" i="252" l="1"/>
  <c r="K42" i="252" s="1"/>
  <c r="K42" i="253"/>
  <c r="I43" i="253"/>
  <c r="I43" i="252"/>
  <c r="H14" i="53"/>
  <c r="H33" i="47"/>
  <c r="H32" i="47"/>
  <c r="H31" i="47"/>
  <c r="H35" i="47"/>
  <c r="G16" i="76"/>
  <c r="J43" i="252" l="1"/>
  <c r="K43" i="252" s="1"/>
  <c r="I44" i="253"/>
  <c r="J43" i="253"/>
  <c r="K43" i="253" s="1"/>
  <c r="I44" i="252"/>
  <c r="H14" i="5"/>
  <c r="K14" i="17"/>
  <c r="J44" i="253" l="1"/>
  <c r="K44" i="253" s="1"/>
  <c r="J44" i="252"/>
  <c r="K44" i="252" s="1"/>
  <c r="I45" i="253"/>
  <c r="I45" i="252"/>
  <c r="K14" i="5"/>
  <c r="J15" i="5" s="1"/>
  <c r="J45" i="253" l="1"/>
  <c r="K45" i="253" s="1"/>
  <c r="I46" i="253"/>
  <c r="I46" i="252"/>
  <c r="J45" i="252"/>
  <c r="K45" i="252" s="1"/>
  <c r="G16" i="5"/>
  <c r="H16" i="5" s="1"/>
  <c r="K15" i="5"/>
  <c r="H37" i="129"/>
  <c r="J46" i="252" l="1"/>
  <c r="K46" i="252" s="1"/>
  <c r="J46" i="253"/>
  <c r="K46" i="253" s="1"/>
  <c r="I47" i="253"/>
  <c r="I47" i="252"/>
  <c r="J16" i="5"/>
  <c r="H34" i="47"/>
  <c r="J47" i="252" l="1"/>
  <c r="K47" i="252" s="1"/>
  <c r="I48" i="253"/>
  <c r="J47" i="253"/>
  <c r="K47" i="253" s="1"/>
  <c r="I48" i="252"/>
  <c r="G17" i="5"/>
  <c r="H17" i="5" s="1"/>
  <c r="K16" i="5"/>
  <c r="H22" i="8"/>
  <c r="J48" i="253" l="1"/>
  <c r="K48" i="253" s="1"/>
  <c r="I49" i="253"/>
  <c r="J48" i="252"/>
  <c r="K48" i="252" s="1"/>
  <c r="I49" i="252"/>
  <c r="J17" i="5"/>
  <c r="H24" i="60"/>
  <c r="K17" i="5" l="1"/>
  <c r="G18" i="5"/>
  <c r="H18" i="5" s="1"/>
  <c r="J18" i="5" s="1"/>
  <c r="I50" i="253"/>
  <c r="J49" i="253"/>
  <c r="K49" i="253" s="1"/>
  <c r="I50" i="252"/>
  <c r="J49" i="252"/>
  <c r="K49" i="252" s="1"/>
  <c r="H25" i="115"/>
  <c r="H39" i="236"/>
  <c r="H23" i="60"/>
  <c r="G19" i="5" l="1"/>
  <c r="H19" i="5" s="1"/>
  <c r="K18" i="5"/>
  <c r="J50" i="253"/>
  <c r="K50" i="253" s="1"/>
  <c r="J50" i="252"/>
  <c r="K50" i="252" s="1"/>
  <c r="I51" i="253"/>
  <c r="I51" i="252"/>
  <c r="H69" i="235"/>
  <c r="J19" i="5" l="1"/>
  <c r="J51" i="253"/>
  <c r="K51" i="253" s="1"/>
  <c r="I52" i="253"/>
  <c r="J51" i="252"/>
  <c r="K51" i="252" s="1"/>
  <c r="I52" i="252"/>
  <c r="H68" i="235"/>
  <c r="G20" i="5" l="1"/>
  <c r="H20" i="5" s="1"/>
  <c r="K19" i="5"/>
  <c r="J52" i="252"/>
  <c r="K52" i="252" s="1"/>
  <c r="J52" i="253"/>
  <c r="K52" i="253" s="1"/>
  <c r="I53" i="253"/>
  <c r="I53" i="252"/>
  <c r="H38" i="236"/>
  <c r="H67" i="235"/>
  <c r="I54" i="253" l="1"/>
  <c r="J53" i="253"/>
  <c r="K53" i="253" s="1"/>
  <c r="I54" i="252"/>
  <c r="J53" i="252"/>
  <c r="K53" i="252" s="1"/>
  <c r="H66" i="235"/>
  <c r="H37" i="236"/>
  <c r="H65" i="235"/>
  <c r="J54" i="253" l="1"/>
  <c r="K54" i="253" s="1"/>
  <c r="J54" i="252"/>
  <c r="K54" i="252" s="1"/>
  <c r="I55" i="253"/>
  <c r="I55" i="252"/>
  <c r="H64" i="235"/>
  <c r="H36" i="236"/>
  <c r="H63" i="235"/>
  <c r="I56" i="253" l="1"/>
  <c r="J55" i="253"/>
  <c r="K55" i="253" s="1"/>
  <c r="J55" i="252"/>
  <c r="K55" i="252" s="1"/>
  <c r="I56" i="252"/>
  <c r="H62" i="235"/>
  <c r="H61" i="235"/>
  <c r="H36" i="129"/>
  <c r="J56" i="252" l="1"/>
  <c r="K56" i="252" s="1"/>
  <c r="J56" i="253"/>
  <c r="K56" i="253" s="1"/>
  <c r="I57" i="253"/>
  <c r="I57" i="252"/>
  <c r="H60" i="235"/>
  <c r="I58" i="253" l="1"/>
  <c r="J57" i="253"/>
  <c r="K57" i="253" s="1"/>
  <c r="J58" i="253" s="1"/>
  <c r="I58" i="252"/>
  <c r="J57" i="252"/>
  <c r="K57" i="252" s="1"/>
  <c r="H59" i="235"/>
  <c r="H24" i="115"/>
  <c r="J58" i="252" l="1"/>
  <c r="K58" i="253"/>
  <c r="I59" i="253"/>
  <c r="I59" i="252"/>
  <c r="K58" i="252"/>
  <c r="H35" i="236"/>
  <c r="H58" i="235"/>
  <c r="J59" i="253" l="1"/>
  <c r="K59" i="253" s="1"/>
  <c r="I60" i="253"/>
  <c r="J59" i="252"/>
  <c r="K59" i="252" s="1"/>
  <c r="I60" i="252"/>
  <c r="H57" i="235"/>
  <c r="H56" i="235"/>
  <c r="J60" i="252" l="1"/>
  <c r="K60" i="252" s="1"/>
  <c r="J60" i="253"/>
  <c r="K60" i="253" s="1"/>
  <c r="I61" i="253"/>
  <c r="I61" i="252"/>
  <c r="H35" i="129"/>
  <c r="I62" i="253" l="1"/>
  <c r="J61" i="253"/>
  <c r="K61" i="253" s="1"/>
  <c r="I62" i="252"/>
  <c r="J61" i="252"/>
  <c r="K61" i="252" s="1"/>
  <c r="H34" i="236"/>
  <c r="H55" i="235"/>
  <c r="H34" i="129"/>
  <c r="J62" i="253" l="1"/>
  <c r="K62" i="253" s="1"/>
  <c r="J62" i="252"/>
  <c r="K62" i="252" s="1"/>
  <c r="I63" i="253"/>
  <c r="I63" i="252"/>
  <c r="H33" i="236"/>
  <c r="H54" i="235"/>
  <c r="H32" i="236"/>
  <c r="H53" i="235"/>
  <c r="J63" i="253" l="1"/>
  <c r="K63" i="253" s="1"/>
  <c r="I64" i="253"/>
  <c r="J63" i="252"/>
  <c r="K63" i="252" s="1"/>
  <c r="I64" i="252"/>
  <c r="G44" i="63"/>
  <c r="J64" i="252" l="1"/>
  <c r="J64" i="253"/>
  <c r="K64" i="253" s="1"/>
  <c r="I65" i="253"/>
  <c r="K64" i="252"/>
  <c r="I65" i="252"/>
  <c r="H19" i="145"/>
  <c r="H31" i="236"/>
  <c r="H52" i="235"/>
  <c r="J65" i="253" l="1"/>
  <c r="K65" i="253" s="1"/>
  <c r="I66" i="253"/>
  <c r="I66" i="252"/>
  <c r="J65" i="252"/>
  <c r="K65" i="252" s="1"/>
  <c r="H30" i="236"/>
  <c r="H51" i="235"/>
  <c r="I67" i="253" l="1"/>
  <c r="J66" i="252"/>
  <c r="K66" i="252" s="1"/>
  <c r="J66" i="253"/>
  <c r="K66" i="253" s="1"/>
  <c r="J67" i="253" s="1"/>
  <c r="I67" i="252"/>
  <c r="H50" i="235"/>
  <c r="I68" i="253" l="1"/>
  <c r="K67" i="253"/>
  <c r="J67" i="252"/>
  <c r="K67" i="252" s="1"/>
  <c r="I68" i="252"/>
  <c r="H49" i="235"/>
  <c r="I69" i="253" l="1"/>
  <c r="J68" i="253"/>
  <c r="K68" i="253" s="1"/>
  <c r="J69" i="253" s="1"/>
  <c r="J68" i="252"/>
  <c r="K68" i="252" s="1"/>
  <c r="I69" i="252"/>
  <c r="H29" i="236"/>
  <c r="H48" i="235"/>
  <c r="I70" i="253" l="1"/>
  <c r="K69" i="253"/>
  <c r="I70" i="252"/>
  <c r="J69" i="252"/>
  <c r="K69" i="252" s="1"/>
  <c r="H23" i="115"/>
  <c r="H47" i="235"/>
  <c r="I71" i="253" l="1"/>
  <c r="J70" i="252"/>
  <c r="K70" i="252" s="1"/>
  <c r="J70" i="253"/>
  <c r="K70" i="253" s="1"/>
  <c r="I71" i="252"/>
  <c r="H46" i="235"/>
  <c r="J71" i="252" l="1"/>
  <c r="J71" i="253"/>
  <c r="K71" i="253" s="1"/>
  <c r="I72" i="253"/>
  <c r="I72" i="252"/>
  <c r="K71" i="252"/>
  <c r="H18" i="75"/>
  <c r="H33" i="129"/>
  <c r="I73" i="253" l="1"/>
  <c r="J72" i="252"/>
  <c r="K72" i="252" s="1"/>
  <c r="J72" i="253"/>
  <c r="K72" i="253" s="1"/>
  <c r="J73" i="253" s="1"/>
  <c r="I73" i="252"/>
  <c r="H45" i="235"/>
  <c r="I74" i="253" l="1"/>
  <c r="K73" i="253"/>
  <c r="I74" i="252"/>
  <c r="J73" i="252"/>
  <c r="K73" i="252" s="1"/>
  <c r="H44" i="235"/>
  <c r="H43" i="235"/>
  <c r="H18" i="145"/>
  <c r="I75" i="253" l="1"/>
  <c r="J74" i="252"/>
  <c r="K74" i="252" s="1"/>
  <c r="J74" i="253"/>
  <c r="K74" i="253" s="1"/>
  <c r="J75" i="253" s="1"/>
  <c r="I75" i="252"/>
  <c r="E49" i="243"/>
  <c r="J75" i="252" l="1"/>
  <c r="K75" i="252" s="1"/>
  <c r="I76" i="253"/>
  <c r="K75" i="253"/>
  <c r="I76" i="252"/>
  <c r="H28" i="236"/>
  <c r="H42" i="235"/>
  <c r="H27" i="236"/>
  <c r="H41" i="235"/>
  <c r="H26" i="236"/>
  <c r="H40" i="235"/>
  <c r="I77" i="253" l="1"/>
  <c r="J76" i="252"/>
  <c r="K76" i="252" s="1"/>
  <c r="J76" i="253"/>
  <c r="K76" i="253" s="1"/>
  <c r="J77" i="253" s="1"/>
  <c r="I77" i="252"/>
  <c r="E35" i="168"/>
  <c r="E22" i="233"/>
  <c r="I15" i="251"/>
  <c r="I16" i="251" s="1"/>
  <c r="G15" i="251"/>
  <c r="H15" i="251" s="1"/>
  <c r="E15" i="251"/>
  <c r="K14" i="251"/>
  <c r="H14" i="251"/>
  <c r="E14" i="251"/>
  <c r="E42" i="207"/>
  <c r="E65" i="181"/>
  <c r="E26" i="110"/>
  <c r="E47" i="27"/>
  <c r="E16" i="26"/>
  <c r="I78" i="253" l="1"/>
  <c r="K77" i="253"/>
  <c r="J78" i="253" s="1"/>
  <c r="I78" i="252"/>
  <c r="J77" i="252"/>
  <c r="K77" i="252" s="1"/>
  <c r="J15" i="251"/>
  <c r="G16" i="251" s="1"/>
  <c r="H16" i="251" s="1"/>
  <c r="I17" i="251"/>
  <c r="I15" i="250"/>
  <c r="G15" i="250"/>
  <c r="H15" i="250" s="1"/>
  <c r="E15" i="250"/>
  <c r="K14" i="250"/>
  <c r="H14" i="250"/>
  <c r="E14" i="250"/>
  <c r="I15" i="249"/>
  <c r="I16" i="249" s="1"/>
  <c r="I17" i="249" s="1"/>
  <c r="G15" i="249"/>
  <c r="H15" i="249" s="1"/>
  <c r="E15" i="249"/>
  <c r="K14" i="249"/>
  <c r="H14" i="249"/>
  <c r="E14" i="249"/>
  <c r="I15" i="248"/>
  <c r="I16" i="248" s="1"/>
  <c r="G15" i="248"/>
  <c r="H15" i="248" s="1"/>
  <c r="E15" i="248"/>
  <c r="K14" i="248"/>
  <c r="H14" i="248"/>
  <c r="E14" i="248"/>
  <c r="I15" i="247"/>
  <c r="G15" i="247"/>
  <c r="H15" i="247" s="1"/>
  <c r="E15" i="247"/>
  <c r="K14" i="247"/>
  <c r="H14" i="247"/>
  <c r="E14" i="247"/>
  <c r="I15" i="246"/>
  <c r="I16" i="246" s="1"/>
  <c r="I17" i="246" s="1"/>
  <c r="I18" i="246" s="1"/>
  <c r="G15" i="246"/>
  <c r="H15" i="246" s="1"/>
  <c r="E15" i="246"/>
  <c r="K14" i="246"/>
  <c r="H14" i="246"/>
  <c r="E14" i="246"/>
  <c r="K78" i="253" l="1"/>
  <c r="I79" i="253"/>
  <c r="J78" i="252"/>
  <c r="K78" i="252" s="1"/>
  <c r="I79" i="252"/>
  <c r="J15" i="249"/>
  <c r="G16" i="249" s="1"/>
  <c r="H16" i="249" s="1"/>
  <c r="J15" i="248"/>
  <c r="G16" i="248" s="1"/>
  <c r="H16" i="248" s="1"/>
  <c r="K15" i="251"/>
  <c r="J16" i="251" s="1"/>
  <c r="I18" i="251"/>
  <c r="I19" i="251" s="1"/>
  <c r="I20" i="251" s="1"/>
  <c r="I21" i="251" s="1"/>
  <c r="I22" i="251" s="1"/>
  <c r="I23" i="251" s="1"/>
  <c r="I16" i="247"/>
  <c r="I17" i="248"/>
  <c r="J15" i="247"/>
  <c r="G16" i="247" s="1"/>
  <c r="H16" i="247" s="1"/>
  <c r="I18" i="249"/>
  <c r="I19" i="249" s="1"/>
  <c r="J15" i="250"/>
  <c r="G16" i="250" s="1"/>
  <c r="H16" i="250" s="1"/>
  <c r="I16" i="250"/>
  <c r="I19" i="246"/>
  <c r="J15" i="246"/>
  <c r="H17" i="75"/>
  <c r="I20" i="249" l="1"/>
  <c r="J79" i="252"/>
  <c r="I80" i="253"/>
  <c r="J79" i="253"/>
  <c r="K79" i="253" s="1"/>
  <c r="J80" i="253" s="1"/>
  <c r="I80" i="252"/>
  <c r="K79" i="252"/>
  <c r="I24" i="251"/>
  <c r="K15" i="249"/>
  <c r="J16" i="249" s="1"/>
  <c r="K16" i="249" s="1"/>
  <c r="K15" i="248"/>
  <c r="J16" i="248" s="1"/>
  <c r="G17" i="251"/>
  <c r="H17" i="251" s="1"/>
  <c r="K16" i="251"/>
  <c r="K15" i="247"/>
  <c r="J16" i="247" s="1"/>
  <c r="G17" i="247" s="1"/>
  <c r="H17" i="247" s="1"/>
  <c r="K15" i="250"/>
  <c r="J16" i="250" s="1"/>
  <c r="G17" i="250" s="1"/>
  <c r="H17" i="250" s="1"/>
  <c r="I18" i="248"/>
  <c r="I19" i="248" s="1"/>
  <c r="I20" i="248" s="1"/>
  <c r="I21" i="248" s="1"/>
  <c r="I22" i="248" s="1"/>
  <c r="I23" i="248" s="1"/>
  <c r="I24" i="248" s="1"/>
  <c r="I25" i="248" s="1"/>
  <c r="I26" i="248" s="1"/>
  <c r="I17" i="250"/>
  <c r="I17" i="247"/>
  <c r="I20" i="246"/>
  <c r="G16" i="246"/>
  <c r="H16" i="246" s="1"/>
  <c r="K15" i="246"/>
  <c r="I27" i="248" l="1"/>
  <c r="I21" i="249"/>
  <c r="K80" i="253"/>
  <c r="I81" i="253"/>
  <c r="J80" i="252"/>
  <c r="K80" i="252" s="1"/>
  <c r="I81" i="252"/>
  <c r="I25" i="251"/>
  <c r="G17" i="249"/>
  <c r="H17" i="249" s="1"/>
  <c r="J17" i="249" s="1"/>
  <c r="G18" i="249" s="1"/>
  <c r="H18" i="249" s="1"/>
  <c r="J17" i="251"/>
  <c r="G18" i="251" s="1"/>
  <c r="H18" i="251" s="1"/>
  <c r="K16" i="247"/>
  <c r="J17" i="247" s="1"/>
  <c r="G18" i="247" s="1"/>
  <c r="H18" i="247" s="1"/>
  <c r="I18" i="250"/>
  <c r="I19" i="250" s="1"/>
  <c r="I18" i="247"/>
  <c r="G17" i="248"/>
  <c r="H17" i="248" s="1"/>
  <c r="K16" i="248"/>
  <c r="K16" i="250"/>
  <c r="J17" i="250" s="1"/>
  <c r="G18" i="250" s="1"/>
  <c r="H18" i="250" s="1"/>
  <c r="J16" i="246"/>
  <c r="G17" i="246" s="1"/>
  <c r="H17" i="246" s="1"/>
  <c r="I21" i="246"/>
  <c r="J81" i="253" l="1"/>
  <c r="K81" i="253" s="1"/>
  <c r="I82" i="253"/>
  <c r="J81" i="252"/>
  <c r="K81" i="252" s="1"/>
  <c r="I82" i="252"/>
  <c r="I20" i="250"/>
  <c r="I26" i="251"/>
  <c r="I27" i="251" s="1"/>
  <c r="K17" i="251"/>
  <c r="J18" i="251" s="1"/>
  <c r="J17" i="248"/>
  <c r="K17" i="248" s="1"/>
  <c r="K17" i="249"/>
  <c r="J18" i="249" s="1"/>
  <c r="K17" i="247"/>
  <c r="J18" i="247" s="1"/>
  <c r="K18" i="247" s="1"/>
  <c r="K17" i="250"/>
  <c r="J18" i="250" s="1"/>
  <c r="I19" i="247"/>
  <c r="K16" i="246"/>
  <c r="J17" i="246" s="1"/>
  <c r="G18" i="246" s="1"/>
  <c r="H18" i="246" s="1"/>
  <c r="I22" i="246"/>
  <c r="K18" i="249" l="1"/>
  <c r="G19" i="249"/>
  <c r="H19" i="249" s="1"/>
  <c r="J19" i="249" s="1"/>
  <c r="J82" i="253"/>
  <c r="J82" i="252"/>
  <c r="K82" i="252" s="1"/>
  <c r="K82" i="253"/>
  <c r="I83" i="253"/>
  <c r="I83" i="252"/>
  <c r="I28" i="251"/>
  <c r="I29" i="251" s="1"/>
  <c r="I30" i="251" s="1"/>
  <c r="I31" i="251" s="1"/>
  <c r="I32" i="251" s="1"/>
  <c r="I33" i="251" s="1"/>
  <c r="K18" i="250"/>
  <c r="G19" i="250"/>
  <c r="H19" i="250" s="1"/>
  <c r="I21" i="250"/>
  <c r="I22" i="250" s="1"/>
  <c r="I23" i="250" s="1"/>
  <c r="K18" i="251"/>
  <c r="G19" i="251"/>
  <c r="H19" i="251" s="1"/>
  <c r="G18" i="248"/>
  <c r="H18" i="248" s="1"/>
  <c r="J18" i="248" s="1"/>
  <c r="J19" i="247"/>
  <c r="K19" i="247" s="1"/>
  <c r="I20" i="247"/>
  <c r="I22" i="249"/>
  <c r="K17" i="246"/>
  <c r="J18" i="246" s="1"/>
  <c r="K18" i="246" s="1"/>
  <c r="J19" i="246" s="1"/>
  <c r="K19" i="246" s="1"/>
  <c r="J20" i="246" s="1"/>
  <c r="K20" i="246" s="1"/>
  <c r="J21" i="246" s="1"/>
  <c r="K21" i="246" s="1"/>
  <c r="J22" i="246" s="1"/>
  <c r="K22" i="246" s="1"/>
  <c r="I23" i="246"/>
  <c r="E24" i="215"/>
  <c r="E24" i="214"/>
  <c r="E24" i="216"/>
  <c r="E22" i="213"/>
  <c r="E21" i="240"/>
  <c r="I34" i="251" l="1"/>
  <c r="G20" i="249"/>
  <c r="H20" i="249" s="1"/>
  <c r="K19" i="249"/>
  <c r="J83" i="253"/>
  <c r="K83" i="253" s="1"/>
  <c r="J83" i="252"/>
  <c r="K83" i="252" s="1"/>
  <c r="I84" i="253"/>
  <c r="I24" i="250"/>
  <c r="I84" i="252"/>
  <c r="J19" i="250"/>
  <c r="G20" i="250" s="1"/>
  <c r="H20" i="250" s="1"/>
  <c r="J19" i="251"/>
  <c r="K19" i="251" s="1"/>
  <c r="J20" i="247"/>
  <c r="K20" i="247" s="1"/>
  <c r="K18" i="248"/>
  <c r="G19" i="248"/>
  <c r="H19" i="248" s="1"/>
  <c r="I23" i="249"/>
  <c r="I21" i="247"/>
  <c r="I24" i="246"/>
  <c r="J23" i="246"/>
  <c r="K23" i="246" s="1"/>
  <c r="J20" i="249" l="1"/>
  <c r="I35" i="251"/>
  <c r="J84" i="253"/>
  <c r="K84" i="253" s="1"/>
  <c r="J24" i="246"/>
  <c r="I85" i="253"/>
  <c r="K19" i="250"/>
  <c r="J20" i="250" s="1"/>
  <c r="G21" i="250" s="1"/>
  <c r="H21" i="250" s="1"/>
  <c r="I85" i="252"/>
  <c r="I25" i="250"/>
  <c r="I26" i="250" s="1"/>
  <c r="J84" i="252"/>
  <c r="K84" i="252" s="1"/>
  <c r="G20" i="251"/>
  <c r="H20" i="251" s="1"/>
  <c r="J20" i="251" s="1"/>
  <c r="K20" i="251" s="1"/>
  <c r="J19" i="248"/>
  <c r="K19" i="248" s="1"/>
  <c r="I22" i="247"/>
  <c r="J21" i="247"/>
  <c r="K21" i="247" s="1"/>
  <c r="I24" i="249"/>
  <c r="I25" i="246"/>
  <c r="K24" i="246"/>
  <c r="I36" i="251" l="1"/>
  <c r="I27" i="250"/>
  <c r="I28" i="250" s="1"/>
  <c r="G21" i="249"/>
  <c r="H21" i="249" s="1"/>
  <c r="K20" i="249"/>
  <c r="J85" i="252"/>
  <c r="K85" i="252" s="1"/>
  <c r="I86" i="253"/>
  <c r="J85" i="253"/>
  <c r="K85" i="253" s="1"/>
  <c r="I86" i="252"/>
  <c r="K20" i="250"/>
  <c r="J21" i="250" s="1"/>
  <c r="G20" i="248"/>
  <c r="H20" i="248" s="1"/>
  <c r="J20" i="248" s="1"/>
  <c r="K20" i="248" s="1"/>
  <c r="G21" i="251"/>
  <c r="H21" i="251" s="1"/>
  <c r="J21" i="251" s="1"/>
  <c r="J25" i="246"/>
  <c r="K25" i="246" s="1"/>
  <c r="J22" i="247"/>
  <c r="K22" i="247" s="1"/>
  <c r="I25" i="249"/>
  <c r="I23" i="247"/>
  <c r="I26" i="246"/>
  <c r="H30" i="47"/>
  <c r="H25" i="236"/>
  <c r="H39" i="235"/>
  <c r="I29" i="250" l="1"/>
  <c r="J21" i="249"/>
  <c r="K21" i="249" s="1"/>
  <c r="J22" i="249" s="1"/>
  <c r="K22" i="249" s="1"/>
  <c r="J23" i="249" s="1"/>
  <c r="K23" i="249" s="1"/>
  <c r="J24" i="249" s="1"/>
  <c r="K24" i="249" s="1"/>
  <c r="I37" i="251"/>
  <c r="I38" i="251" s="1"/>
  <c r="I39" i="251" s="1"/>
  <c r="J86" i="253"/>
  <c r="K86" i="253" s="1"/>
  <c r="J86" i="252"/>
  <c r="K86" i="252" s="1"/>
  <c r="I87" i="253"/>
  <c r="I87" i="252"/>
  <c r="K21" i="250"/>
  <c r="G22" i="250"/>
  <c r="H22" i="250" s="1"/>
  <c r="K21" i="251"/>
  <c r="G22" i="251"/>
  <c r="H22" i="251" s="1"/>
  <c r="G21" i="248"/>
  <c r="H21" i="248" s="1"/>
  <c r="J21" i="248" s="1"/>
  <c r="J23" i="247"/>
  <c r="K23" i="247" s="1"/>
  <c r="J25" i="249"/>
  <c r="K25" i="249" s="1"/>
  <c r="I26" i="249"/>
  <c r="I24" i="247"/>
  <c r="I27" i="246"/>
  <c r="J26" i="246"/>
  <c r="K26" i="246" s="1"/>
  <c r="E18" i="43"/>
  <c r="E15" i="45"/>
  <c r="E15" i="37"/>
  <c r="H17" i="145"/>
  <c r="I40" i="251" l="1"/>
  <c r="I30" i="250"/>
  <c r="I88" i="253"/>
  <c r="J87" i="253"/>
  <c r="K87" i="253" s="1"/>
  <c r="J88" i="253" s="1"/>
  <c r="J87" i="252"/>
  <c r="K87" i="252" s="1"/>
  <c r="I88" i="252"/>
  <c r="J22" i="250"/>
  <c r="J24" i="247"/>
  <c r="K24" i="247" s="1"/>
  <c r="J27" i="246"/>
  <c r="K27" i="246" s="1"/>
  <c r="J22" i="251"/>
  <c r="K21" i="248"/>
  <c r="G22" i="248"/>
  <c r="H22" i="248" s="1"/>
  <c r="I27" i="249"/>
  <c r="I25" i="247"/>
  <c r="J26" i="249"/>
  <c r="K26" i="249" s="1"/>
  <c r="I28" i="246"/>
  <c r="H38" i="235"/>
  <c r="I31" i="250" l="1"/>
  <c r="I41" i="251"/>
  <c r="K41" i="251" s="1"/>
  <c r="J88" i="252"/>
  <c r="K88" i="252" s="1"/>
  <c r="K88" i="253"/>
  <c r="I89" i="253"/>
  <c r="K22" i="250"/>
  <c r="G23" i="250"/>
  <c r="H23" i="250" s="1"/>
  <c r="I89" i="252"/>
  <c r="J22" i="248"/>
  <c r="G23" i="248" s="1"/>
  <c r="H23" i="248" s="1"/>
  <c r="K22" i="251"/>
  <c r="G23" i="251"/>
  <c r="H23" i="251" s="1"/>
  <c r="J28" i="246"/>
  <c r="K28" i="246" s="1"/>
  <c r="J27" i="249"/>
  <c r="K27" i="249" s="1"/>
  <c r="I28" i="249"/>
  <c r="J25" i="247"/>
  <c r="K25" i="247" s="1"/>
  <c r="I26" i="247"/>
  <c r="I29" i="246"/>
  <c r="H22" i="115"/>
  <c r="I32" i="250" l="1"/>
  <c r="K22" i="248"/>
  <c r="J23" i="250"/>
  <c r="K23" i="250" s="1"/>
  <c r="I90" i="253"/>
  <c r="J89" i="253"/>
  <c r="K89" i="253" s="1"/>
  <c r="J89" i="252"/>
  <c r="K89" i="252" s="1"/>
  <c r="I90" i="252"/>
  <c r="J23" i="251"/>
  <c r="G24" i="251" s="1"/>
  <c r="H24" i="251" s="1"/>
  <c r="J29" i="246"/>
  <c r="K29" i="246" s="1"/>
  <c r="J23" i="248"/>
  <c r="J26" i="247"/>
  <c r="K26" i="247" s="1"/>
  <c r="I27" i="247"/>
  <c r="I29" i="249"/>
  <c r="I28" i="248"/>
  <c r="J28" i="249"/>
  <c r="K28" i="249" s="1"/>
  <c r="I30" i="246"/>
  <c r="E15" i="64"/>
  <c r="E24" i="63"/>
  <c r="E24" i="236"/>
  <c r="E37" i="235"/>
  <c r="I16" i="180"/>
  <c r="I17" i="180" s="1"/>
  <c r="G24" i="250" l="1"/>
  <c r="H24" i="250" s="1"/>
  <c r="I33" i="250"/>
  <c r="I34" i="250" s="1"/>
  <c r="J90" i="252"/>
  <c r="K90" i="252" s="1"/>
  <c r="K23" i="251"/>
  <c r="J24" i="250"/>
  <c r="J90" i="253"/>
  <c r="K90" i="253" s="1"/>
  <c r="I91" i="253"/>
  <c r="G25" i="250"/>
  <c r="H25" i="250" s="1"/>
  <c r="K24" i="250"/>
  <c r="I91" i="252"/>
  <c r="K23" i="248"/>
  <c r="G24" i="248"/>
  <c r="H24" i="248" s="1"/>
  <c r="J24" i="251"/>
  <c r="J29" i="249"/>
  <c r="K29" i="249" s="1"/>
  <c r="J30" i="246"/>
  <c r="K30" i="246" s="1"/>
  <c r="J27" i="247"/>
  <c r="K27" i="247" s="1"/>
  <c r="I29" i="248"/>
  <c r="I28" i="247"/>
  <c r="I30" i="249"/>
  <c r="I31" i="246"/>
  <c r="J15" i="180"/>
  <c r="G16" i="78"/>
  <c r="G16" i="77"/>
  <c r="H36" i="207"/>
  <c r="I35" i="250" l="1"/>
  <c r="I36" i="250" s="1"/>
  <c r="I92" i="253"/>
  <c r="J91" i="253"/>
  <c r="K91" i="253" s="1"/>
  <c r="J92" i="253" s="1"/>
  <c r="J91" i="252"/>
  <c r="K91" i="252" s="1"/>
  <c r="I92" i="252"/>
  <c r="J25" i="250"/>
  <c r="K25" i="250" s="1"/>
  <c r="J26" i="250" s="1"/>
  <c r="G25" i="251"/>
  <c r="H25" i="251" s="1"/>
  <c r="K24" i="251"/>
  <c r="J24" i="248"/>
  <c r="J30" i="249"/>
  <c r="K30" i="249" s="1"/>
  <c r="J28" i="247"/>
  <c r="K28" i="247" s="1"/>
  <c r="I29" i="247"/>
  <c r="I31" i="249"/>
  <c r="I30" i="248"/>
  <c r="I32" i="246"/>
  <c r="J31" i="246"/>
  <c r="K31" i="246" s="1"/>
  <c r="K15" i="180"/>
  <c r="G16" i="180"/>
  <c r="H16" i="180" s="1"/>
  <c r="I16" i="78"/>
  <c r="I17" i="78" s="1"/>
  <c r="I18" i="78" s="1"/>
  <c r="H16" i="78"/>
  <c r="K15" i="78"/>
  <c r="E15" i="78"/>
  <c r="I16" i="77"/>
  <c r="I17" i="77" s="1"/>
  <c r="H16" i="77"/>
  <c r="K15" i="77"/>
  <c r="E15" i="77"/>
  <c r="K15" i="76"/>
  <c r="I16" i="76"/>
  <c r="I17" i="76" s="1"/>
  <c r="I18" i="76" s="1"/>
  <c r="H16" i="76"/>
  <c r="E15" i="76"/>
  <c r="K15" i="75"/>
  <c r="I16" i="75"/>
  <c r="I17" i="75" s="1"/>
  <c r="I18" i="75" s="1"/>
  <c r="I19" i="75" s="1"/>
  <c r="H16" i="75"/>
  <c r="E15" i="75"/>
  <c r="G27" i="250" l="1"/>
  <c r="H27" i="250" s="1"/>
  <c r="K26" i="250"/>
  <c r="I37" i="250"/>
  <c r="I38" i="250" s="1"/>
  <c r="J92" i="252"/>
  <c r="K92" i="252" s="1"/>
  <c r="K92" i="253"/>
  <c r="I93" i="253"/>
  <c r="K24" i="248"/>
  <c r="G25" i="248"/>
  <c r="H25" i="248" s="1"/>
  <c r="I93" i="252"/>
  <c r="I20" i="75"/>
  <c r="I21" i="75" s="1"/>
  <c r="I18" i="77"/>
  <c r="I19" i="77" s="1"/>
  <c r="I20" i="77" s="1"/>
  <c r="J25" i="251"/>
  <c r="J32" i="246"/>
  <c r="K32" i="246" s="1"/>
  <c r="J31" i="249"/>
  <c r="K31" i="249" s="1"/>
  <c r="J29" i="247"/>
  <c r="K29" i="247" s="1"/>
  <c r="I31" i="248"/>
  <c r="I30" i="247"/>
  <c r="I32" i="249"/>
  <c r="I33" i="246"/>
  <c r="J16" i="77"/>
  <c r="J16" i="75"/>
  <c r="K16" i="75" s="1"/>
  <c r="J17" i="75" s="1"/>
  <c r="K17" i="75" s="1"/>
  <c r="J18" i="75" s="1"/>
  <c r="K18" i="75" s="1"/>
  <c r="J19" i="75" s="1"/>
  <c r="K19" i="75" s="1"/>
  <c r="J16" i="76"/>
  <c r="J16" i="180"/>
  <c r="J16" i="78"/>
  <c r="H41" i="207"/>
  <c r="I39" i="250" l="1"/>
  <c r="I40" i="250" s="1"/>
  <c r="J20" i="75"/>
  <c r="J27" i="250"/>
  <c r="J25" i="248"/>
  <c r="I94" i="253"/>
  <c r="J93" i="253"/>
  <c r="K93" i="253" s="1"/>
  <c r="J94" i="253" s="1"/>
  <c r="J93" i="252"/>
  <c r="K93" i="252" s="1"/>
  <c r="I94" i="252"/>
  <c r="I22" i="75"/>
  <c r="K16" i="76"/>
  <c r="G17" i="76"/>
  <c r="H17" i="76" s="1"/>
  <c r="K16" i="77"/>
  <c r="G17" i="77"/>
  <c r="H17" i="77" s="1"/>
  <c r="K16" i="78"/>
  <c r="G17" i="78"/>
  <c r="H17" i="78" s="1"/>
  <c r="G26" i="251"/>
  <c r="H26" i="251" s="1"/>
  <c r="K25" i="251"/>
  <c r="K20" i="75"/>
  <c r="J21" i="75" s="1"/>
  <c r="K21" i="75" s="1"/>
  <c r="J30" i="247"/>
  <c r="K30" i="247" s="1"/>
  <c r="I33" i="249"/>
  <c r="J32" i="249"/>
  <c r="K32" i="249" s="1"/>
  <c r="I31" i="247"/>
  <c r="I32" i="248"/>
  <c r="I34" i="246"/>
  <c r="J33" i="246"/>
  <c r="K33" i="246" s="1"/>
  <c r="K16" i="180"/>
  <c r="G17" i="180"/>
  <c r="H17" i="180" s="1"/>
  <c r="H40" i="207"/>
  <c r="H39" i="207"/>
  <c r="K25" i="248" l="1"/>
  <c r="G26" i="248"/>
  <c r="H26" i="248" s="1"/>
  <c r="J26" i="248" s="1"/>
  <c r="K27" i="250"/>
  <c r="G28" i="250"/>
  <c r="H28" i="250" s="1"/>
  <c r="I41" i="250"/>
  <c r="J94" i="252"/>
  <c r="K94" i="252" s="1"/>
  <c r="J22" i="75"/>
  <c r="I95" i="253"/>
  <c r="K94" i="253"/>
  <c r="I95" i="252"/>
  <c r="I23" i="75"/>
  <c r="I24" i="75" s="1"/>
  <c r="K22" i="75"/>
  <c r="J17" i="78"/>
  <c r="K17" i="78" s="1"/>
  <c r="J26" i="251"/>
  <c r="J17" i="77"/>
  <c r="G18" i="77" s="1"/>
  <c r="H18" i="77" s="1"/>
  <c r="J17" i="76"/>
  <c r="G18" i="76" s="1"/>
  <c r="H18" i="76" s="1"/>
  <c r="J33" i="249"/>
  <c r="K33" i="249" s="1"/>
  <c r="J31" i="247"/>
  <c r="K31" i="247" s="1"/>
  <c r="J34" i="246"/>
  <c r="K34" i="246" s="1"/>
  <c r="I32" i="247"/>
  <c r="I33" i="248"/>
  <c r="I34" i="249"/>
  <c r="I35" i="246"/>
  <c r="J17" i="180"/>
  <c r="K17" i="180" s="1"/>
  <c r="H32" i="129"/>
  <c r="G27" i="248" l="1"/>
  <c r="H27" i="248" s="1"/>
  <c r="K26" i="248"/>
  <c r="I42" i="250"/>
  <c r="J28" i="250"/>
  <c r="J95" i="253"/>
  <c r="G18" i="78"/>
  <c r="H18" i="78" s="1"/>
  <c r="J95" i="252"/>
  <c r="K95" i="252" s="1"/>
  <c r="I96" i="253"/>
  <c r="K95" i="253"/>
  <c r="J23" i="75"/>
  <c r="K23" i="75" s="1"/>
  <c r="J24" i="75" s="1"/>
  <c r="K24" i="75" s="1"/>
  <c r="I96" i="252"/>
  <c r="J18" i="78"/>
  <c r="K18" i="78" s="1"/>
  <c r="K26" i="251"/>
  <c r="G27" i="251"/>
  <c r="H27" i="251" s="1"/>
  <c r="K17" i="77"/>
  <c r="J18" i="77" s="1"/>
  <c r="I25" i="75"/>
  <c r="I26" i="75" s="1"/>
  <c r="I27" i="75" s="1"/>
  <c r="I28" i="75" s="1"/>
  <c r="K28" i="75" s="1"/>
  <c r="K17" i="76"/>
  <c r="J18" i="76" s="1"/>
  <c r="K18" i="76" s="1"/>
  <c r="J34" i="249"/>
  <c r="K34" i="249" s="1"/>
  <c r="I33" i="247"/>
  <c r="I35" i="249"/>
  <c r="I34" i="248"/>
  <c r="J32" i="247"/>
  <c r="K32" i="247" s="1"/>
  <c r="I36" i="246"/>
  <c r="J35" i="246"/>
  <c r="K35" i="246" s="1"/>
  <c r="H38" i="207"/>
  <c r="H31" i="129"/>
  <c r="I43" i="250" l="1"/>
  <c r="G29" i="250"/>
  <c r="H29" i="250" s="1"/>
  <c r="J29" i="250" s="1"/>
  <c r="K28" i="250"/>
  <c r="J27" i="248"/>
  <c r="K27" i="248" s="1"/>
  <c r="J28" i="248" s="1"/>
  <c r="K28" i="248" s="1"/>
  <c r="J29" i="248" s="1"/>
  <c r="K29" i="248" s="1"/>
  <c r="J30" i="248" s="1"/>
  <c r="K30" i="248" s="1"/>
  <c r="J31" i="248" s="1"/>
  <c r="K31" i="248" s="1"/>
  <c r="J32" i="248" s="1"/>
  <c r="K32" i="248" s="1"/>
  <c r="J33" i="248" s="1"/>
  <c r="K33" i="248" s="1"/>
  <c r="J96" i="253"/>
  <c r="K96" i="253" s="1"/>
  <c r="J96" i="252"/>
  <c r="K96" i="252" s="1"/>
  <c r="I97" i="253"/>
  <c r="I97" i="252"/>
  <c r="J27" i="251"/>
  <c r="G28" i="251" s="1"/>
  <c r="H28" i="251" s="1"/>
  <c r="J36" i="246"/>
  <c r="K36" i="246" s="1"/>
  <c r="J25" i="75"/>
  <c r="K25" i="75" s="1"/>
  <c r="J26" i="75" s="1"/>
  <c r="K26" i="75" s="1"/>
  <c r="J27" i="75" s="1"/>
  <c r="K27" i="75" s="1"/>
  <c r="K18" i="77"/>
  <c r="G19" i="77"/>
  <c r="H19" i="77" s="1"/>
  <c r="J33" i="247"/>
  <c r="K33" i="247" s="1"/>
  <c r="J35" i="249"/>
  <c r="K35" i="249" s="1"/>
  <c r="J34" i="248"/>
  <c r="K34" i="248" s="1"/>
  <c r="I34" i="247"/>
  <c r="I35" i="248"/>
  <c r="I36" i="249"/>
  <c r="I37" i="246"/>
  <c r="H29" i="47"/>
  <c r="G30" i="250" l="1"/>
  <c r="H30" i="250" s="1"/>
  <c r="K29" i="250"/>
  <c r="I44" i="250"/>
  <c r="I98" i="253"/>
  <c r="J97" i="253"/>
  <c r="K97" i="253" s="1"/>
  <c r="J97" i="252"/>
  <c r="K97" i="252" s="1"/>
  <c r="K27" i="251"/>
  <c r="J28" i="251" s="1"/>
  <c r="I98" i="252"/>
  <c r="J19" i="77"/>
  <c r="J34" i="247"/>
  <c r="K34" i="247" s="1"/>
  <c r="J37" i="246"/>
  <c r="K37" i="246" s="1"/>
  <c r="I37" i="249"/>
  <c r="I36" i="248"/>
  <c r="J35" i="248"/>
  <c r="K35" i="248" s="1"/>
  <c r="J36" i="249"/>
  <c r="K36" i="249" s="1"/>
  <c r="I35" i="247"/>
  <c r="I38" i="246"/>
  <c r="H21" i="115"/>
  <c r="I45" i="250" l="1"/>
  <c r="J30" i="250"/>
  <c r="J98" i="253"/>
  <c r="K98" i="253" s="1"/>
  <c r="I99" i="253"/>
  <c r="J98" i="252"/>
  <c r="K98" i="252" s="1"/>
  <c r="I99" i="252"/>
  <c r="K19" i="77"/>
  <c r="G20" i="77"/>
  <c r="H20" i="77" s="1"/>
  <c r="K20" i="77" s="1"/>
  <c r="K28" i="251"/>
  <c r="G29" i="251"/>
  <c r="H29" i="251" s="1"/>
  <c r="J37" i="249"/>
  <c r="K37" i="249" s="1"/>
  <c r="J36" i="248"/>
  <c r="K36" i="248" s="1"/>
  <c r="J38" i="246"/>
  <c r="K38" i="246" s="1"/>
  <c r="J35" i="247"/>
  <c r="K35" i="247" s="1"/>
  <c r="I37" i="248"/>
  <c r="I36" i="247"/>
  <c r="I38" i="249"/>
  <c r="I39" i="246"/>
  <c r="H20" i="115"/>
  <c r="G31" i="250" l="1"/>
  <c r="H31" i="250" s="1"/>
  <c r="K30" i="250"/>
  <c r="J31" i="250" s="1"/>
  <c r="I46" i="250"/>
  <c r="J99" i="253"/>
  <c r="K99" i="253" s="1"/>
  <c r="J99" i="252"/>
  <c r="K99" i="252" s="1"/>
  <c r="J29" i="251"/>
  <c r="K29" i="251" s="1"/>
  <c r="I100" i="253"/>
  <c r="G30" i="251"/>
  <c r="H30" i="251" s="1"/>
  <c r="I100" i="252"/>
  <c r="J36" i="247"/>
  <c r="J38" i="249"/>
  <c r="K38" i="249" s="1"/>
  <c r="J37" i="248"/>
  <c r="K37" i="248" s="1"/>
  <c r="I38" i="248"/>
  <c r="I39" i="249"/>
  <c r="K36" i="247"/>
  <c r="I37" i="247"/>
  <c r="I40" i="246"/>
  <c r="J39" i="246"/>
  <c r="K39" i="246" s="1"/>
  <c r="H37" i="207"/>
  <c r="G32" i="250" l="1"/>
  <c r="H32" i="250" s="1"/>
  <c r="K31" i="250"/>
  <c r="J100" i="253"/>
  <c r="K100" i="253" s="1"/>
  <c r="I101" i="253"/>
  <c r="J100" i="252"/>
  <c r="K100" i="252" s="1"/>
  <c r="I101" i="252"/>
  <c r="J30" i="251"/>
  <c r="J38" i="248"/>
  <c r="K38" i="248" s="1"/>
  <c r="J37" i="247"/>
  <c r="K37" i="247" s="1"/>
  <c r="J39" i="249"/>
  <c r="K39" i="249" s="1"/>
  <c r="I40" i="249"/>
  <c r="J40" i="246"/>
  <c r="K40" i="246" s="1"/>
  <c r="I38" i="247"/>
  <c r="I39" i="248"/>
  <c r="I41" i="246"/>
  <c r="H21" i="139"/>
  <c r="J32" i="250" l="1"/>
  <c r="I102" i="253"/>
  <c r="J101" i="253"/>
  <c r="K101" i="253" s="1"/>
  <c r="J102" i="253" s="1"/>
  <c r="J101" i="252"/>
  <c r="K101" i="252" s="1"/>
  <c r="K30" i="251"/>
  <c r="G31" i="251"/>
  <c r="H31" i="251" s="1"/>
  <c r="I102" i="252"/>
  <c r="J38" i="247"/>
  <c r="K38" i="247" s="1"/>
  <c r="J39" i="248"/>
  <c r="K39" i="248" s="1"/>
  <c r="J40" i="249"/>
  <c r="K40" i="249" s="1"/>
  <c r="I39" i="247"/>
  <c r="I41" i="249"/>
  <c r="J41" i="246"/>
  <c r="K41" i="246" s="1"/>
  <c r="I40" i="248"/>
  <c r="I42" i="246"/>
  <c r="H33" i="24"/>
  <c r="G33" i="250" l="1"/>
  <c r="H33" i="250" s="1"/>
  <c r="K32" i="250"/>
  <c r="I103" i="253"/>
  <c r="K102" i="253"/>
  <c r="J103" i="253" s="1"/>
  <c r="J102" i="252"/>
  <c r="K102" i="252" s="1"/>
  <c r="I103" i="252"/>
  <c r="J31" i="251"/>
  <c r="J39" i="247"/>
  <c r="K39" i="247" s="1"/>
  <c r="J41" i="249"/>
  <c r="K41" i="249" s="1"/>
  <c r="I42" i="251"/>
  <c r="I41" i="248"/>
  <c r="I40" i="247"/>
  <c r="J40" i="248"/>
  <c r="K40" i="248" s="1"/>
  <c r="I42" i="249"/>
  <c r="I43" i="246"/>
  <c r="J42" i="246"/>
  <c r="K42" i="246" s="1"/>
  <c r="I15" i="29"/>
  <c r="I16" i="29" s="1"/>
  <c r="I17" i="29" s="1"/>
  <c r="E15" i="29"/>
  <c r="E14" i="29"/>
  <c r="E43" i="152"/>
  <c r="D30" i="116"/>
  <c r="J33" i="250" l="1"/>
  <c r="J103" i="252"/>
  <c r="I104" i="253"/>
  <c r="K103" i="253"/>
  <c r="K31" i="251"/>
  <c r="G32" i="251"/>
  <c r="H32" i="251" s="1"/>
  <c r="I104" i="252"/>
  <c r="K103" i="252"/>
  <c r="J43" i="246"/>
  <c r="K43" i="246" s="1"/>
  <c r="I18" i="29"/>
  <c r="I19" i="29" s="1"/>
  <c r="I20" i="29" s="1"/>
  <c r="I21" i="29" s="1"/>
  <c r="I22" i="29" s="1"/>
  <c r="J42" i="249"/>
  <c r="K42" i="249" s="1"/>
  <c r="J41" i="248"/>
  <c r="K41" i="248" s="1"/>
  <c r="J40" i="247"/>
  <c r="K40" i="247" s="1"/>
  <c r="I43" i="251"/>
  <c r="I41" i="247"/>
  <c r="I43" i="249"/>
  <c r="I42" i="248"/>
  <c r="I44" i="246"/>
  <c r="H25" i="110"/>
  <c r="H30" i="129"/>
  <c r="I23" i="29" l="1"/>
  <c r="K33" i="250"/>
  <c r="G34" i="250"/>
  <c r="H34" i="250" s="1"/>
  <c r="J34" i="250" s="1"/>
  <c r="J104" i="253"/>
  <c r="K104" i="253" s="1"/>
  <c r="J32" i="251"/>
  <c r="I105" i="253"/>
  <c r="J104" i="252"/>
  <c r="K104" i="252" s="1"/>
  <c r="I105" i="252"/>
  <c r="J43" i="249"/>
  <c r="K43" i="249" s="1"/>
  <c r="I44" i="251"/>
  <c r="J44" i="246"/>
  <c r="K44" i="246" s="1"/>
  <c r="I42" i="247"/>
  <c r="I43" i="248"/>
  <c r="J41" i="247"/>
  <c r="K41" i="247" s="1"/>
  <c r="J42" i="248"/>
  <c r="K42" i="248" s="1"/>
  <c r="I44" i="249"/>
  <c r="I45" i="246"/>
  <c r="H22" i="60"/>
  <c r="K32" i="251" l="1"/>
  <c r="J42" i="251" s="1"/>
  <c r="K42" i="251" s="1"/>
  <c r="J43" i="251" s="1"/>
  <c r="K43" i="251" s="1"/>
  <c r="G33" i="251"/>
  <c r="H33" i="251" s="1"/>
  <c r="J33" i="251" s="1"/>
  <c r="G35" i="250"/>
  <c r="H35" i="250" s="1"/>
  <c r="K34" i="250"/>
  <c r="I24" i="29"/>
  <c r="I106" i="253"/>
  <c r="J105" i="253"/>
  <c r="K105" i="253" s="1"/>
  <c r="J106" i="253" s="1"/>
  <c r="J105" i="252"/>
  <c r="K105" i="252" s="1"/>
  <c r="I106" i="252"/>
  <c r="J44" i="251"/>
  <c r="K44" i="251" s="1"/>
  <c r="J42" i="247"/>
  <c r="K42" i="247" s="1"/>
  <c r="J45" i="246"/>
  <c r="K45" i="246" s="1"/>
  <c r="J44" i="249"/>
  <c r="K44" i="249" s="1"/>
  <c r="J43" i="248"/>
  <c r="K43" i="248" s="1"/>
  <c r="I45" i="251"/>
  <c r="I45" i="249"/>
  <c r="I44" i="248"/>
  <c r="I43" i="247"/>
  <c r="I46" i="246"/>
  <c r="H20" i="139"/>
  <c r="J35" i="250" l="1"/>
  <c r="I25" i="29"/>
  <c r="G34" i="251"/>
  <c r="H34" i="251" s="1"/>
  <c r="K33" i="251"/>
  <c r="J106" i="252"/>
  <c r="K106" i="252" s="1"/>
  <c r="I107" i="253"/>
  <c r="K106" i="253"/>
  <c r="J107" i="253" s="1"/>
  <c r="I107" i="252"/>
  <c r="J43" i="247"/>
  <c r="K43" i="247" s="1"/>
  <c r="J46" i="246"/>
  <c r="K46" i="246" s="1"/>
  <c r="J45" i="249"/>
  <c r="K45" i="249" s="1"/>
  <c r="J44" i="248"/>
  <c r="K44" i="248" s="1"/>
  <c r="I46" i="251"/>
  <c r="J45" i="251"/>
  <c r="K45" i="251" s="1"/>
  <c r="I44" i="247"/>
  <c r="I46" i="249"/>
  <c r="I45" i="248"/>
  <c r="I47" i="246"/>
  <c r="H28" i="47"/>
  <c r="I26" i="29" l="1"/>
  <c r="J34" i="251"/>
  <c r="K35" i="250"/>
  <c r="G36" i="250"/>
  <c r="H36" i="250" s="1"/>
  <c r="J36" i="250" s="1"/>
  <c r="J107" i="252"/>
  <c r="K107" i="252" s="1"/>
  <c r="I108" i="253"/>
  <c r="K107" i="253"/>
  <c r="I108" i="252"/>
  <c r="J46" i="251"/>
  <c r="K46" i="251" s="1"/>
  <c r="J46" i="249"/>
  <c r="K46" i="249" s="1"/>
  <c r="I47" i="251"/>
  <c r="J45" i="248"/>
  <c r="K45" i="248" s="1"/>
  <c r="J44" i="247"/>
  <c r="K44" i="247" s="1"/>
  <c r="I47" i="249"/>
  <c r="I46" i="248"/>
  <c r="I45" i="247"/>
  <c r="I48" i="246"/>
  <c r="J47" i="246"/>
  <c r="K47" i="246" s="1"/>
  <c r="H29" i="129"/>
  <c r="J108" i="253" l="1"/>
  <c r="G37" i="250"/>
  <c r="H37" i="250" s="1"/>
  <c r="J37" i="250" s="1"/>
  <c r="K36" i="250"/>
  <c r="G35" i="251"/>
  <c r="H35" i="251" s="1"/>
  <c r="K34" i="251"/>
  <c r="I27" i="29"/>
  <c r="K108" i="253"/>
  <c r="I109" i="253"/>
  <c r="J108" i="252"/>
  <c r="K108" i="252" s="1"/>
  <c r="I109" i="252"/>
  <c r="J48" i="246"/>
  <c r="K48" i="246" s="1"/>
  <c r="I48" i="251"/>
  <c r="J47" i="251"/>
  <c r="K47" i="251" s="1"/>
  <c r="I46" i="247"/>
  <c r="J45" i="247"/>
  <c r="K45" i="247" s="1"/>
  <c r="I47" i="248"/>
  <c r="I48" i="249"/>
  <c r="J46" i="248"/>
  <c r="K46" i="248" s="1"/>
  <c r="J47" i="249"/>
  <c r="K47" i="249" s="1"/>
  <c r="I49" i="246"/>
  <c r="H27" i="47"/>
  <c r="J35" i="251" l="1"/>
  <c r="K37" i="250"/>
  <c r="G38" i="250"/>
  <c r="H38" i="250" s="1"/>
  <c r="I110" i="253"/>
  <c r="J109" i="253"/>
  <c r="K109" i="253" s="1"/>
  <c r="J110" i="253" s="1"/>
  <c r="I110" i="252"/>
  <c r="J109" i="252"/>
  <c r="K109" i="252" s="1"/>
  <c r="J46" i="247"/>
  <c r="K46" i="247" s="1"/>
  <c r="J48" i="251"/>
  <c r="K48" i="251" s="1"/>
  <c r="J48" i="249"/>
  <c r="K48" i="249" s="1"/>
  <c r="J47" i="248"/>
  <c r="K47" i="248" s="1"/>
  <c r="I49" i="251"/>
  <c r="I49" i="249"/>
  <c r="I48" i="248"/>
  <c r="I47" i="247"/>
  <c r="I47" i="250"/>
  <c r="I50" i="246"/>
  <c r="J49" i="246"/>
  <c r="K49" i="246" s="1"/>
  <c r="H24" i="110"/>
  <c r="J38" i="250" l="1"/>
  <c r="G36" i="251"/>
  <c r="H36" i="251" s="1"/>
  <c r="K35" i="251"/>
  <c r="J110" i="252"/>
  <c r="K110" i="252" s="1"/>
  <c r="I111" i="253"/>
  <c r="K110" i="253"/>
  <c r="J111" i="253" s="1"/>
  <c r="J47" i="247"/>
  <c r="I111" i="252"/>
  <c r="J50" i="246"/>
  <c r="K50" i="246" s="1"/>
  <c r="J49" i="249"/>
  <c r="K49" i="249" s="1"/>
  <c r="J49" i="251"/>
  <c r="K49" i="251" s="1"/>
  <c r="J48" i="248"/>
  <c r="K48" i="248" s="1"/>
  <c r="I50" i="251"/>
  <c r="I49" i="248"/>
  <c r="I48" i="250"/>
  <c r="I48" i="247"/>
  <c r="K47" i="247"/>
  <c r="I50" i="249"/>
  <c r="I51" i="246"/>
  <c r="H26" i="47"/>
  <c r="H25" i="47"/>
  <c r="J36" i="251" l="1"/>
  <c r="G39" i="250"/>
  <c r="H39" i="250" s="1"/>
  <c r="K38" i="250"/>
  <c r="J111" i="252"/>
  <c r="I112" i="253"/>
  <c r="K111" i="253"/>
  <c r="I112" i="252"/>
  <c r="K111" i="252"/>
  <c r="J50" i="249"/>
  <c r="K50" i="249" s="1"/>
  <c r="J48" i="247"/>
  <c r="K48" i="247" s="1"/>
  <c r="J50" i="251"/>
  <c r="K50" i="251" s="1"/>
  <c r="J49" i="248"/>
  <c r="K49" i="248" s="1"/>
  <c r="I51" i="251"/>
  <c r="I51" i="249"/>
  <c r="I49" i="250"/>
  <c r="I49" i="247"/>
  <c r="I50" i="248"/>
  <c r="I52" i="246"/>
  <c r="J51" i="246"/>
  <c r="K51" i="246" s="1"/>
  <c r="H15" i="18"/>
  <c r="H16" i="18"/>
  <c r="H17" i="18"/>
  <c r="H18" i="18"/>
  <c r="H19" i="18"/>
  <c r="H20" i="18"/>
  <c r="H21" i="18"/>
  <c r="H22" i="18"/>
  <c r="H23" i="18"/>
  <c r="H24" i="18"/>
  <c r="D228" i="245"/>
  <c r="D227" i="245"/>
  <c r="D226" i="245"/>
  <c r="D225" i="245"/>
  <c r="D224" i="245"/>
  <c r="D223" i="245"/>
  <c r="D222" i="245"/>
  <c r="D221" i="245"/>
  <c r="D220" i="245"/>
  <c r="D219" i="245"/>
  <c r="D218" i="245"/>
  <c r="D217" i="245"/>
  <c r="D216" i="245"/>
  <c r="D215" i="245"/>
  <c r="D214" i="245"/>
  <c r="D213" i="245"/>
  <c r="D212" i="245"/>
  <c r="D211" i="245"/>
  <c r="D210" i="245"/>
  <c r="D209" i="245"/>
  <c r="D208" i="245"/>
  <c r="D207" i="245"/>
  <c r="D206" i="245"/>
  <c r="D205" i="245"/>
  <c r="D204" i="245"/>
  <c r="D203" i="245"/>
  <c r="D202" i="245"/>
  <c r="D201" i="245"/>
  <c r="D200" i="245"/>
  <c r="D199" i="245"/>
  <c r="D198" i="245"/>
  <c r="D197" i="245"/>
  <c r="D196" i="245"/>
  <c r="D195" i="245"/>
  <c r="D193" i="245"/>
  <c r="D192" i="245"/>
  <c r="D191" i="245"/>
  <c r="D190" i="245"/>
  <c r="D189" i="245"/>
  <c r="D188" i="245"/>
  <c r="D187" i="245"/>
  <c r="D186" i="245"/>
  <c r="D185" i="245"/>
  <c r="D184" i="245"/>
  <c r="D183" i="245"/>
  <c r="D182" i="245"/>
  <c r="D181" i="245"/>
  <c r="D180" i="245"/>
  <c r="D179" i="245"/>
  <c r="D178" i="245"/>
  <c r="D177" i="245"/>
  <c r="D174" i="245"/>
  <c r="D173" i="245"/>
  <c r="D172" i="245"/>
  <c r="D170" i="245"/>
  <c r="D168" i="245"/>
  <c r="D169" i="245"/>
  <c r="D167" i="245"/>
  <c r="D166" i="245"/>
  <c r="D165" i="245"/>
  <c r="D164" i="245"/>
  <c r="D163" i="245"/>
  <c r="D162" i="245"/>
  <c r="D161" i="245"/>
  <c r="D160" i="245"/>
  <c r="D159" i="245"/>
  <c r="D158" i="245"/>
  <c r="D157" i="245"/>
  <c r="D156" i="245"/>
  <c r="D155" i="245"/>
  <c r="D154" i="245"/>
  <c r="D153" i="245"/>
  <c r="D151" i="245"/>
  <c r="D150" i="245"/>
  <c r="D149" i="245"/>
  <c r="D144" i="245"/>
  <c r="D143" i="245"/>
  <c r="D142" i="245"/>
  <c r="D141" i="245"/>
  <c r="D140" i="245"/>
  <c r="D138" i="245"/>
  <c r="D137" i="245"/>
  <c r="D134" i="245"/>
  <c r="D133" i="245"/>
  <c r="D132" i="245"/>
  <c r="D131" i="245"/>
  <c r="D130" i="245"/>
  <c r="D129" i="245"/>
  <c r="D135" i="245"/>
  <c r="D128" i="245"/>
  <c r="D127" i="245"/>
  <c r="D126" i="245"/>
  <c r="D125" i="245"/>
  <c r="D124" i="245"/>
  <c r="D123" i="245"/>
  <c r="D121" i="245"/>
  <c r="D120" i="245"/>
  <c r="D119" i="245"/>
  <c r="D118" i="245"/>
  <c r="D116" i="245"/>
  <c r="D115" i="245"/>
  <c r="D114" i="245"/>
  <c r="D113" i="245"/>
  <c r="D112" i="245"/>
  <c r="D111" i="245"/>
  <c r="D110" i="245"/>
  <c r="D109" i="245"/>
  <c r="D108" i="245"/>
  <c r="D107" i="245"/>
  <c r="D106" i="245"/>
  <c r="D105" i="245"/>
  <c r="D102" i="245"/>
  <c r="D101" i="245"/>
  <c r="D98" i="245"/>
  <c r="D97" i="245"/>
  <c r="D95" i="245"/>
  <c r="D94" i="245"/>
  <c r="D93" i="245"/>
  <c r="D92" i="245"/>
  <c r="D91" i="245"/>
  <c r="D90" i="245"/>
  <c r="D89" i="245"/>
  <c r="D88" i="245"/>
  <c r="D87" i="245"/>
  <c r="D96" i="245"/>
  <c r="D86" i="245"/>
  <c r="D85" i="245"/>
  <c r="D84" i="245"/>
  <c r="D83" i="245"/>
  <c r="D82" i="245"/>
  <c r="D81" i="245"/>
  <c r="D80" i="245"/>
  <c r="D79" i="245"/>
  <c r="D78" i="245"/>
  <c r="D71" i="245"/>
  <c r="D70" i="245"/>
  <c r="D66" i="245"/>
  <c r="D64" i="245"/>
  <c r="D63" i="245"/>
  <c r="D62" i="245"/>
  <c r="D61" i="245"/>
  <c r="D60" i="245"/>
  <c r="D59" i="245"/>
  <c r="D57" i="245"/>
  <c r="D56" i="245"/>
  <c r="D55" i="245"/>
  <c r="D53" i="245"/>
  <c r="D52" i="245"/>
  <c r="D51" i="245"/>
  <c r="D49" i="245"/>
  <c r="D46" i="245"/>
  <c r="D45" i="245"/>
  <c r="D43" i="245"/>
  <c r="D42" i="245"/>
  <c r="D41" i="245"/>
  <c r="D40" i="245"/>
  <c r="D39" i="245"/>
  <c r="D38" i="245"/>
  <c r="D37" i="245"/>
  <c r="D36" i="245"/>
  <c r="D35" i="245"/>
  <c r="D33" i="245"/>
  <c r="D32" i="245"/>
  <c r="D30" i="245"/>
  <c r="D28" i="245"/>
  <c r="D27" i="245"/>
  <c r="D25" i="245"/>
  <c r="D24" i="245"/>
  <c r="D23" i="245"/>
  <c r="D22" i="245"/>
  <c r="D21" i="245"/>
  <c r="D20" i="245"/>
  <c r="D19" i="245"/>
  <c r="D18" i="245"/>
  <c r="D17" i="245"/>
  <c r="D16" i="245"/>
  <c r="D13" i="245"/>
  <c r="D12" i="245"/>
  <c r="J39" i="250" l="1"/>
  <c r="G37" i="251"/>
  <c r="H37" i="251" s="1"/>
  <c r="K36" i="251"/>
  <c r="J112" i="253"/>
  <c r="K112" i="253" s="1"/>
  <c r="I113" i="253"/>
  <c r="J112" i="252"/>
  <c r="K112" i="252" s="1"/>
  <c r="I113" i="252"/>
  <c r="J51" i="249"/>
  <c r="K51" i="249" s="1"/>
  <c r="J52" i="246"/>
  <c r="K52" i="246" s="1"/>
  <c r="J50" i="248"/>
  <c r="K50" i="248" s="1"/>
  <c r="I52" i="251"/>
  <c r="J51" i="251"/>
  <c r="K51" i="251" s="1"/>
  <c r="I50" i="250"/>
  <c r="I51" i="248"/>
  <c r="I50" i="247"/>
  <c r="J49" i="247"/>
  <c r="K49" i="247" s="1"/>
  <c r="I52" i="249"/>
  <c r="I53" i="246"/>
  <c r="C228" i="245"/>
  <c r="C227" i="245"/>
  <c r="C226" i="245"/>
  <c r="C225" i="245"/>
  <c r="C224" i="245"/>
  <c r="C223" i="245"/>
  <c r="C222" i="245"/>
  <c r="C221" i="245"/>
  <c r="C220" i="245"/>
  <c r="C219" i="245"/>
  <c r="C218" i="245"/>
  <c r="C217" i="245"/>
  <c r="C216" i="245"/>
  <c r="C215" i="245"/>
  <c r="C214" i="245"/>
  <c r="C213" i="245"/>
  <c r="C212" i="245"/>
  <c r="C211" i="245"/>
  <c r="C210" i="245"/>
  <c r="C209" i="245"/>
  <c r="C208" i="245"/>
  <c r="C206" i="245"/>
  <c r="C207" i="245"/>
  <c r="C205" i="245"/>
  <c r="C204" i="245"/>
  <c r="C203" i="245"/>
  <c r="C202" i="245"/>
  <c r="C201" i="245"/>
  <c r="C200" i="245"/>
  <c r="C199" i="245"/>
  <c r="C198" i="245"/>
  <c r="C197" i="245"/>
  <c r="C196" i="245"/>
  <c r="C195" i="245"/>
  <c r="C193" i="245"/>
  <c r="C192" i="245"/>
  <c r="C191" i="245"/>
  <c r="C190" i="245"/>
  <c r="C189" i="245"/>
  <c r="C188" i="245"/>
  <c r="C187" i="245"/>
  <c r="C186" i="245"/>
  <c r="C185" i="245"/>
  <c r="C184" i="245"/>
  <c r="C183" i="245"/>
  <c r="C182" i="245"/>
  <c r="C181" i="245"/>
  <c r="C180" i="245"/>
  <c r="C179" i="245"/>
  <c r="C178" i="245"/>
  <c r="C177" i="245"/>
  <c r="C174" i="245"/>
  <c r="C173" i="245"/>
  <c r="C172" i="245"/>
  <c r="C170" i="245"/>
  <c r="C169" i="245"/>
  <c r="C168" i="245"/>
  <c r="C167" i="245"/>
  <c r="C166" i="245"/>
  <c r="C165" i="245"/>
  <c r="C164" i="245"/>
  <c r="C163" i="245"/>
  <c r="C162" i="245"/>
  <c r="C161" i="245"/>
  <c r="C160" i="245"/>
  <c r="C159" i="245"/>
  <c r="C158" i="245"/>
  <c r="C157" i="245"/>
  <c r="C156" i="245"/>
  <c r="C155" i="245"/>
  <c r="C154" i="245"/>
  <c r="C153" i="245"/>
  <c r="C151" i="245"/>
  <c r="C150" i="245"/>
  <c r="C149" i="245"/>
  <c r="C144" i="245"/>
  <c r="C143" i="245"/>
  <c r="C142" i="245"/>
  <c r="C141" i="245"/>
  <c r="C140" i="245"/>
  <c r="C138" i="245"/>
  <c r="C137" i="245"/>
  <c r="C135" i="245"/>
  <c r="C134" i="245"/>
  <c r="C133" i="245"/>
  <c r="C132" i="245"/>
  <c r="C131" i="245"/>
  <c r="C130" i="245"/>
  <c r="C129" i="245"/>
  <c r="C128" i="245"/>
  <c r="C127" i="245"/>
  <c r="C126" i="245"/>
  <c r="C125" i="245"/>
  <c r="C124" i="245"/>
  <c r="C123" i="245"/>
  <c r="C121" i="245"/>
  <c r="C120" i="245"/>
  <c r="C119" i="245"/>
  <c r="C118" i="245"/>
  <c r="C116" i="245"/>
  <c r="C115" i="245"/>
  <c r="C114" i="245"/>
  <c r="C112" i="245"/>
  <c r="C111" i="245"/>
  <c r="C110" i="245"/>
  <c r="C109" i="245"/>
  <c r="C108" i="245"/>
  <c r="C113" i="245"/>
  <c r="C107" i="245"/>
  <c r="C106" i="245"/>
  <c r="C105" i="245"/>
  <c r="J37" i="251" l="1"/>
  <c r="K39" i="250"/>
  <c r="J40" i="250" s="1"/>
  <c r="G40" i="250"/>
  <c r="H40" i="250" s="1"/>
  <c r="I114" i="253"/>
  <c r="J113" i="253"/>
  <c r="K113" i="253" s="1"/>
  <c r="J114" i="253" s="1"/>
  <c r="I114" i="252"/>
  <c r="J113" i="252"/>
  <c r="K113" i="252" s="1"/>
  <c r="J52" i="251"/>
  <c r="K52" i="251" s="1"/>
  <c r="J51" i="248"/>
  <c r="K51" i="248" s="1"/>
  <c r="J53" i="246"/>
  <c r="K53" i="246" s="1"/>
  <c r="J50" i="247"/>
  <c r="K50" i="247" s="1"/>
  <c r="I53" i="251"/>
  <c r="I52" i="248"/>
  <c r="I53" i="249"/>
  <c r="I51" i="247"/>
  <c r="J52" i="249"/>
  <c r="K52" i="249" s="1"/>
  <c r="I51" i="250"/>
  <c r="I54" i="246"/>
  <c r="C102" i="245"/>
  <c r="C101" i="245"/>
  <c r="C98" i="245"/>
  <c r="C97" i="245"/>
  <c r="C96" i="245"/>
  <c r="C95" i="245"/>
  <c r="C94" i="245"/>
  <c r="C93" i="245"/>
  <c r="C92" i="245"/>
  <c r="C91" i="245"/>
  <c r="C90" i="245"/>
  <c r="C89" i="245"/>
  <c r="C88" i="245"/>
  <c r="C87" i="245"/>
  <c r="C86" i="245"/>
  <c r="C85" i="245"/>
  <c r="C84" i="245"/>
  <c r="C83" i="245"/>
  <c r="C82" i="245"/>
  <c r="C81" i="245"/>
  <c r="C80" i="245"/>
  <c r="C79" i="245"/>
  <c r="C78" i="245"/>
  <c r="C71" i="245"/>
  <c r="C70" i="245"/>
  <c r="C66" i="245"/>
  <c r="C64" i="245"/>
  <c r="C63" i="245"/>
  <c r="C62" i="245"/>
  <c r="C61" i="245"/>
  <c r="C60" i="245"/>
  <c r="C59" i="245"/>
  <c r="C57" i="245"/>
  <c r="C56" i="245"/>
  <c r="C55" i="245"/>
  <c r="C53" i="245"/>
  <c r="C52" i="245"/>
  <c r="C51" i="245"/>
  <c r="C49" i="245"/>
  <c r="C46" i="245"/>
  <c r="C45" i="245"/>
  <c r="C43" i="245"/>
  <c r="C42" i="245"/>
  <c r="C41" i="245"/>
  <c r="C40" i="245"/>
  <c r="C39" i="245"/>
  <c r="C38" i="245"/>
  <c r="C37" i="245"/>
  <c r="C36" i="245"/>
  <c r="C35" i="245"/>
  <c r="C33" i="245"/>
  <c r="C32" i="245"/>
  <c r="C30" i="245"/>
  <c r="C28" i="245"/>
  <c r="C27" i="245"/>
  <c r="C25" i="245"/>
  <c r="C24" i="245"/>
  <c r="C23" i="245"/>
  <c r="C22" i="245"/>
  <c r="C21" i="245"/>
  <c r="C20" i="245"/>
  <c r="C19" i="245"/>
  <c r="C18" i="245"/>
  <c r="C17" i="245"/>
  <c r="C16" i="245"/>
  <c r="C13" i="245"/>
  <c r="C12" i="245"/>
  <c r="D8" i="245"/>
  <c r="A114" i="245"/>
  <c r="A115" i="245" s="1"/>
  <c r="A116" i="245" s="1"/>
  <c r="A117" i="245" s="1"/>
  <c r="A118" i="245" s="1"/>
  <c r="A119" i="245" s="1"/>
  <c r="A120" i="245" s="1"/>
  <c r="A121" i="245" s="1"/>
  <c r="A122" i="245" s="1"/>
  <c r="A123" i="245" s="1"/>
  <c r="A124" i="245" s="1"/>
  <c r="A125" i="245" s="1"/>
  <c r="A126" i="245" s="1"/>
  <c r="A127" i="245" s="1"/>
  <c r="A128" i="245" s="1"/>
  <c r="A129" i="245" s="1"/>
  <c r="A130" i="245" s="1"/>
  <c r="A131" i="245" s="1"/>
  <c r="A132" i="245" s="1"/>
  <c r="A133" i="245" s="1"/>
  <c r="A134" i="245" s="1"/>
  <c r="A135" i="245" s="1"/>
  <c r="A136" i="245" s="1"/>
  <c r="A137" i="245" s="1"/>
  <c r="A138" i="245" s="1"/>
  <c r="A139" i="245" s="1"/>
  <c r="A140" i="245" s="1"/>
  <c r="A141" i="245" s="1"/>
  <c r="A142" i="245" s="1"/>
  <c r="A143" i="245" s="1"/>
  <c r="A144" i="245" s="1"/>
  <c r="A145" i="245" s="1"/>
  <c r="A146" i="245" s="1"/>
  <c r="A147" i="245" s="1"/>
  <c r="A148" i="245" s="1"/>
  <c r="A149" i="245" s="1"/>
  <c r="A150" i="245" s="1"/>
  <c r="A151" i="245" s="1"/>
  <c r="A152" i="245" s="1"/>
  <c r="A153" i="245" s="1"/>
  <c r="A154" i="245" s="1"/>
  <c r="A155" i="245" s="1"/>
  <c r="A156" i="245" s="1"/>
  <c r="A157" i="245" s="1"/>
  <c r="A158" i="245" s="1"/>
  <c r="A159" i="245" s="1"/>
  <c r="A160" i="245" s="1"/>
  <c r="A161" i="245" s="1"/>
  <c r="A162" i="245" s="1"/>
  <c r="A163" i="245" s="1"/>
  <c r="A164" i="245" s="1"/>
  <c r="A165" i="245" s="1"/>
  <c r="A166" i="245" s="1"/>
  <c r="A167" i="245" s="1"/>
  <c r="A168" i="245" s="1"/>
  <c r="A169" i="245" s="1"/>
  <c r="A170" i="245" s="1"/>
  <c r="A171" i="245" s="1"/>
  <c r="A172" i="245" s="1"/>
  <c r="A173" i="245" s="1"/>
  <c r="A174" i="245" s="1"/>
  <c r="A175" i="245" s="1"/>
  <c r="A176" i="245" s="1"/>
  <c r="A177" i="245" s="1"/>
  <c r="A178" i="245" s="1"/>
  <c r="A179" i="245" s="1"/>
  <c r="A180" i="245" s="1"/>
  <c r="A181" i="245" s="1"/>
  <c r="A182" i="245" s="1"/>
  <c r="A183" i="245" s="1"/>
  <c r="A184" i="245" s="1"/>
  <c r="A185" i="245" s="1"/>
  <c r="A186" i="245" s="1"/>
  <c r="A187" i="245" s="1"/>
  <c r="A188" i="245" s="1"/>
  <c r="A189" i="245" s="1"/>
  <c r="A190" i="245" s="1"/>
  <c r="A191" i="245" s="1"/>
  <c r="A192" i="245" s="1"/>
  <c r="A193" i="245" s="1"/>
  <c r="A194" i="245" s="1"/>
  <c r="A195" i="245" s="1"/>
  <c r="A196" i="245" s="1"/>
  <c r="A197" i="245" s="1"/>
  <c r="A198" i="245" s="1"/>
  <c r="A199" i="245" s="1"/>
  <c r="A200" i="245" s="1"/>
  <c r="A201" i="245" s="1"/>
  <c r="A202" i="245" s="1"/>
  <c r="A203" i="245" s="1"/>
  <c r="A204" i="245" s="1"/>
  <c r="A205" i="245" s="1"/>
  <c r="A206" i="245" s="1"/>
  <c r="A207" i="245" s="1"/>
  <c r="A208" i="245" s="1"/>
  <c r="A209" i="245" s="1"/>
  <c r="A210" i="245" s="1"/>
  <c r="A211" i="245" s="1"/>
  <c r="A212" i="245" s="1"/>
  <c r="A213" i="245" s="1"/>
  <c r="A214" i="245" s="1"/>
  <c r="A215" i="245" s="1"/>
  <c r="A216" i="245" s="1"/>
  <c r="A217" i="245" s="1"/>
  <c r="A218" i="245" s="1"/>
  <c r="A219" i="245" s="1"/>
  <c r="A220" i="245" s="1"/>
  <c r="A221" i="245" s="1"/>
  <c r="A222" i="245" s="1"/>
  <c r="A223" i="245" s="1"/>
  <c r="A224" i="245" s="1"/>
  <c r="A225" i="245" s="1"/>
  <c r="A226" i="245" s="1"/>
  <c r="A227" i="245" s="1"/>
  <c r="A228" i="245" s="1"/>
  <c r="F100" i="245"/>
  <c r="G41" i="250" l="1"/>
  <c r="H41" i="250" s="1"/>
  <c r="K40" i="250"/>
  <c r="J41" i="250" s="1"/>
  <c r="K37" i="251"/>
  <c r="G38" i="251"/>
  <c r="H38" i="251" s="1"/>
  <c r="J38" i="251" s="1"/>
  <c r="J114" i="252"/>
  <c r="I115" i="253"/>
  <c r="K114" i="253"/>
  <c r="I115" i="252"/>
  <c r="K114" i="252"/>
  <c r="J51" i="247"/>
  <c r="K51" i="247" s="1"/>
  <c r="J52" i="248"/>
  <c r="K52" i="248" s="1"/>
  <c r="J53" i="249"/>
  <c r="K53" i="249" s="1"/>
  <c r="J53" i="251"/>
  <c r="K53" i="251" s="1"/>
  <c r="I54" i="251"/>
  <c r="I52" i="250"/>
  <c r="J54" i="246"/>
  <c r="K54" i="246" s="1"/>
  <c r="I54" i="249"/>
  <c r="I52" i="247"/>
  <c r="I53" i="248"/>
  <c r="I55" i="246"/>
  <c r="H36" i="235"/>
  <c r="K38" i="251" l="1"/>
  <c r="G39" i="251"/>
  <c r="H39" i="251" s="1"/>
  <c r="J39" i="251" s="1"/>
  <c r="G42" i="250"/>
  <c r="H42" i="250" s="1"/>
  <c r="K41" i="250"/>
  <c r="J115" i="253"/>
  <c r="K115" i="253" s="1"/>
  <c r="J115" i="252"/>
  <c r="K115" i="252" s="1"/>
  <c r="I116" i="253"/>
  <c r="I116" i="252"/>
  <c r="J54" i="251"/>
  <c r="K54" i="251" s="1"/>
  <c r="J52" i="247"/>
  <c r="K52" i="247" s="1"/>
  <c r="I55" i="251"/>
  <c r="I53" i="247"/>
  <c r="I54" i="248"/>
  <c r="I55" i="249"/>
  <c r="J53" i="248"/>
  <c r="K53" i="248" s="1"/>
  <c r="J54" i="249"/>
  <c r="K54" i="249" s="1"/>
  <c r="I53" i="250"/>
  <c r="I56" i="246"/>
  <c r="J55" i="246"/>
  <c r="K55" i="246" s="1"/>
  <c r="H28" i="129"/>
  <c r="G40" i="251" l="1"/>
  <c r="H40" i="251" s="1"/>
  <c r="K39" i="251"/>
  <c r="J42" i="250"/>
  <c r="J116" i="253"/>
  <c r="K116" i="253" s="1"/>
  <c r="I117" i="253"/>
  <c r="J116" i="252"/>
  <c r="K116" i="252" s="1"/>
  <c r="I117" i="252"/>
  <c r="J54" i="248"/>
  <c r="K54" i="248" s="1"/>
  <c r="I56" i="251"/>
  <c r="J55" i="251"/>
  <c r="K55" i="251" s="1"/>
  <c r="J56" i="246"/>
  <c r="K56" i="246" s="1"/>
  <c r="J55" i="249"/>
  <c r="K55" i="249" s="1"/>
  <c r="I55" i="248"/>
  <c r="I54" i="250"/>
  <c r="I56" i="249"/>
  <c r="I54" i="247"/>
  <c r="J53" i="247"/>
  <c r="K53" i="247" s="1"/>
  <c r="I57" i="246"/>
  <c r="H16" i="43"/>
  <c r="H35" i="235"/>
  <c r="G43" i="250" l="1"/>
  <c r="H43" i="250" s="1"/>
  <c r="K42" i="250"/>
  <c r="J43" i="250" s="1"/>
  <c r="J40" i="251"/>
  <c r="I118" i="253"/>
  <c r="J117" i="253"/>
  <c r="K117" i="253" s="1"/>
  <c r="J118" i="253" s="1"/>
  <c r="I118" i="252"/>
  <c r="J117" i="252"/>
  <c r="K117" i="252" s="1"/>
  <c r="J118" i="252" s="1"/>
  <c r="J54" i="247"/>
  <c r="J56" i="251"/>
  <c r="K56" i="251" s="1"/>
  <c r="J55" i="248"/>
  <c r="K55" i="248" s="1"/>
  <c r="J57" i="246"/>
  <c r="K57" i="246" s="1"/>
  <c r="I57" i="251"/>
  <c r="I55" i="247"/>
  <c r="K54" i="247"/>
  <c r="I57" i="249"/>
  <c r="I55" i="250"/>
  <c r="J56" i="249"/>
  <c r="K56" i="249" s="1"/>
  <c r="I56" i="248"/>
  <c r="I58" i="246"/>
  <c r="H21" i="60"/>
  <c r="H27" i="129"/>
  <c r="G41" i="251" l="1"/>
  <c r="H41" i="251" s="1"/>
  <c r="K40" i="251"/>
  <c r="G44" i="250"/>
  <c r="H44" i="250" s="1"/>
  <c r="K43" i="250"/>
  <c r="J44" i="250" s="1"/>
  <c r="I119" i="253"/>
  <c r="K118" i="253"/>
  <c r="J119" i="253" s="1"/>
  <c r="I119" i="252"/>
  <c r="K118" i="252"/>
  <c r="J57" i="251"/>
  <c r="K57" i="251" s="1"/>
  <c r="J57" i="249"/>
  <c r="K57" i="249" s="1"/>
  <c r="I58" i="251"/>
  <c r="J55" i="247"/>
  <c r="K55" i="247" s="1"/>
  <c r="I57" i="248"/>
  <c r="I58" i="249"/>
  <c r="J56" i="248"/>
  <c r="K56" i="248" s="1"/>
  <c r="I56" i="250"/>
  <c r="I56" i="247"/>
  <c r="I59" i="246"/>
  <c r="J58" i="246"/>
  <c r="K58" i="246" s="1"/>
  <c r="H34" i="235"/>
  <c r="G45" i="250" l="1"/>
  <c r="H45" i="250" s="1"/>
  <c r="K44" i="250"/>
  <c r="J45" i="250" s="1"/>
  <c r="J119" i="252"/>
  <c r="K119" i="252" s="1"/>
  <c r="I120" i="253"/>
  <c r="K119" i="253"/>
  <c r="I120" i="252"/>
  <c r="J58" i="249"/>
  <c r="K58" i="249" s="1"/>
  <c r="J57" i="248"/>
  <c r="K57" i="248" s="1"/>
  <c r="J59" i="246"/>
  <c r="K59" i="246" s="1"/>
  <c r="J58" i="251"/>
  <c r="K58" i="251" s="1"/>
  <c r="I59" i="251"/>
  <c r="I57" i="247"/>
  <c r="I58" i="248"/>
  <c r="I59" i="249"/>
  <c r="I57" i="250"/>
  <c r="J56" i="247"/>
  <c r="K56" i="247" s="1"/>
  <c r="I60" i="246"/>
  <c r="H22" i="140"/>
  <c r="G46" i="250" l="1"/>
  <c r="H46" i="250" s="1"/>
  <c r="K45" i="250"/>
  <c r="J46" i="250" s="1"/>
  <c r="K46" i="250" s="1"/>
  <c r="J47" i="250" s="1"/>
  <c r="K47" i="250" s="1"/>
  <c r="J48" i="250" s="1"/>
  <c r="K48" i="250" s="1"/>
  <c r="J49" i="250" s="1"/>
  <c r="K49" i="250" s="1"/>
  <c r="J50" i="250" s="1"/>
  <c r="K50" i="250" s="1"/>
  <c r="J51" i="250" s="1"/>
  <c r="K51" i="250" s="1"/>
  <c r="J52" i="250" s="1"/>
  <c r="K52" i="250" s="1"/>
  <c r="J53" i="250" s="1"/>
  <c r="K53" i="250" s="1"/>
  <c r="J54" i="250" s="1"/>
  <c r="K54" i="250" s="1"/>
  <c r="J55" i="250" s="1"/>
  <c r="K55" i="250" s="1"/>
  <c r="J56" i="250" s="1"/>
  <c r="K56" i="250" s="1"/>
  <c r="J57" i="250" s="1"/>
  <c r="K57" i="250" s="1"/>
  <c r="J120" i="253"/>
  <c r="K120" i="253" s="1"/>
  <c r="J120" i="252"/>
  <c r="K120" i="252" s="1"/>
  <c r="J60" i="246"/>
  <c r="J59" i="249"/>
  <c r="K59" i="249" s="1"/>
  <c r="J57" i="247"/>
  <c r="K57" i="247" s="1"/>
  <c r="I60" i="251"/>
  <c r="J58" i="248"/>
  <c r="K58" i="248" s="1"/>
  <c r="J59" i="251"/>
  <c r="K59" i="251" s="1"/>
  <c r="I58" i="250"/>
  <c r="I59" i="248"/>
  <c r="I58" i="247"/>
  <c r="I60" i="249"/>
  <c r="I61" i="246"/>
  <c r="K60" i="246"/>
  <c r="H21" i="140"/>
  <c r="H26" i="129"/>
  <c r="J61" i="246" l="1"/>
  <c r="J58" i="247"/>
  <c r="K58" i="247" s="1"/>
  <c r="J60" i="251"/>
  <c r="K60" i="251" s="1"/>
  <c r="J58" i="250"/>
  <c r="K58" i="250" s="1"/>
  <c r="J60" i="249"/>
  <c r="K60" i="249" s="1"/>
  <c r="I61" i="251"/>
  <c r="I60" i="248"/>
  <c r="I59" i="247"/>
  <c r="I61" i="249"/>
  <c r="J59" i="248"/>
  <c r="K59" i="248" s="1"/>
  <c r="I59" i="250"/>
  <c r="I62" i="246"/>
  <c r="K61" i="246"/>
  <c r="H25" i="129"/>
  <c r="J59" i="247" l="1"/>
  <c r="K59" i="247" s="1"/>
  <c r="J61" i="249"/>
  <c r="K61" i="249" s="1"/>
  <c r="J61" i="251"/>
  <c r="K61" i="251" s="1"/>
  <c r="I62" i="251"/>
  <c r="J62" i="246"/>
  <c r="K62" i="246" s="1"/>
  <c r="J60" i="248"/>
  <c r="K60" i="248" s="1"/>
  <c r="I60" i="247"/>
  <c r="I60" i="250"/>
  <c r="J59" i="250"/>
  <c r="K59" i="250" s="1"/>
  <c r="I62" i="249"/>
  <c r="I61" i="248"/>
  <c r="I63" i="246"/>
  <c r="H33" i="235"/>
  <c r="H23" i="110"/>
  <c r="J60" i="247" l="1"/>
  <c r="K60" i="247" s="1"/>
  <c r="J60" i="250"/>
  <c r="K60" i="250" s="1"/>
  <c r="J62" i="251"/>
  <c r="K62" i="251" s="1"/>
  <c r="I63" i="251"/>
  <c r="J61" i="248"/>
  <c r="K61" i="248" s="1"/>
  <c r="J62" i="249"/>
  <c r="K62" i="249" s="1"/>
  <c r="I61" i="250"/>
  <c r="I63" i="249"/>
  <c r="I62" i="248"/>
  <c r="I61" i="247"/>
  <c r="I64" i="246"/>
  <c r="J63" i="246"/>
  <c r="K63" i="246" s="1"/>
  <c r="H17" i="170"/>
  <c r="H20" i="140"/>
  <c r="H35" i="207"/>
  <c r="H34" i="207"/>
  <c r="H33" i="207"/>
  <c r="H19" i="140"/>
  <c r="H19" i="63"/>
  <c r="H32" i="235"/>
  <c r="H32" i="207"/>
  <c r="H31" i="207"/>
  <c r="H32" i="24"/>
  <c r="H31" i="24"/>
  <c r="H30" i="24"/>
  <c r="H20" i="60"/>
  <c r="H29" i="24"/>
  <c r="H28" i="24"/>
  <c r="H30" i="207"/>
  <c r="H29" i="207"/>
  <c r="H28" i="207"/>
  <c r="H19" i="60"/>
  <c r="H27" i="207"/>
  <c r="H27" i="24"/>
  <c r="G22" i="34"/>
  <c r="H22" i="34" s="1"/>
  <c r="I15" i="145"/>
  <c r="I16" i="145" s="1"/>
  <c r="G15" i="2"/>
  <c r="H15" i="2" s="1"/>
  <c r="G15" i="3"/>
  <c r="H15" i="3" s="1"/>
  <c r="H18" i="60"/>
  <c r="H20" i="129"/>
  <c r="H17" i="60"/>
  <c r="H31" i="235"/>
  <c r="H29" i="235"/>
  <c r="H28" i="235"/>
  <c r="H30" i="235"/>
  <c r="H27" i="235"/>
  <c r="H21" i="24"/>
  <c r="H26" i="235"/>
  <c r="H25" i="235"/>
  <c r="H19" i="207"/>
  <c r="H18" i="152"/>
  <c r="H15" i="155"/>
  <c r="I15" i="155"/>
  <c r="I15" i="243"/>
  <c r="I16" i="243" s="1"/>
  <c r="G15" i="243"/>
  <c r="H15" i="243" s="1"/>
  <c r="K14" i="243"/>
  <c r="H14" i="243"/>
  <c r="E14" i="243"/>
  <c r="I15" i="241"/>
  <c r="I16" i="241" s="1"/>
  <c r="G15" i="241"/>
  <c r="H15" i="241" s="1"/>
  <c r="K14" i="241"/>
  <c r="H14" i="241"/>
  <c r="E14" i="241"/>
  <c r="K14" i="240"/>
  <c r="I15" i="240"/>
  <c r="I16" i="240" s="1"/>
  <c r="G15" i="240"/>
  <c r="H15" i="240" s="1"/>
  <c r="H14" i="240"/>
  <c r="E14" i="240"/>
  <c r="I15" i="239"/>
  <c r="I16" i="239" s="1"/>
  <c r="I17" i="239" s="1"/>
  <c r="G15" i="239"/>
  <c r="H15" i="239" s="1"/>
  <c r="K14" i="239"/>
  <c r="H14" i="239"/>
  <c r="E14" i="239"/>
  <c r="I15" i="238"/>
  <c r="I16" i="238" s="1"/>
  <c r="I17" i="238" s="1"/>
  <c r="G15" i="238"/>
  <c r="H15" i="238" s="1"/>
  <c r="K14" i="238"/>
  <c r="H14" i="238"/>
  <c r="E14" i="238"/>
  <c r="H24" i="236"/>
  <c r="H23" i="236"/>
  <c r="H22" i="236"/>
  <c r="H21" i="236"/>
  <c r="H20" i="236"/>
  <c r="H19" i="236"/>
  <c r="H18" i="236"/>
  <c r="H17" i="236"/>
  <c r="H16" i="236"/>
  <c r="I15" i="236"/>
  <c r="I16" i="236" s="1"/>
  <c r="H15" i="236"/>
  <c r="K14" i="236"/>
  <c r="H14" i="236"/>
  <c r="E14" i="236"/>
  <c r="I15" i="235"/>
  <c r="I16" i="235" s="1"/>
  <c r="H24" i="235"/>
  <c r="H23" i="235"/>
  <c r="H22" i="235"/>
  <c r="H21" i="235"/>
  <c r="H20" i="235"/>
  <c r="H19" i="235"/>
  <c r="H18" i="235"/>
  <c r="H17" i="235"/>
  <c r="H16" i="235"/>
  <c r="H15" i="235"/>
  <c r="K14" i="235"/>
  <c r="H14" i="235"/>
  <c r="E14" i="235"/>
  <c r="K14" i="181"/>
  <c r="G15" i="181"/>
  <c r="H15" i="181" s="1"/>
  <c r="K14" i="63"/>
  <c r="G15" i="27"/>
  <c r="H15" i="27" s="1"/>
  <c r="I15" i="11"/>
  <c r="I16" i="11" s="1"/>
  <c r="I17" i="11" s="1"/>
  <c r="I15" i="234"/>
  <c r="I16" i="234" s="1"/>
  <c r="G15" i="234"/>
  <c r="H15" i="234" s="1"/>
  <c r="K14" i="234"/>
  <c r="H14" i="234"/>
  <c r="E14" i="234"/>
  <c r="H19" i="129"/>
  <c r="H26" i="24"/>
  <c r="H26" i="207"/>
  <c r="I15" i="233"/>
  <c r="I16" i="233" s="1"/>
  <c r="G15" i="233"/>
  <c r="H15" i="233" s="1"/>
  <c r="K14" i="233"/>
  <c r="H14" i="233"/>
  <c r="E14" i="233"/>
  <c r="H25" i="24"/>
  <c r="H25" i="207"/>
  <c r="H24" i="8"/>
  <c r="H22" i="110"/>
  <c r="I15" i="232"/>
  <c r="I16" i="232" s="1"/>
  <c r="G15" i="232"/>
  <c r="H15" i="232" s="1"/>
  <c r="K14" i="232"/>
  <c r="H14" i="232"/>
  <c r="E14" i="232"/>
  <c r="H23" i="8"/>
  <c r="H24" i="24"/>
  <c r="H24" i="207"/>
  <c r="I15" i="231"/>
  <c r="I16" i="231" s="1"/>
  <c r="G15" i="231"/>
  <c r="H15" i="231" s="1"/>
  <c r="K14" i="231"/>
  <c r="H14" i="231"/>
  <c r="E14" i="231"/>
  <c r="H23" i="207"/>
  <c r="H22" i="207"/>
  <c r="H23" i="24"/>
  <c r="I15" i="230"/>
  <c r="I16" i="230" s="1"/>
  <c r="I17" i="230" s="1"/>
  <c r="G15" i="230"/>
  <c r="H15" i="230" s="1"/>
  <c r="K14" i="230"/>
  <c r="H14" i="230"/>
  <c r="E14" i="230"/>
  <c r="I15" i="229"/>
  <c r="I16" i="229" s="1"/>
  <c r="G15" i="229"/>
  <c r="H15" i="229" s="1"/>
  <c r="K14" i="229"/>
  <c r="H14" i="229"/>
  <c r="E14" i="229"/>
  <c r="I15" i="228"/>
  <c r="G15" i="228"/>
  <c r="H15" i="228" s="1"/>
  <c r="K14" i="228"/>
  <c r="H14" i="228"/>
  <c r="E14" i="228"/>
  <c r="I15" i="227"/>
  <c r="I16" i="227" s="1"/>
  <c r="I17" i="227" s="1"/>
  <c r="I18" i="227" s="1"/>
  <c r="I19" i="227" s="1"/>
  <c r="I20" i="227" s="1"/>
  <c r="G15" i="227"/>
  <c r="H15" i="227" s="1"/>
  <c r="K14" i="227"/>
  <c r="H14" i="227"/>
  <c r="E14" i="227"/>
  <c r="I15" i="226"/>
  <c r="I16" i="226" s="1"/>
  <c r="G15" i="226"/>
  <c r="H15" i="226" s="1"/>
  <c r="K14" i="226"/>
  <c r="H14" i="226"/>
  <c r="E14" i="226"/>
  <c r="I15" i="224"/>
  <c r="I16" i="224" s="1"/>
  <c r="K16" i="224" s="1"/>
  <c r="G15" i="224"/>
  <c r="H15" i="224" s="1"/>
  <c r="K14" i="224"/>
  <c r="H14" i="224"/>
  <c r="E14" i="224"/>
  <c r="H44" i="63"/>
  <c r="I15" i="223"/>
  <c r="I16" i="223" s="1"/>
  <c r="G15" i="223"/>
  <c r="H15" i="223" s="1"/>
  <c r="K14" i="223"/>
  <c r="H14" i="223"/>
  <c r="E14" i="223"/>
  <c r="I15" i="222"/>
  <c r="I16" i="222" s="1"/>
  <c r="G15" i="222"/>
  <c r="H15" i="222" s="1"/>
  <c r="K14" i="222"/>
  <c r="H14" i="222"/>
  <c r="E14" i="222"/>
  <c r="I15" i="221"/>
  <c r="I16" i="221" s="1"/>
  <c r="G15" i="221"/>
  <c r="H15" i="221" s="1"/>
  <c r="K14" i="221"/>
  <c r="H14" i="221"/>
  <c r="E14" i="221"/>
  <c r="I15" i="220"/>
  <c r="I16" i="220" s="1"/>
  <c r="I17" i="220" s="1"/>
  <c r="G15" i="220"/>
  <c r="H15" i="220" s="1"/>
  <c r="K14" i="220"/>
  <c r="H14" i="220"/>
  <c r="E14" i="220"/>
  <c r="I16" i="219"/>
  <c r="K14" i="219"/>
  <c r="H14" i="219"/>
  <c r="E14" i="219"/>
  <c r="I15" i="218"/>
  <c r="I16" i="218" s="1"/>
  <c r="I17" i="218" s="1"/>
  <c r="G15" i="218"/>
  <c r="H15" i="218" s="1"/>
  <c r="K14" i="218"/>
  <c r="H14" i="218"/>
  <c r="E14" i="218"/>
  <c r="I15" i="217"/>
  <c r="I16" i="217" s="1"/>
  <c r="G15" i="217"/>
  <c r="H15" i="217" s="1"/>
  <c r="E15" i="217"/>
  <c r="K14" i="217"/>
  <c r="H14" i="217"/>
  <c r="E14" i="217"/>
  <c r="H26" i="41"/>
  <c r="H25" i="41"/>
  <c r="I15" i="216"/>
  <c r="I16" i="216" s="1"/>
  <c r="G15" i="216"/>
  <c r="H15" i="216" s="1"/>
  <c r="K14" i="216"/>
  <c r="H14" i="216"/>
  <c r="E14" i="216"/>
  <c r="I15" i="215"/>
  <c r="I16" i="215" s="1"/>
  <c r="G15" i="215"/>
  <c r="H15" i="215" s="1"/>
  <c r="K14" i="215"/>
  <c r="H14" i="215"/>
  <c r="E14" i="215"/>
  <c r="I15" i="214"/>
  <c r="I16" i="214" s="1"/>
  <c r="G15" i="214"/>
  <c r="H15" i="214" s="1"/>
  <c r="K14" i="214"/>
  <c r="H14" i="214"/>
  <c r="E14" i="214"/>
  <c r="I15" i="213"/>
  <c r="I16" i="213" s="1"/>
  <c r="I17" i="213" s="1"/>
  <c r="G15" i="213"/>
  <c r="H15" i="213" s="1"/>
  <c r="K14" i="213"/>
  <c r="H14" i="213"/>
  <c r="E14" i="213"/>
  <c r="I15" i="212"/>
  <c r="I16" i="212" s="1"/>
  <c r="G15" i="212"/>
  <c r="H15" i="212" s="1"/>
  <c r="K14" i="212"/>
  <c r="H14" i="212"/>
  <c r="E14" i="212"/>
  <c r="H24" i="41"/>
  <c r="H24" i="47"/>
  <c r="H22" i="24"/>
  <c r="H21" i="207"/>
  <c r="H20" i="207"/>
  <c r="I15" i="211"/>
  <c r="I16" i="211" s="1"/>
  <c r="G15" i="211"/>
  <c r="H15" i="211" s="1"/>
  <c r="E15" i="211"/>
  <c r="K14" i="211"/>
  <c r="H14" i="211"/>
  <c r="E14" i="211"/>
  <c r="H18" i="207"/>
  <c r="I15" i="210"/>
  <c r="G15" i="210"/>
  <c r="H15" i="210" s="1"/>
  <c r="K14" i="210"/>
  <c r="H14" i="210"/>
  <c r="E14" i="210"/>
  <c r="K14" i="209"/>
  <c r="H14" i="209"/>
  <c r="E14" i="209"/>
  <c r="H17" i="207"/>
  <c r="H16" i="207"/>
  <c r="H23" i="47"/>
  <c r="I15" i="207"/>
  <c r="I16" i="207" s="1"/>
  <c r="I17" i="207" s="1"/>
  <c r="I18" i="207" s="1"/>
  <c r="H15" i="207"/>
  <c r="K14" i="207"/>
  <c r="H14" i="207"/>
  <c r="E14" i="207"/>
  <c r="I15" i="206"/>
  <c r="H15" i="206"/>
  <c r="E15" i="206"/>
  <c r="K14" i="206"/>
  <c r="H14" i="206"/>
  <c r="E14" i="206"/>
  <c r="I15" i="205"/>
  <c r="H15" i="205"/>
  <c r="E15" i="205"/>
  <c r="K14" i="205"/>
  <c r="H14" i="205"/>
  <c r="E14" i="205"/>
  <c r="K14" i="204"/>
  <c r="H14" i="204"/>
  <c r="E14" i="204"/>
  <c r="K14" i="203"/>
  <c r="H14" i="203"/>
  <c r="E14" i="203"/>
  <c r="I15" i="202"/>
  <c r="H15" i="202"/>
  <c r="E15" i="202"/>
  <c r="K14" i="202"/>
  <c r="H14" i="202"/>
  <c r="E14" i="202"/>
  <c r="I15" i="201"/>
  <c r="H15" i="201"/>
  <c r="E15" i="201"/>
  <c r="K14" i="201"/>
  <c r="H14" i="201"/>
  <c r="E14" i="201"/>
  <c r="K14" i="200"/>
  <c r="H14" i="200"/>
  <c r="E14" i="200"/>
  <c r="K14" i="199"/>
  <c r="H14" i="199"/>
  <c r="E14" i="199"/>
  <c r="K14" i="193"/>
  <c r="H14" i="193"/>
  <c r="E14" i="193"/>
  <c r="K14" i="192"/>
  <c r="H14" i="192"/>
  <c r="E14" i="192"/>
  <c r="K14" i="191"/>
  <c r="H14" i="191"/>
  <c r="E14" i="191"/>
  <c r="K14" i="189"/>
  <c r="H14" i="189"/>
  <c r="E14" i="189"/>
  <c r="K14" i="187"/>
  <c r="H14" i="187"/>
  <c r="E14" i="187"/>
  <c r="K14" i="186"/>
  <c r="H14" i="186"/>
  <c r="E14" i="186"/>
  <c r="K14" i="185"/>
  <c r="H14" i="185"/>
  <c r="E14" i="185"/>
  <c r="H14" i="184"/>
  <c r="E14" i="184"/>
  <c r="H14" i="183"/>
  <c r="E14" i="183"/>
  <c r="H25" i="54"/>
  <c r="H24" i="129"/>
  <c r="H23" i="129"/>
  <c r="H22" i="129"/>
  <c r="H23" i="41"/>
  <c r="I15" i="34"/>
  <c r="I16" i="34" s="1"/>
  <c r="G15" i="34"/>
  <c r="H15" i="34" s="1"/>
  <c r="I15" i="19"/>
  <c r="I16" i="19" s="1"/>
  <c r="I17" i="19" s="1"/>
  <c r="G15" i="19"/>
  <c r="H15" i="19" s="1"/>
  <c r="H19" i="115"/>
  <c r="H21" i="129"/>
  <c r="H22" i="47"/>
  <c r="G15" i="165"/>
  <c r="H15" i="165" s="1"/>
  <c r="H21" i="47"/>
  <c r="H17" i="70"/>
  <c r="H17" i="69"/>
  <c r="H18" i="68"/>
  <c r="H18" i="67"/>
  <c r="H16" i="66"/>
  <c r="H22" i="65"/>
  <c r="I15" i="3"/>
  <c r="I16" i="3" s="1"/>
  <c r="I15" i="116"/>
  <c r="I16" i="116" s="1"/>
  <c r="G15" i="116"/>
  <c r="H15" i="116" s="1"/>
  <c r="I15" i="181"/>
  <c r="H19" i="152"/>
  <c r="E15" i="130"/>
  <c r="E15" i="131"/>
  <c r="H22" i="63"/>
  <c r="H18" i="115"/>
  <c r="I16" i="155"/>
  <c r="I17" i="155" s="1"/>
  <c r="H14" i="182"/>
  <c r="E14" i="182"/>
  <c r="H14" i="181"/>
  <c r="E14" i="181"/>
  <c r="H22" i="41"/>
  <c r="I15" i="165"/>
  <c r="I16" i="165" s="1"/>
  <c r="G15" i="64"/>
  <c r="H15" i="64" s="1"/>
  <c r="H20" i="47"/>
  <c r="G15" i="143"/>
  <c r="H15" i="143" s="1"/>
  <c r="H21" i="8"/>
  <c r="H19" i="47"/>
  <c r="H21" i="41"/>
  <c r="H39" i="137"/>
  <c r="H20" i="41"/>
  <c r="H16" i="145"/>
  <c r="I15" i="43"/>
  <c r="I16" i="43" s="1"/>
  <c r="I17" i="43" s="1"/>
  <c r="I18" i="43" s="1"/>
  <c r="I19" i="43" s="1"/>
  <c r="I20" i="43" s="1"/>
  <c r="G15" i="141"/>
  <c r="H15" i="141" s="1"/>
  <c r="K77" i="179"/>
  <c r="K76" i="179"/>
  <c r="K75" i="179"/>
  <c r="K74" i="179"/>
  <c r="K73" i="179"/>
  <c r="K72" i="179"/>
  <c r="K71" i="179"/>
  <c r="K70" i="179"/>
  <c r="K67" i="179"/>
  <c r="K66" i="179"/>
  <c r="K65" i="179"/>
  <c r="K63" i="179"/>
  <c r="K62" i="179"/>
  <c r="K61" i="179"/>
  <c r="K60" i="179"/>
  <c r="K59" i="179"/>
  <c r="K58" i="179"/>
  <c r="K57" i="179"/>
  <c r="K56" i="179"/>
  <c r="K55" i="179"/>
  <c r="K54" i="179"/>
  <c r="K53" i="179"/>
  <c r="K52" i="179"/>
  <c r="K51" i="179"/>
  <c r="K50" i="179"/>
  <c r="K49" i="179"/>
  <c r="K48" i="179"/>
  <c r="K47" i="179"/>
  <c r="K46" i="179"/>
  <c r="K44" i="179"/>
  <c r="K43" i="179"/>
  <c r="K42" i="179"/>
  <c r="K36" i="179"/>
  <c r="K35" i="179"/>
  <c r="K34" i="179"/>
  <c r="K33" i="179"/>
  <c r="K31" i="179"/>
  <c r="K30" i="179"/>
  <c r="K28" i="179"/>
  <c r="K27" i="179"/>
  <c r="K26" i="179"/>
  <c r="K25" i="179"/>
  <c r="K24" i="179"/>
  <c r="K23" i="179"/>
  <c r="K22" i="179"/>
  <c r="K21" i="179"/>
  <c r="K20" i="179"/>
  <c r="K19" i="179"/>
  <c r="K18" i="179"/>
  <c r="K17" i="179"/>
  <c r="K16" i="179"/>
  <c r="K14" i="179"/>
  <c r="K13" i="179"/>
  <c r="K12" i="179"/>
  <c r="K11" i="179"/>
  <c r="K9" i="179"/>
  <c r="K8" i="179"/>
  <c r="K7" i="179"/>
  <c r="J77" i="179"/>
  <c r="J76" i="179"/>
  <c r="J75" i="179"/>
  <c r="J74" i="179"/>
  <c r="J73" i="179"/>
  <c r="J72" i="179"/>
  <c r="J71" i="179"/>
  <c r="J70" i="179"/>
  <c r="J67" i="179"/>
  <c r="J66" i="179"/>
  <c r="J65" i="179"/>
  <c r="J63" i="179"/>
  <c r="J62" i="179"/>
  <c r="J61" i="179"/>
  <c r="J60" i="179"/>
  <c r="J59" i="179"/>
  <c r="J58" i="179"/>
  <c r="J57" i="179"/>
  <c r="J56" i="179"/>
  <c r="J55" i="179"/>
  <c r="J54" i="179"/>
  <c r="J53" i="179"/>
  <c r="J52" i="179"/>
  <c r="J51" i="179"/>
  <c r="J50" i="179"/>
  <c r="J49" i="179"/>
  <c r="J48" i="179"/>
  <c r="J47" i="179"/>
  <c r="J46" i="179"/>
  <c r="J44" i="179"/>
  <c r="J43" i="179"/>
  <c r="J42" i="179"/>
  <c r="J36" i="179"/>
  <c r="J35" i="179"/>
  <c r="J34" i="179"/>
  <c r="J33" i="179"/>
  <c r="J31" i="179"/>
  <c r="J30" i="179"/>
  <c r="J28" i="179"/>
  <c r="J27" i="179"/>
  <c r="J26" i="179"/>
  <c r="J25" i="179"/>
  <c r="J24" i="179"/>
  <c r="J23" i="179"/>
  <c r="J22" i="179"/>
  <c r="J21" i="179"/>
  <c r="J20" i="179"/>
  <c r="J19" i="179"/>
  <c r="J18" i="179"/>
  <c r="J17" i="179"/>
  <c r="J16" i="179"/>
  <c r="J14" i="179"/>
  <c r="J13" i="179"/>
  <c r="J12" i="179"/>
  <c r="J11" i="179"/>
  <c r="J9" i="179"/>
  <c r="J8" i="179"/>
  <c r="J7" i="179"/>
  <c r="D112" i="179"/>
  <c r="D111" i="179"/>
  <c r="D110" i="179"/>
  <c r="D109" i="179"/>
  <c r="D108" i="179"/>
  <c r="D107" i="179"/>
  <c r="D106" i="179"/>
  <c r="D105" i="179"/>
  <c r="D104" i="179"/>
  <c r="D101" i="179"/>
  <c r="D100" i="179"/>
  <c r="D98" i="179"/>
  <c r="D97" i="179"/>
  <c r="D96" i="179"/>
  <c r="D95" i="179"/>
  <c r="D94" i="179"/>
  <c r="D93" i="179"/>
  <c r="D92" i="179"/>
  <c r="D91" i="179"/>
  <c r="D90" i="179"/>
  <c r="D89" i="179"/>
  <c r="D88" i="179"/>
  <c r="D87" i="179"/>
  <c r="D86" i="179"/>
  <c r="D85" i="179"/>
  <c r="D84" i="179"/>
  <c r="D83" i="179"/>
  <c r="D82" i="179"/>
  <c r="D81" i="179"/>
  <c r="D80" i="179"/>
  <c r="D79" i="179"/>
  <c r="D78" i="179"/>
  <c r="D77" i="179"/>
  <c r="D70" i="179"/>
  <c r="D69" i="179"/>
  <c r="D68" i="179"/>
  <c r="D67" i="179"/>
  <c r="D65" i="179"/>
  <c r="D63" i="179"/>
  <c r="D62" i="179"/>
  <c r="D61" i="179"/>
  <c r="D59" i="179"/>
  <c r="D58" i="179"/>
  <c r="D57" i="179"/>
  <c r="D56" i="179"/>
  <c r="D55" i="179"/>
  <c r="D54" i="179"/>
  <c r="D52" i="179"/>
  <c r="D51" i="179"/>
  <c r="D50" i="179"/>
  <c r="D49" i="179"/>
  <c r="D48" i="179"/>
  <c r="D45" i="179"/>
  <c r="D44" i="179"/>
  <c r="D42" i="179"/>
  <c r="D41" i="179"/>
  <c r="D40" i="179"/>
  <c r="D39" i="179"/>
  <c r="D38" i="179"/>
  <c r="D37" i="179"/>
  <c r="D36" i="179"/>
  <c r="D35" i="179"/>
  <c r="D34" i="179"/>
  <c r="D33" i="179"/>
  <c r="D32" i="179"/>
  <c r="D31" i="179"/>
  <c r="D29" i="179"/>
  <c r="D28" i="179"/>
  <c r="D26" i="179"/>
  <c r="D24" i="179"/>
  <c r="D23" i="179"/>
  <c r="D22" i="179"/>
  <c r="D21" i="179"/>
  <c r="D20" i="179"/>
  <c r="D19" i="179"/>
  <c r="D18" i="179"/>
  <c r="D17" i="179"/>
  <c r="D16" i="179"/>
  <c r="D15" i="179"/>
  <c r="D12" i="179"/>
  <c r="D11" i="179"/>
  <c r="D10" i="179"/>
  <c r="D9" i="179"/>
  <c r="D8" i="179"/>
  <c r="D7" i="179"/>
  <c r="C112" i="179"/>
  <c r="C111" i="179"/>
  <c r="C110" i="179"/>
  <c r="C109" i="179"/>
  <c r="C108" i="179"/>
  <c r="C107" i="179"/>
  <c r="C106" i="179"/>
  <c r="C105" i="179"/>
  <c r="C104" i="179"/>
  <c r="C101" i="179"/>
  <c r="C100" i="179"/>
  <c r="C98" i="179"/>
  <c r="C97" i="179"/>
  <c r="C96" i="179"/>
  <c r="C95" i="179"/>
  <c r="C94" i="179"/>
  <c r="C93" i="179"/>
  <c r="C92" i="179"/>
  <c r="C91" i="179"/>
  <c r="C90" i="179"/>
  <c r="C89" i="179"/>
  <c r="C88" i="179"/>
  <c r="C87" i="179"/>
  <c r="C86" i="179"/>
  <c r="C85" i="179"/>
  <c r="C84" i="179"/>
  <c r="C83" i="179"/>
  <c r="C82" i="179"/>
  <c r="C81" i="179"/>
  <c r="C80" i="179"/>
  <c r="C79" i="179"/>
  <c r="C78" i="179"/>
  <c r="C77" i="179"/>
  <c r="C70" i="179"/>
  <c r="C69" i="179"/>
  <c r="C68" i="179"/>
  <c r="C67" i="179"/>
  <c r="C65" i="179"/>
  <c r="C63" i="179"/>
  <c r="C62" i="179"/>
  <c r="C61" i="179"/>
  <c r="C59" i="179"/>
  <c r="C58" i="179"/>
  <c r="C57" i="179"/>
  <c r="C56" i="179"/>
  <c r="C55" i="179"/>
  <c r="C54" i="179"/>
  <c r="C52" i="179"/>
  <c r="C51" i="179"/>
  <c r="C50" i="179"/>
  <c r="C8" i="179"/>
  <c r="C9" i="179"/>
  <c r="C10" i="179"/>
  <c r="C11" i="179"/>
  <c r="C12" i="179"/>
  <c r="C15" i="179"/>
  <c r="C16" i="179"/>
  <c r="C17" i="179"/>
  <c r="C18" i="179"/>
  <c r="C19" i="179"/>
  <c r="C20" i="179"/>
  <c r="C21" i="179"/>
  <c r="C22" i="179"/>
  <c r="C23" i="179"/>
  <c r="C24" i="179"/>
  <c r="C26" i="179"/>
  <c r="C27" i="179"/>
  <c r="C28" i="179"/>
  <c r="C29" i="179"/>
  <c r="C31" i="179"/>
  <c r="C32" i="179"/>
  <c r="C33" i="179"/>
  <c r="C34" i="179"/>
  <c r="C35" i="179"/>
  <c r="C36" i="179"/>
  <c r="C37" i="179"/>
  <c r="C38" i="179"/>
  <c r="C39" i="179"/>
  <c r="C40" i="179"/>
  <c r="C41" i="179"/>
  <c r="C42" i="179"/>
  <c r="C44" i="179"/>
  <c r="C45" i="179"/>
  <c r="C48" i="179"/>
  <c r="C49" i="179"/>
  <c r="C7" i="179"/>
  <c r="D27" i="179"/>
  <c r="H24" i="54"/>
  <c r="H21" i="65"/>
  <c r="H19" i="41"/>
  <c r="H23" i="54"/>
  <c r="H20" i="24"/>
  <c r="H19" i="59"/>
  <c r="I15" i="27"/>
  <c r="I16" i="27" s="1"/>
  <c r="K14" i="27"/>
  <c r="H18" i="17"/>
  <c r="G15" i="169"/>
  <c r="H15" i="169" s="1"/>
  <c r="G15" i="138"/>
  <c r="H15" i="138" s="1"/>
  <c r="I15" i="138"/>
  <c r="I16" i="138" s="1"/>
  <c r="I17" i="138" s="1"/>
  <c r="H16" i="172"/>
  <c r="I15" i="172"/>
  <c r="I16" i="172" s="1"/>
  <c r="K16" i="172" s="1"/>
  <c r="H15" i="172"/>
  <c r="H16" i="156"/>
  <c r="H16" i="148"/>
  <c r="H18" i="140"/>
  <c r="H17" i="140"/>
  <c r="H16" i="140"/>
  <c r="H19" i="139"/>
  <c r="H18" i="139"/>
  <c r="H38" i="137"/>
  <c r="H37" i="137"/>
  <c r="H36" i="137"/>
  <c r="H35" i="137"/>
  <c r="H34" i="137"/>
  <c r="H33" i="137"/>
  <c r="H32" i="137"/>
  <c r="H31" i="137"/>
  <c r="H30" i="137"/>
  <c r="H29" i="137"/>
  <c r="H28" i="137"/>
  <c r="H27" i="137"/>
  <c r="H26" i="137"/>
  <c r="H25" i="137"/>
  <c r="H24" i="137"/>
  <c r="I15" i="97"/>
  <c r="I16" i="97" s="1"/>
  <c r="G15" i="97"/>
  <c r="H15" i="97" s="1"/>
  <c r="G15" i="135"/>
  <c r="H15" i="135" s="1"/>
  <c r="H18" i="129"/>
  <c r="I15" i="95"/>
  <c r="I16" i="95" s="1"/>
  <c r="G15" i="95"/>
  <c r="H15" i="95" s="1"/>
  <c r="G15" i="93"/>
  <c r="H15" i="93" s="1"/>
  <c r="H16" i="70"/>
  <c r="I15" i="70"/>
  <c r="I16" i="70" s="1"/>
  <c r="H15" i="70"/>
  <c r="H20" i="65"/>
  <c r="H21" i="63"/>
  <c r="H20" i="63"/>
  <c r="H16" i="60"/>
  <c r="H18" i="59"/>
  <c r="H17" i="59"/>
  <c r="I15" i="58"/>
  <c r="I16" i="58" s="1"/>
  <c r="G15" i="58"/>
  <c r="H15" i="58" s="1"/>
  <c r="G15" i="55"/>
  <c r="H15" i="55" s="1"/>
  <c r="H22" i="54"/>
  <c r="H21" i="54"/>
  <c r="I15" i="55"/>
  <c r="I16" i="55" s="1"/>
  <c r="H20" i="54"/>
  <c r="H18" i="47"/>
  <c r="H17" i="47"/>
  <c r="H18" i="41"/>
  <c r="H17" i="41"/>
  <c r="H23" i="16"/>
  <c r="H22" i="16"/>
  <c r="H21" i="16"/>
  <c r="H20" i="8"/>
  <c r="H19" i="8"/>
  <c r="H18" i="8"/>
  <c r="H17" i="8"/>
  <c r="H16" i="8"/>
  <c r="I15" i="7"/>
  <c r="I16" i="7" s="1"/>
  <c r="G15" i="7"/>
  <c r="H15" i="7" s="1"/>
  <c r="G15" i="4"/>
  <c r="H15" i="4" s="1"/>
  <c r="H14" i="180"/>
  <c r="E14" i="180"/>
  <c r="I15" i="36"/>
  <c r="K15" i="36" s="1"/>
  <c r="I15" i="33"/>
  <c r="K15" i="33" s="1"/>
  <c r="I15" i="32"/>
  <c r="K15" i="32" s="1"/>
  <c r="I15" i="30"/>
  <c r="I15" i="28"/>
  <c r="I16" i="28" s="1"/>
  <c r="K84" i="179"/>
  <c r="H7" i="179"/>
  <c r="H8" i="179" s="1"/>
  <c r="H9" i="179" s="1"/>
  <c r="H10" i="179" s="1"/>
  <c r="H11" i="179" s="1"/>
  <c r="H12" i="179" s="1"/>
  <c r="H13" i="179" s="1"/>
  <c r="H14" i="179" s="1"/>
  <c r="H15" i="179" s="1"/>
  <c r="H16" i="179" s="1"/>
  <c r="H17" i="179" s="1"/>
  <c r="H18" i="179" s="1"/>
  <c r="H19" i="179" s="1"/>
  <c r="H20" i="179" s="1"/>
  <c r="H21" i="179" s="1"/>
  <c r="H22" i="179" s="1"/>
  <c r="H23" i="179" s="1"/>
  <c r="H24" i="179" s="1"/>
  <c r="H25" i="179" s="1"/>
  <c r="H26" i="179" s="1"/>
  <c r="H27" i="179" s="1"/>
  <c r="H28" i="179" s="1"/>
  <c r="H29" i="179" s="1"/>
  <c r="H30" i="179" s="1"/>
  <c r="H31" i="179" s="1"/>
  <c r="H32" i="179" s="1"/>
  <c r="H33" i="179" s="1"/>
  <c r="H34" i="179" s="1"/>
  <c r="H35" i="179" s="1"/>
  <c r="H36" i="179" s="1"/>
  <c r="H37" i="179" s="1"/>
  <c r="H38" i="179" s="1"/>
  <c r="H39" i="179" s="1"/>
  <c r="H40" i="179" s="1"/>
  <c r="H41" i="179" s="1"/>
  <c r="H42" i="179" s="1"/>
  <c r="H43" i="179" s="1"/>
  <c r="H44" i="179" s="1"/>
  <c r="H45" i="179" s="1"/>
  <c r="H46" i="179" s="1"/>
  <c r="H47" i="179" s="1"/>
  <c r="H48" i="179" s="1"/>
  <c r="H49" i="179" s="1"/>
  <c r="H50" i="179" s="1"/>
  <c r="H51" i="179" s="1"/>
  <c r="H52" i="179" s="1"/>
  <c r="H53" i="179" s="1"/>
  <c r="H54" i="179" s="1"/>
  <c r="H55" i="179" s="1"/>
  <c r="H56" i="179" s="1"/>
  <c r="H57" i="179" s="1"/>
  <c r="H58" i="179" s="1"/>
  <c r="H59" i="179" s="1"/>
  <c r="H60" i="179" s="1"/>
  <c r="H61" i="179" s="1"/>
  <c r="H62" i="179" s="1"/>
  <c r="H63" i="179" s="1"/>
  <c r="H64" i="179" s="1"/>
  <c r="H65" i="179" s="1"/>
  <c r="H66" i="179" s="1"/>
  <c r="H67" i="179" s="1"/>
  <c r="H68" i="179" s="1"/>
  <c r="H69" i="179" s="1"/>
  <c r="H70" i="179" s="1"/>
  <c r="H71" i="179" s="1"/>
  <c r="H72" i="179" s="1"/>
  <c r="H73" i="179" s="1"/>
  <c r="H74" i="179" s="1"/>
  <c r="H75" i="179" s="1"/>
  <c r="H76" i="179" s="1"/>
  <c r="H77" i="179" s="1"/>
  <c r="H16" i="90"/>
  <c r="H17" i="17"/>
  <c r="H20" i="16"/>
  <c r="H15" i="60"/>
  <c r="I15" i="60"/>
  <c r="I16" i="60" s="1"/>
  <c r="H16" i="59"/>
  <c r="H17" i="115"/>
  <c r="H20" i="114"/>
  <c r="H21" i="110"/>
  <c r="H16" i="52"/>
  <c r="H16" i="49"/>
  <c r="H23" i="137"/>
  <c r="H19" i="65"/>
  <c r="H15" i="59"/>
  <c r="I15" i="59"/>
  <c r="I16" i="59" s="1"/>
  <c r="I17" i="59" s="1"/>
  <c r="H18" i="11"/>
  <c r="H18" i="151"/>
  <c r="H15" i="148"/>
  <c r="I15" i="148"/>
  <c r="I16" i="148" s="1"/>
  <c r="K16" i="148" s="1"/>
  <c r="H22" i="137"/>
  <c r="H21" i="137"/>
  <c r="H16" i="132"/>
  <c r="H17" i="117"/>
  <c r="H16" i="115"/>
  <c r="H19" i="114"/>
  <c r="H18" i="114"/>
  <c r="H20" i="110"/>
  <c r="H19" i="110"/>
  <c r="H20" i="91"/>
  <c r="H19" i="54"/>
  <c r="H16" i="47"/>
  <c r="H19" i="24"/>
  <c r="H18" i="24"/>
  <c r="H17" i="24"/>
  <c r="H16" i="24"/>
  <c r="H15" i="24"/>
  <c r="I15" i="24"/>
  <c r="I16" i="24" s="1"/>
  <c r="H19" i="16"/>
  <c r="H18" i="16"/>
  <c r="H17" i="11"/>
  <c r="H16" i="11"/>
  <c r="H17" i="151"/>
  <c r="H15" i="145"/>
  <c r="H20" i="137"/>
  <c r="I15" i="135"/>
  <c r="I16" i="135" s="1"/>
  <c r="I17" i="135" s="1"/>
  <c r="H19" i="100"/>
  <c r="H18" i="100"/>
  <c r="H17" i="100"/>
  <c r="H19" i="91"/>
  <c r="H18" i="91"/>
  <c r="H15" i="90"/>
  <c r="I15" i="90"/>
  <c r="I16" i="90" s="1"/>
  <c r="K16" i="90" s="1"/>
  <c r="H19" i="81"/>
  <c r="H18" i="81"/>
  <c r="H17" i="81"/>
  <c r="H17" i="68"/>
  <c r="H17" i="67"/>
  <c r="H18" i="65"/>
  <c r="H17" i="65"/>
  <c r="H15" i="45"/>
  <c r="I15" i="45"/>
  <c r="I16" i="45" s="1"/>
  <c r="I17" i="45" s="1"/>
  <c r="I18" i="45" s="1"/>
  <c r="I19" i="45" s="1"/>
  <c r="H16" i="44"/>
  <c r="H15" i="43"/>
  <c r="H17" i="16"/>
  <c r="H16" i="171"/>
  <c r="H16" i="170"/>
  <c r="H15" i="149"/>
  <c r="I15" i="149"/>
  <c r="I15" i="143"/>
  <c r="K15" i="143" s="1"/>
  <c r="H15" i="140"/>
  <c r="I15" i="140"/>
  <c r="I16" i="140" s="1"/>
  <c r="H17" i="139"/>
  <c r="H19" i="137"/>
  <c r="H18" i="137"/>
  <c r="H17" i="129"/>
  <c r="H17" i="114"/>
  <c r="H18" i="110"/>
  <c r="H17" i="91"/>
  <c r="H16" i="81"/>
  <c r="H15" i="81"/>
  <c r="I15" i="81"/>
  <c r="I16" i="81" s="1"/>
  <c r="H16" i="69"/>
  <c r="H15" i="69"/>
  <c r="I15" i="69"/>
  <c r="I16" i="69" s="1"/>
  <c r="H16" i="68"/>
  <c r="H15" i="68"/>
  <c r="I15" i="68"/>
  <c r="I16" i="68" s="1"/>
  <c r="H16" i="67"/>
  <c r="H15" i="67"/>
  <c r="I15" i="67"/>
  <c r="I16" i="67" s="1"/>
  <c r="H15" i="66"/>
  <c r="I15" i="66"/>
  <c r="I16" i="66" s="1"/>
  <c r="H16" i="65"/>
  <c r="H15" i="65"/>
  <c r="I15" i="65"/>
  <c r="I16" i="65" s="1"/>
  <c r="H18" i="63"/>
  <c r="H15" i="167"/>
  <c r="I15" i="167"/>
  <c r="H16" i="166"/>
  <c r="H17" i="152"/>
  <c r="H15" i="171"/>
  <c r="I15" i="171"/>
  <c r="I16" i="171" s="1"/>
  <c r="K16" i="171" s="1"/>
  <c r="H15" i="170"/>
  <c r="I15" i="170"/>
  <c r="I16" i="170" s="1"/>
  <c r="H15" i="166"/>
  <c r="I15" i="166"/>
  <c r="I16" i="166" s="1"/>
  <c r="K16" i="166" s="1"/>
  <c r="H16" i="152"/>
  <c r="H16" i="151"/>
  <c r="H15" i="151"/>
  <c r="I15" i="151"/>
  <c r="I16" i="151" s="1"/>
  <c r="H16" i="142"/>
  <c r="H15" i="142"/>
  <c r="I15" i="142"/>
  <c r="I16" i="142" s="1"/>
  <c r="K16" i="142" s="1"/>
  <c r="I15" i="141"/>
  <c r="I16" i="141" s="1"/>
  <c r="H16" i="139"/>
  <c r="H17" i="137"/>
  <c r="H16" i="137"/>
  <c r="H16" i="129"/>
  <c r="H16" i="117"/>
  <c r="H16" i="114"/>
  <c r="H17" i="110"/>
  <c r="H16" i="100"/>
  <c r="H15" i="100"/>
  <c r="I15" i="100"/>
  <c r="I16" i="100" s="1"/>
  <c r="H16" i="91"/>
  <c r="H17" i="63"/>
  <c r="H16" i="63"/>
  <c r="H15" i="63"/>
  <c r="I15" i="63"/>
  <c r="I16" i="63" s="1"/>
  <c r="H18" i="54"/>
  <c r="H17" i="54"/>
  <c r="H16" i="54"/>
  <c r="H15" i="52"/>
  <c r="I15" i="52"/>
  <c r="I16" i="52" s="1"/>
  <c r="K16" i="52" s="1"/>
  <c r="H15" i="49"/>
  <c r="I15" i="49"/>
  <c r="I16" i="49" s="1"/>
  <c r="K16" i="49" s="1"/>
  <c r="H15" i="47"/>
  <c r="I15" i="47"/>
  <c r="I16" i="47" s="1"/>
  <c r="H15" i="44"/>
  <c r="I15" i="44"/>
  <c r="I16" i="44" s="1"/>
  <c r="K16" i="44" s="1"/>
  <c r="H16" i="41"/>
  <c r="H15" i="41"/>
  <c r="I15" i="41"/>
  <c r="I16" i="41" s="1"/>
  <c r="H15" i="37"/>
  <c r="I15" i="37"/>
  <c r="I16" i="37" s="1"/>
  <c r="I17" i="37" s="1"/>
  <c r="H16" i="26"/>
  <c r="I15" i="18"/>
  <c r="I16" i="18" s="1"/>
  <c r="H16" i="17"/>
  <c r="H15" i="17"/>
  <c r="I15" i="17"/>
  <c r="I16" i="17" s="1"/>
  <c r="H16" i="16"/>
  <c r="H15" i="16"/>
  <c r="I15" i="16"/>
  <c r="I16" i="16" s="1"/>
  <c r="I15" i="4"/>
  <c r="I16" i="4" s="1"/>
  <c r="I17" i="4" s="1"/>
  <c r="I15" i="169"/>
  <c r="I16" i="169" s="1"/>
  <c r="I17" i="169" s="1"/>
  <c r="H15" i="168"/>
  <c r="I15" i="168"/>
  <c r="I16" i="168" s="1"/>
  <c r="H15" i="162"/>
  <c r="I15" i="162"/>
  <c r="K15" i="162" s="1"/>
  <c r="H15" i="156"/>
  <c r="I15" i="156"/>
  <c r="I16" i="156" s="1"/>
  <c r="K16" i="156" s="1"/>
  <c r="H15" i="152"/>
  <c r="I15" i="152"/>
  <c r="I16" i="152" s="1"/>
  <c r="I17" i="152" s="1"/>
  <c r="I18" i="152" s="1"/>
  <c r="H15" i="139"/>
  <c r="I15" i="139"/>
  <c r="I16" i="139" s="1"/>
  <c r="I17" i="139" s="1"/>
  <c r="H15" i="137"/>
  <c r="I15" i="137"/>
  <c r="I16" i="137" s="1"/>
  <c r="H16" i="133"/>
  <c r="H15" i="133"/>
  <c r="I15" i="133"/>
  <c r="I16" i="133" s="1"/>
  <c r="K16" i="133" s="1"/>
  <c r="H15" i="132"/>
  <c r="I15" i="132"/>
  <c r="I16" i="132" s="1"/>
  <c r="H15" i="129"/>
  <c r="I15" i="129"/>
  <c r="I16" i="129" s="1"/>
  <c r="I17" i="129" s="1"/>
  <c r="H15" i="117"/>
  <c r="I15" i="117"/>
  <c r="I16" i="117" s="1"/>
  <c r="H15" i="115"/>
  <c r="I15" i="115"/>
  <c r="I16" i="115" s="1"/>
  <c r="H15" i="114"/>
  <c r="I15" i="114"/>
  <c r="I16" i="114" s="1"/>
  <c r="H16" i="110"/>
  <c r="H15" i="110"/>
  <c r="I15" i="110"/>
  <c r="I16" i="110" s="1"/>
  <c r="I15" i="93"/>
  <c r="I16" i="93" s="1"/>
  <c r="H15" i="91"/>
  <c r="I15" i="91"/>
  <c r="I16" i="91" s="1"/>
  <c r="H15" i="54"/>
  <c r="I15" i="54"/>
  <c r="I16" i="54" s="1"/>
  <c r="I17" i="54" s="1"/>
  <c r="H15" i="26"/>
  <c r="I15" i="26"/>
  <c r="I16" i="26" s="1"/>
  <c r="H15" i="11"/>
  <c r="I15" i="8"/>
  <c r="I16" i="8" s="1"/>
  <c r="H15" i="8"/>
  <c r="I15" i="64"/>
  <c r="I16" i="64" s="1"/>
  <c r="I17" i="64" s="1"/>
  <c r="I18" i="64" s="1"/>
  <c r="I15" i="2"/>
  <c r="I16" i="2" s="1"/>
  <c r="K14" i="178"/>
  <c r="H14" i="178"/>
  <c r="E14" i="178"/>
  <c r="H14" i="177"/>
  <c r="E14" i="177"/>
  <c r="K14" i="172"/>
  <c r="H14" i="172"/>
  <c r="E14" i="172"/>
  <c r="K14" i="171"/>
  <c r="H14" i="171"/>
  <c r="E14" i="171"/>
  <c r="K14" i="170"/>
  <c r="H14" i="170"/>
  <c r="E14" i="170"/>
  <c r="K14" i="169"/>
  <c r="H14" i="169"/>
  <c r="E14" i="169"/>
  <c r="K14" i="168"/>
  <c r="H14" i="168"/>
  <c r="E14" i="168"/>
  <c r="K14" i="167"/>
  <c r="H14" i="167"/>
  <c r="E14" i="167"/>
  <c r="K14" i="166"/>
  <c r="H14" i="166"/>
  <c r="E14" i="166"/>
  <c r="K14" i="165"/>
  <c r="H14" i="165"/>
  <c r="E14" i="165"/>
  <c r="K14" i="164"/>
  <c r="H14" i="164"/>
  <c r="E14" i="164"/>
  <c r="K14" i="162"/>
  <c r="H14" i="162"/>
  <c r="E14" i="162"/>
  <c r="K14" i="161"/>
  <c r="H14" i="161"/>
  <c r="E14" i="161"/>
  <c r="K14" i="160"/>
  <c r="H14" i="160"/>
  <c r="E14" i="160"/>
  <c r="K14" i="159"/>
  <c r="H14" i="159"/>
  <c r="E14" i="159"/>
  <c r="K14" i="158"/>
  <c r="H14" i="158"/>
  <c r="E14" i="158"/>
  <c r="K14" i="157"/>
  <c r="H14" i="157"/>
  <c r="E14" i="157"/>
  <c r="K14" i="156"/>
  <c r="H14" i="156"/>
  <c r="E14" i="156"/>
  <c r="K14" i="155"/>
  <c r="H14" i="155"/>
  <c r="E14" i="155"/>
  <c r="K14" i="154"/>
  <c r="H14" i="154"/>
  <c r="E14" i="154"/>
  <c r="K14" i="152"/>
  <c r="H14" i="152"/>
  <c r="E14" i="152"/>
  <c r="K14" i="151"/>
  <c r="H14" i="151"/>
  <c r="E14" i="151"/>
  <c r="K14" i="150"/>
  <c r="H14" i="150"/>
  <c r="E14" i="150"/>
  <c r="K14" i="149"/>
  <c r="K15" i="149"/>
  <c r="H14" i="149"/>
  <c r="E14" i="149"/>
  <c r="K14" i="148"/>
  <c r="H14" i="148"/>
  <c r="E14" i="148"/>
  <c r="K14" i="147"/>
  <c r="H14" i="147"/>
  <c r="E14" i="147"/>
  <c r="K14" i="145"/>
  <c r="H14" i="145"/>
  <c r="E14" i="145"/>
  <c r="K14" i="144"/>
  <c r="H14" i="144"/>
  <c r="E14" i="144"/>
  <c r="K14" i="143"/>
  <c r="H14" i="143"/>
  <c r="E14" i="143"/>
  <c r="K14" i="142"/>
  <c r="H14" i="142"/>
  <c r="E14" i="142"/>
  <c r="K14" i="141"/>
  <c r="H14" i="141"/>
  <c r="E14" i="141"/>
  <c r="K14" i="140"/>
  <c r="H14" i="140"/>
  <c r="E14" i="140"/>
  <c r="K14" i="139"/>
  <c r="H14" i="139"/>
  <c r="E14" i="139"/>
  <c r="K14" i="138"/>
  <c r="H14" i="138"/>
  <c r="E14" i="138"/>
  <c r="K14" i="137"/>
  <c r="H14" i="137"/>
  <c r="E14" i="137"/>
  <c r="K14" i="135"/>
  <c r="H14" i="135"/>
  <c r="E14" i="135"/>
  <c r="K14" i="134"/>
  <c r="H14" i="134"/>
  <c r="E14" i="134"/>
  <c r="K14" i="133"/>
  <c r="H14" i="133"/>
  <c r="E14" i="133"/>
  <c r="K14" i="132"/>
  <c r="H14" i="132"/>
  <c r="E14" i="132"/>
  <c r="K14" i="131"/>
  <c r="H14" i="131"/>
  <c r="E14" i="131"/>
  <c r="K14" i="130"/>
  <c r="H14" i="130"/>
  <c r="E14" i="130"/>
  <c r="K14" i="129"/>
  <c r="H14" i="129"/>
  <c r="E14" i="129"/>
  <c r="K14" i="128"/>
  <c r="H14" i="128"/>
  <c r="E14" i="128"/>
  <c r="K14" i="126"/>
  <c r="H14" i="126"/>
  <c r="E14" i="126"/>
  <c r="K14" i="125"/>
  <c r="H14" i="125"/>
  <c r="E14" i="125"/>
  <c r="K14" i="123"/>
  <c r="H14" i="123"/>
  <c r="E14" i="123"/>
  <c r="K14" i="122"/>
  <c r="H14" i="122"/>
  <c r="E14" i="122"/>
  <c r="K14" i="121"/>
  <c r="H14" i="121"/>
  <c r="E14" i="121"/>
  <c r="K14" i="120"/>
  <c r="H14" i="120"/>
  <c r="E14" i="120"/>
  <c r="K14" i="119"/>
  <c r="H14" i="119"/>
  <c r="E14" i="119"/>
  <c r="K14" i="118"/>
  <c r="H14" i="118"/>
  <c r="E14" i="118"/>
  <c r="K14" i="117"/>
  <c r="H14" i="117"/>
  <c r="E14" i="117"/>
  <c r="K14" i="116"/>
  <c r="H14" i="116"/>
  <c r="E14" i="116"/>
  <c r="K14" i="115"/>
  <c r="H14" i="115"/>
  <c r="E14" i="115"/>
  <c r="K14" i="114"/>
  <c r="H14" i="114"/>
  <c r="E14" i="114"/>
  <c r="K14" i="113"/>
  <c r="H14" i="113"/>
  <c r="E14" i="113"/>
  <c r="K14" i="112"/>
  <c r="H14" i="112"/>
  <c r="E14" i="112"/>
  <c r="K14" i="111"/>
  <c r="H14" i="111"/>
  <c r="E14" i="111"/>
  <c r="K14" i="110"/>
  <c r="H14" i="110"/>
  <c r="E14" i="110"/>
  <c r="K14" i="109"/>
  <c r="H14" i="109"/>
  <c r="E14" i="109"/>
  <c r="K14" i="108"/>
  <c r="H14" i="108"/>
  <c r="E14" i="108"/>
  <c r="K14" i="107"/>
  <c r="H14" i="107"/>
  <c r="E14" i="107"/>
  <c r="K14" i="106"/>
  <c r="H14" i="106"/>
  <c r="E14" i="106"/>
  <c r="K14" i="105"/>
  <c r="H14" i="105"/>
  <c r="E14" i="105"/>
  <c r="K14" i="104"/>
  <c r="H14" i="104"/>
  <c r="E14" i="104"/>
  <c r="K14" i="103"/>
  <c r="H14" i="103"/>
  <c r="E14" i="103"/>
  <c r="K14" i="102"/>
  <c r="H14" i="102"/>
  <c r="E14" i="102"/>
  <c r="K14" i="101"/>
  <c r="H14" i="101"/>
  <c r="E14" i="101"/>
  <c r="K14" i="100"/>
  <c r="H14" i="100"/>
  <c r="E14" i="100"/>
  <c r="K14" i="99"/>
  <c r="H14" i="99"/>
  <c r="E14" i="99"/>
  <c r="K14" i="98"/>
  <c r="H14" i="98"/>
  <c r="E14" i="98"/>
  <c r="K14" i="97"/>
  <c r="H14" i="97"/>
  <c r="K14" i="96"/>
  <c r="H14" i="96"/>
  <c r="E14" i="96"/>
  <c r="K14" i="95"/>
  <c r="H14" i="95"/>
  <c r="E14" i="95"/>
  <c r="K14" i="94"/>
  <c r="H14" i="94"/>
  <c r="E14" i="94"/>
  <c r="K14" i="93"/>
  <c r="H14" i="93"/>
  <c r="E14" i="93"/>
  <c r="K14" i="91"/>
  <c r="H14" i="91"/>
  <c r="E14" i="91"/>
  <c r="K14" i="90"/>
  <c r="H14" i="90"/>
  <c r="E14" i="90"/>
  <c r="K14" i="89"/>
  <c r="H14" i="89"/>
  <c r="E14" i="89"/>
  <c r="K14" i="88"/>
  <c r="H14" i="88"/>
  <c r="E14" i="88"/>
  <c r="K14" i="87"/>
  <c r="H14" i="87"/>
  <c r="E14" i="87"/>
  <c r="K14" i="86"/>
  <c r="H14" i="86"/>
  <c r="E14" i="86"/>
  <c r="K14" i="85"/>
  <c r="H14" i="85"/>
  <c r="E14" i="85"/>
  <c r="K14" i="84"/>
  <c r="H14" i="84"/>
  <c r="E14" i="84"/>
  <c r="K14" i="83"/>
  <c r="H14" i="83"/>
  <c r="E14" i="83"/>
  <c r="K14" i="82"/>
  <c r="H14" i="82"/>
  <c r="E14" i="82"/>
  <c r="K14" i="81"/>
  <c r="H14" i="81"/>
  <c r="E14" i="81"/>
  <c r="K14" i="80"/>
  <c r="H14" i="80"/>
  <c r="E14" i="80"/>
  <c r="K14" i="79"/>
  <c r="H14" i="79"/>
  <c r="E14" i="79"/>
  <c r="K14" i="78"/>
  <c r="H14" i="78"/>
  <c r="E14" i="78"/>
  <c r="K14" i="77"/>
  <c r="H14" i="77"/>
  <c r="E14" i="77"/>
  <c r="K14" i="76"/>
  <c r="H14" i="76"/>
  <c r="E14" i="76"/>
  <c r="K14" i="75"/>
  <c r="H14" i="75"/>
  <c r="E14" i="75"/>
  <c r="K14" i="74"/>
  <c r="H14" i="74"/>
  <c r="E14" i="74"/>
  <c r="K14" i="73"/>
  <c r="H14" i="73"/>
  <c r="E14" i="73"/>
  <c r="K14" i="72"/>
  <c r="H14" i="72"/>
  <c r="E14" i="72"/>
  <c r="K14" i="71"/>
  <c r="H14" i="71"/>
  <c r="E14" i="71"/>
  <c r="K14" i="70"/>
  <c r="H14" i="70"/>
  <c r="E14" i="70"/>
  <c r="K14" i="69"/>
  <c r="H14" i="69"/>
  <c r="E14" i="69"/>
  <c r="K14" i="68"/>
  <c r="H14" i="68"/>
  <c r="E14" i="68"/>
  <c r="K14" i="67"/>
  <c r="H14" i="67"/>
  <c r="E14" i="67"/>
  <c r="K14" i="66"/>
  <c r="H14" i="66"/>
  <c r="E14" i="66"/>
  <c r="K14" i="65"/>
  <c r="H14" i="65"/>
  <c r="E14" i="65"/>
  <c r="K14" i="64"/>
  <c r="H14" i="64"/>
  <c r="E14" i="64"/>
  <c r="H14" i="63"/>
  <c r="E14" i="63"/>
  <c r="K14" i="60"/>
  <c r="H14" i="60"/>
  <c r="E14" i="60"/>
  <c r="K14" i="59"/>
  <c r="H14" i="59"/>
  <c r="E14" i="59"/>
  <c r="K14" i="58"/>
  <c r="H14" i="58"/>
  <c r="E14" i="58"/>
  <c r="K14" i="57"/>
  <c r="H14" i="57"/>
  <c r="E14" i="57"/>
  <c r="K14" i="56"/>
  <c r="H14" i="56"/>
  <c r="E14" i="56"/>
  <c r="K14" i="55"/>
  <c r="H14" i="55"/>
  <c r="E14" i="55"/>
  <c r="K14" i="54"/>
  <c r="H14" i="54"/>
  <c r="E14" i="54"/>
  <c r="K14" i="53"/>
  <c r="J15" i="53" s="1"/>
  <c r="K15" i="53" s="1"/>
  <c r="E14" i="53"/>
  <c r="K14" i="52"/>
  <c r="H14" i="52"/>
  <c r="E14" i="52"/>
  <c r="K14" i="50"/>
  <c r="H14" i="50"/>
  <c r="E14" i="50"/>
  <c r="K14" i="49"/>
  <c r="H14" i="49"/>
  <c r="E14" i="49"/>
  <c r="K14" i="48"/>
  <c r="H14" i="48"/>
  <c r="E14" i="48"/>
  <c r="K14" i="47"/>
  <c r="H14" i="47"/>
  <c r="E14" i="47"/>
  <c r="K14" i="46"/>
  <c r="H14" i="46"/>
  <c r="E14" i="46"/>
  <c r="K14" i="45"/>
  <c r="H14" i="45"/>
  <c r="E14" i="45"/>
  <c r="K14" i="44"/>
  <c r="H14" i="44"/>
  <c r="E14" i="44"/>
  <c r="K14" i="43"/>
  <c r="H14" i="43"/>
  <c r="E14" i="43"/>
  <c r="K14" i="42"/>
  <c r="H14" i="42"/>
  <c r="E14" i="42"/>
  <c r="K14" i="41"/>
  <c r="H14" i="41"/>
  <c r="E14" i="41"/>
  <c r="K14" i="39"/>
  <c r="H14" i="39"/>
  <c r="E14" i="39"/>
  <c r="K14" i="38"/>
  <c r="H14" i="38"/>
  <c r="E14" i="38"/>
  <c r="K14" i="37"/>
  <c r="H14" i="37"/>
  <c r="E14" i="37"/>
  <c r="K14" i="36"/>
  <c r="H14" i="36"/>
  <c r="E14" i="36"/>
  <c r="K14" i="35"/>
  <c r="H14" i="35"/>
  <c r="E14" i="35"/>
  <c r="K14" i="34"/>
  <c r="H14" i="34"/>
  <c r="E14" i="34"/>
  <c r="K14" i="33"/>
  <c r="H14" i="33"/>
  <c r="E14" i="33"/>
  <c r="K14" i="32"/>
  <c r="H14" i="32"/>
  <c r="E14" i="32"/>
  <c r="K14" i="31"/>
  <c r="H14" i="31"/>
  <c r="E14" i="31"/>
  <c r="K14" i="30"/>
  <c r="K15" i="30"/>
  <c r="H14" i="30"/>
  <c r="E14" i="30"/>
  <c r="K14" i="29"/>
  <c r="J15" i="29" s="1"/>
  <c r="H14" i="29"/>
  <c r="K14" i="28"/>
  <c r="H14" i="28"/>
  <c r="E14" i="28"/>
  <c r="H14" i="27"/>
  <c r="E14" i="27"/>
  <c r="K14" i="26"/>
  <c r="H14" i="26"/>
  <c r="E14" i="26"/>
  <c r="K14" i="25"/>
  <c r="H14" i="25"/>
  <c r="E14" i="25"/>
  <c r="K14" i="24"/>
  <c r="H14" i="24"/>
  <c r="E14" i="24"/>
  <c r="K14" i="21"/>
  <c r="H14" i="21"/>
  <c r="E14" i="21"/>
  <c r="K14" i="19"/>
  <c r="H14" i="19"/>
  <c r="E14" i="19"/>
  <c r="K14" i="18"/>
  <c r="H14" i="18"/>
  <c r="E14" i="18"/>
  <c r="H14" i="17"/>
  <c r="E14" i="17"/>
  <c r="K14" i="16"/>
  <c r="H14" i="16"/>
  <c r="E14" i="16"/>
  <c r="K14" i="15"/>
  <c r="H14" i="15"/>
  <c r="E14" i="15"/>
  <c r="K14" i="14"/>
  <c r="J15" i="14" s="1"/>
  <c r="K15" i="14" s="1"/>
  <c r="E14" i="14"/>
  <c r="K14" i="13"/>
  <c r="H14" i="13"/>
  <c r="E14" i="13"/>
  <c r="K14" i="11"/>
  <c r="H14" i="11"/>
  <c r="E14" i="11"/>
  <c r="K14" i="10"/>
  <c r="H14" i="10"/>
  <c r="E14" i="10"/>
  <c r="K14" i="9"/>
  <c r="H14" i="9"/>
  <c r="E14" i="9"/>
  <c r="K14" i="8"/>
  <c r="H14" i="8"/>
  <c r="E14" i="8"/>
  <c r="K14" i="7"/>
  <c r="H14" i="7"/>
  <c r="E14" i="7"/>
  <c r="K14" i="6"/>
  <c r="H14" i="6"/>
  <c r="E14" i="6"/>
  <c r="E14" i="5"/>
  <c r="K14" i="4"/>
  <c r="H14" i="4"/>
  <c r="E14" i="4"/>
  <c r="K14" i="3"/>
  <c r="H14" i="3"/>
  <c r="E14" i="3"/>
  <c r="K14" i="2"/>
  <c r="H14" i="2"/>
  <c r="E14" i="2"/>
  <c r="K14" i="1"/>
  <c r="H14" i="1"/>
  <c r="E14" i="1"/>
  <c r="H23" i="63"/>
  <c r="H16" i="64"/>
  <c r="H20" i="152"/>
  <c r="H17" i="64"/>
  <c r="G17" i="165"/>
  <c r="H17" i="165" s="1"/>
  <c r="H24" i="63"/>
  <c r="H18" i="64"/>
  <c r="H19" i="64"/>
  <c r="G19" i="97"/>
  <c r="H19" i="97" s="1"/>
  <c r="H20" i="64"/>
  <c r="H21" i="64"/>
  <c r="G30" i="116"/>
  <c r="H30" i="116" s="1"/>
  <c r="J37" i="179"/>
  <c r="K37" i="179"/>
  <c r="C60" i="179"/>
  <c r="D60" i="179"/>
  <c r="C46" i="179"/>
  <c r="D46" i="179"/>
  <c r="I18" i="37" l="1"/>
  <c r="I19" i="37" s="1"/>
  <c r="I20" i="37" s="1"/>
  <c r="J15" i="28"/>
  <c r="K15" i="28" s="1"/>
  <c r="J16" i="28" s="1"/>
  <c r="I18" i="230"/>
  <c r="I19" i="230" s="1"/>
  <c r="I18" i="19"/>
  <c r="J15" i="155"/>
  <c r="G16" i="155" s="1"/>
  <c r="H16" i="155" s="1"/>
  <c r="I20" i="45"/>
  <c r="J15" i="52"/>
  <c r="K15" i="52" s="1"/>
  <c r="J15" i="69"/>
  <c r="K15" i="69" s="1"/>
  <c r="J16" i="69" s="1"/>
  <c r="K16" i="69" s="1"/>
  <c r="J15" i="19"/>
  <c r="G16" i="19" s="1"/>
  <c r="H16" i="19" s="1"/>
  <c r="K15" i="29"/>
  <c r="G16" i="29"/>
  <c r="H16" i="29" s="1"/>
  <c r="J64" i="246"/>
  <c r="K64" i="246" s="1"/>
  <c r="J62" i="248"/>
  <c r="K62" i="248" s="1"/>
  <c r="I64" i="251"/>
  <c r="J63" i="251"/>
  <c r="K63" i="251" s="1"/>
  <c r="J15" i="68"/>
  <c r="K15" i="68" s="1"/>
  <c r="J16" i="68" s="1"/>
  <c r="K16" i="68" s="1"/>
  <c r="J61" i="247"/>
  <c r="K61" i="247" s="1"/>
  <c r="J63" i="249"/>
  <c r="K63" i="249" s="1"/>
  <c r="I64" i="249"/>
  <c r="J15" i="3"/>
  <c r="G16" i="3" s="1"/>
  <c r="H16" i="3" s="1"/>
  <c r="J15" i="129"/>
  <c r="K15" i="129" s="1"/>
  <c r="J16" i="129" s="1"/>
  <c r="K16" i="129" s="1"/>
  <c r="J17" i="129" s="1"/>
  <c r="K17" i="129" s="1"/>
  <c r="I62" i="250"/>
  <c r="I62" i="247"/>
  <c r="J15" i="2"/>
  <c r="K15" i="2" s="1"/>
  <c r="J15" i="90"/>
  <c r="K15" i="90" s="1"/>
  <c r="I63" i="248"/>
  <c r="J61" i="250"/>
  <c r="K61" i="250" s="1"/>
  <c r="J15" i="64"/>
  <c r="K15" i="64" s="1"/>
  <c r="J16" i="64" s="1"/>
  <c r="K16" i="64" s="1"/>
  <c r="J17" i="64" s="1"/>
  <c r="K17" i="64" s="1"/>
  <c r="J18" i="64" s="1"/>
  <c r="K18" i="64" s="1"/>
  <c r="I65" i="246"/>
  <c r="J15" i="65"/>
  <c r="K15" i="65" s="1"/>
  <c r="J16" i="65" s="1"/>
  <c r="K16" i="65" s="1"/>
  <c r="J15" i="47"/>
  <c r="K15" i="47" s="1"/>
  <c r="J16" i="47" s="1"/>
  <c r="K16" i="47" s="1"/>
  <c r="J15" i="110"/>
  <c r="K15" i="110" s="1"/>
  <c r="J16" i="110" s="1"/>
  <c r="J15" i="133"/>
  <c r="K15" i="133" s="1"/>
  <c r="J15" i="11"/>
  <c r="K15" i="11" s="1"/>
  <c r="J16" i="11" s="1"/>
  <c r="K16" i="11" s="1"/>
  <c r="J17" i="11" s="1"/>
  <c r="K17" i="11" s="1"/>
  <c r="J15" i="115"/>
  <c r="K15" i="115" s="1"/>
  <c r="J16" i="115" s="1"/>
  <c r="K16" i="115" s="1"/>
  <c r="J15" i="18"/>
  <c r="K15" i="18" s="1"/>
  <c r="J16" i="18" s="1"/>
  <c r="K16" i="18" s="1"/>
  <c r="J15" i="91"/>
  <c r="K15" i="91" s="1"/>
  <c r="J16" i="91" s="1"/>
  <c r="K16" i="91" s="1"/>
  <c r="I17" i="145"/>
  <c r="I18" i="145" s="1"/>
  <c r="I19" i="145" s="1"/>
  <c r="I20" i="145" s="1"/>
  <c r="I21" i="145" s="1"/>
  <c r="K21" i="145" s="1"/>
  <c r="J15" i="70"/>
  <c r="K15" i="70" s="1"/>
  <c r="J16" i="70" s="1"/>
  <c r="K16" i="70" s="1"/>
  <c r="J15" i="66"/>
  <c r="K15" i="66" s="1"/>
  <c r="J16" i="66" s="1"/>
  <c r="K16" i="66" s="1"/>
  <c r="J15" i="171"/>
  <c r="K15" i="171" s="1"/>
  <c r="J15" i="181"/>
  <c r="G16" i="181" s="1"/>
  <c r="H16" i="181" s="1"/>
  <c r="J15" i="152"/>
  <c r="K15" i="152" s="1"/>
  <c r="J16" i="152" s="1"/>
  <c r="K16" i="152" s="1"/>
  <c r="J17" i="152" s="1"/>
  <c r="K17" i="152" s="1"/>
  <c r="J18" i="152" s="1"/>
  <c r="K18" i="152" s="1"/>
  <c r="J15" i="233"/>
  <c r="G16" i="233" s="1"/>
  <c r="H16" i="233" s="1"/>
  <c r="J15" i="44"/>
  <c r="K15" i="44" s="1"/>
  <c r="J15" i="236"/>
  <c r="K15" i="236" s="1"/>
  <c r="J16" i="236" s="1"/>
  <c r="K16" i="236" s="1"/>
  <c r="J15" i="8"/>
  <c r="K15" i="8" s="1"/>
  <c r="J16" i="8" s="1"/>
  <c r="K16" i="8" s="1"/>
  <c r="J15" i="81"/>
  <c r="K15" i="81" s="1"/>
  <c r="J16" i="81" s="1"/>
  <c r="K16" i="81" s="1"/>
  <c r="J15" i="206"/>
  <c r="K15" i="206" s="1"/>
  <c r="J15" i="45"/>
  <c r="J15" i="100"/>
  <c r="K15" i="100" s="1"/>
  <c r="J16" i="100" s="1"/>
  <c r="K16" i="100" s="1"/>
  <c r="J15" i="7"/>
  <c r="G16" i="7" s="1"/>
  <c r="H16" i="7" s="1"/>
  <c r="J15" i="54"/>
  <c r="K15" i="54" s="1"/>
  <c r="J16" i="54" s="1"/>
  <c r="K16" i="54" s="1"/>
  <c r="J17" i="54" s="1"/>
  <c r="K17" i="54" s="1"/>
  <c r="J15" i="93"/>
  <c r="K15" i="93" s="1"/>
  <c r="J15" i="151"/>
  <c r="K15" i="151" s="1"/>
  <c r="J16" i="151" s="1"/>
  <c r="K16" i="151" s="1"/>
  <c r="J15" i="140"/>
  <c r="K15" i="140" s="1"/>
  <c r="J16" i="140" s="1"/>
  <c r="K16" i="140" s="1"/>
  <c r="J15" i="156"/>
  <c r="K15" i="156" s="1"/>
  <c r="J15" i="166"/>
  <c r="K15" i="166" s="1"/>
  <c r="J15" i="170"/>
  <c r="K15" i="170" s="1"/>
  <c r="J16" i="170" s="1"/>
  <c r="K16" i="170" s="1"/>
  <c r="J15" i="201"/>
  <c r="K15" i="201" s="1"/>
  <c r="J15" i="215"/>
  <c r="G16" i="215" s="1"/>
  <c r="H16" i="215" s="1"/>
  <c r="J15" i="139"/>
  <c r="K15" i="139" s="1"/>
  <c r="J16" i="139" s="1"/>
  <c r="K16" i="139" s="1"/>
  <c r="J17" i="139" s="1"/>
  <c r="K17" i="139" s="1"/>
  <c r="J15" i="235"/>
  <c r="K15" i="235" s="1"/>
  <c r="J16" i="235" s="1"/>
  <c r="K16" i="235" s="1"/>
  <c r="J15" i="205"/>
  <c r="K15" i="205" s="1"/>
  <c r="J15" i="232"/>
  <c r="K15" i="232" s="1"/>
  <c r="J15" i="135"/>
  <c r="G16" i="135" s="1"/>
  <c r="H16" i="135" s="1"/>
  <c r="J15" i="222"/>
  <c r="G16" i="222" s="1"/>
  <c r="H16" i="222" s="1"/>
  <c r="J15" i="226"/>
  <c r="J15" i="228"/>
  <c r="K15" i="228" s="1"/>
  <c r="J15" i="229"/>
  <c r="K15" i="229" s="1"/>
  <c r="J15" i="239"/>
  <c r="G16" i="239" s="1"/>
  <c r="H16" i="239" s="1"/>
  <c r="J15" i="240"/>
  <c r="G16" i="240" s="1"/>
  <c r="H16" i="240" s="1"/>
  <c r="J15" i="243"/>
  <c r="K15" i="243" s="1"/>
  <c r="J15" i="202"/>
  <c r="K15" i="202" s="1"/>
  <c r="J15" i="220"/>
  <c r="K15" i="220" s="1"/>
  <c r="J15" i="117"/>
  <c r="K15" i="117" s="1"/>
  <c r="J16" i="117" s="1"/>
  <c r="K16" i="117" s="1"/>
  <c r="J15" i="168"/>
  <c r="G16" i="168" s="1"/>
  <c r="H16" i="168" s="1"/>
  <c r="J15" i="59"/>
  <c r="K15" i="59" s="1"/>
  <c r="J16" i="59" s="1"/>
  <c r="K16" i="59" s="1"/>
  <c r="J17" i="59" s="1"/>
  <c r="K17" i="59" s="1"/>
  <c r="J15" i="97"/>
  <c r="K15" i="26"/>
  <c r="J16" i="26" s="1"/>
  <c r="J15" i="114"/>
  <c r="K15" i="114" s="1"/>
  <c r="J16" i="114" s="1"/>
  <c r="K16" i="114" s="1"/>
  <c r="J15" i="132"/>
  <c r="K15" i="132" s="1"/>
  <c r="J16" i="132" s="1"/>
  <c r="G17" i="132" s="1"/>
  <c r="H17" i="132" s="1"/>
  <c r="J15" i="138"/>
  <c r="K15" i="138" s="1"/>
  <c r="J15" i="169"/>
  <c r="K15" i="169" s="1"/>
  <c r="J15" i="172"/>
  <c r="K15" i="172" s="1"/>
  <c r="J15" i="63"/>
  <c r="K15" i="63" s="1"/>
  <c r="J16" i="63" s="1"/>
  <c r="K16" i="63" s="1"/>
  <c r="J15" i="27"/>
  <c r="G16" i="27" s="1"/>
  <c r="H16" i="27" s="1"/>
  <c r="I16" i="181"/>
  <c r="I17" i="181" s="1"/>
  <c r="I18" i="181" s="1"/>
  <c r="I19" i="181" s="1"/>
  <c r="J15" i="214"/>
  <c r="G16" i="214" s="1"/>
  <c r="H16" i="214" s="1"/>
  <c r="J15" i="223"/>
  <c r="G16" i="223" s="1"/>
  <c r="H16" i="223" s="1"/>
  <c r="J15" i="227"/>
  <c r="K15" i="227" s="1"/>
  <c r="J15" i="230"/>
  <c r="G16" i="230" s="1"/>
  <c r="H16" i="230" s="1"/>
  <c r="J15" i="231"/>
  <c r="K15" i="231" s="1"/>
  <c r="J15" i="234"/>
  <c r="G16" i="234" s="1"/>
  <c r="H16" i="234" s="1"/>
  <c r="J15" i="238"/>
  <c r="G16" i="238" s="1"/>
  <c r="H16" i="238" s="1"/>
  <c r="J15" i="49"/>
  <c r="K15" i="49" s="1"/>
  <c r="J15" i="55"/>
  <c r="K15" i="55" s="1"/>
  <c r="J15" i="60"/>
  <c r="K15" i="60" s="1"/>
  <c r="J16" i="60" s="1"/>
  <c r="K16" i="60" s="1"/>
  <c r="J15" i="137"/>
  <c r="K15" i="137" s="1"/>
  <c r="J16" i="137" s="1"/>
  <c r="K16" i="137" s="1"/>
  <c r="J15" i="142"/>
  <c r="K15" i="142" s="1"/>
  <c r="J15" i="16"/>
  <c r="K15" i="16" s="1"/>
  <c r="J16" i="16" s="1"/>
  <c r="K16" i="16" s="1"/>
  <c r="J15" i="207"/>
  <c r="K15" i="207" s="1"/>
  <c r="J16" i="207" s="1"/>
  <c r="K16" i="207" s="1"/>
  <c r="J17" i="207" s="1"/>
  <c r="K17" i="207" s="1"/>
  <c r="J18" i="207" s="1"/>
  <c r="K18" i="207" s="1"/>
  <c r="J15" i="17"/>
  <c r="K15" i="17" s="1"/>
  <c r="J16" i="17" s="1"/>
  <c r="K16" i="17" s="1"/>
  <c r="J15" i="24"/>
  <c r="K15" i="24" s="1"/>
  <c r="J16" i="24" s="1"/>
  <c r="K16" i="24" s="1"/>
  <c r="J15" i="41"/>
  <c r="K15" i="41" s="1"/>
  <c r="J16" i="41" s="1"/>
  <c r="K16" i="41" s="1"/>
  <c r="J15" i="67"/>
  <c r="K15" i="67" s="1"/>
  <c r="J16" i="67" s="1"/>
  <c r="K16" i="67" s="1"/>
  <c r="J15" i="141"/>
  <c r="K15" i="141" s="1"/>
  <c r="J15" i="148"/>
  <c r="K15" i="148" s="1"/>
  <c r="J15" i="167"/>
  <c r="K15" i="167" s="1"/>
  <c r="J15" i="43"/>
  <c r="K15" i="43" s="1"/>
  <c r="J16" i="43" s="1"/>
  <c r="K16" i="43" s="1"/>
  <c r="J15" i="211"/>
  <c r="G16" i="211" s="1"/>
  <c r="H16" i="211" s="1"/>
  <c r="J15" i="212"/>
  <c r="K15" i="212" s="1"/>
  <c r="J15" i="216"/>
  <c r="K15" i="216" s="1"/>
  <c r="J15" i="217"/>
  <c r="G16" i="217" s="1"/>
  <c r="H16" i="217" s="1"/>
  <c r="J15" i="224"/>
  <c r="G16" i="224" s="1"/>
  <c r="H16" i="224" s="1"/>
  <c r="J15" i="37"/>
  <c r="J15" i="221"/>
  <c r="G16" i="221" s="1"/>
  <c r="H16" i="221" s="1"/>
  <c r="K15" i="155"/>
  <c r="K15" i="7"/>
  <c r="I17" i="2"/>
  <c r="I18" i="2" s="1"/>
  <c r="J15" i="95"/>
  <c r="K15" i="95" s="1"/>
  <c r="J15" i="210"/>
  <c r="G16" i="210" s="1"/>
  <c r="H16" i="210" s="1"/>
  <c r="J15" i="213"/>
  <c r="K15" i="213" s="1"/>
  <c r="J15" i="241"/>
  <c r="K15" i="241" s="1"/>
  <c r="J15" i="116"/>
  <c r="K15" i="116" s="1"/>
  <c r="J15" i="34"/>
  <c r="G16" i="34" s="1"/>
  <c r="H16" i="34" s="1"/>
  <c r="J15" i="58"/>
  <c r="G16" i="58" s="1"/>
  <c r="H16" i="58" s="1"/>
  <c r="J15" i="4"/>
  <c r="K15" i="4" s="1"/>
  <c r="J15" i="218"/>
  <c r="K15" i="218" s="1"/>
  <c r="J15" i="165"/>
  <c r="G16" i="165" s="1"/>
  <c r="H16" i="165" s="1"/>
  <c r="I19" i="64"/>
  <c r="I17" i="91"/>
  <c r="I17" i="110"/>
  <c r="K16" i="110"/>
  <c r="I17" i="132"/>
  <c r="I18" i="4"/>
  <c r="I17" i="18"/>
  <c r="I17" i="63"/>
  <c r="I17" i="151"/>
  <c r="I17" i="65"/>
  <c r="I17" i="68"/>
  <c r="I17" i="140"/>
  <c r="I17" i="27"/>
  <c r="I17" i="3"/>
  <c r="I17" i="212"/>
  <c r="I17" i="223"/>
  <c r="I17" i="232"/>
  <c r="I17" i="233"/>
  <c r="I17" i="236"/>
  <c r="I17" i="8"/>
  <c r="I17" i="26"/>
  <c r="I18" i="54"/>
  <c r="I17" i="115"/>
  <c r="I18" i="129"/>
  <c r="I17" i="137"/>
  <c r="I18" i="169"/>
  <c r="I17" i="17"/>
  <c r="I17" i="41"/>
  <c r="I17" i="100"/>
  <c r="I17" i="67"/>
  <c r="I17" i="7"/>
  <c r="I17" i="58"/>
  <c r="I17" i="70"/>
  <c r="I17" i="95"/>
  <c r="I18" i="138"/>
  <c r="I17" i="165"/>
  <c r="K16" i="165"/>
  <c r="I17" i="215"/>
  <c r="I17" i="241"/>
  <c r="I18" i="11"/>
  <c r="K18" i="11" s="1"/>
  <c r="I17" i="93"/>
  <c r="I19" i="152"/>
  <c r="I17" i="16"/>
  <c r="I17" i="47"/>
  <c r="I17" i="170"/>
  <c r="I18" i="170" s="1"/>
  <c r="I19" i="170" s="1"/>
  <c r="I20" i="170" s="1"/>
  <c r="K20" i="170" s="1"/>
  <c r="I17" i="81"/>
  <c r="I18" i="59"/>
  <c r="I17" i="55"/>
  <c r="I17" i="97"/>
  <c r="I17" i="116"/>
  <c r="I17" i="34"/>
  <c r="I17" i="216"/>
  <c r="I18" i="216" s="1"/>
  <c r="K15" i="226"/>
  <c r="G16" i="226"/>
  <c r="H16" i="226" s="1"/>
  <c r="I18" i="238"/>
  <c r="I17" i="243"/>
  <c r="I17" i="114"/>
  <c r="I17" i="117"/>
  <c r="K17" i="117" s="1"/>
  <c r="I18" i="139"/>
  <c r="I17" i="168"/>
  <c r="I17" i="141"/>
  <c r="I17" i="66"/>
  <c r="I17" i="69"/>
  <c r="I17" i="24"/>
  <c r="I17" i="60"/>
  <c r="I17" i="28"/>
  <c r="K17" i="28" s="1"/>
  <c r="K16" i="28"/>
  <c r="I18" i="155"/>
  <c r="I19" i="207"/>
  <c r="I17" i="214"/>
  <c r="I17" i="222"/>
  <c r="I17" i="226"/>
  <c r="G16" i="227"/>
  <c r="H16" i="227" s="1"/>
  <c r="I17" i="231"/>
  <c r="I17" i="235"/>
  <c r="I18" i="239"/>
  <c r="I17" i="240"/>
  <c r="I18" i="213"/>
  <c r="I19" i="213" s="1"/>
  <c r="I20" i="213" s="1"/>
  <c r="I21" i="213" s="1"/>
  <c r="I22" i="213" s="1"/>
  <c r="K15" i="233"/>
  <c r="J16" i="233" s="1"/>
  <c r="G17" i="233" s="1"/>
  <c r="H17" i="233" s="1"/>
  <c r="I18" i="135"/>
  <c r="I19" i="135" s="1"/>
  <c r="I20" i="135" s="1"/>
  <c r="I16" i="210"/>
  <c r="J15" i="145"/>
  <c r="K15" i="145" s="1"/>
  <c r="J16" i="145" s="1"/>
  <c r="K16" i="145" s="1"/>
  <c r="K15" i="222" l="1"/>
  <c r="K15" i="19"/>
  <c r="K15" i="238"/>
  <c r="K15" i="239"/>
  <c r="J16" i="239" s="1"/>
  <c r="K16" i="239" s="1"/>
  <c r="G17" i="43"/>
  <c r="H17" i="43" s="1"/>
  <c r="J17" i="43" s="1"/>
  <c r="I21" i="135"/>
  <c r="K15" i="221"/>
  <c r="J16" i="221" s="1"/>
  <c r="K16" i="221" s="1"/>
  <c r="I19" i="19"/>
  <c r="G16" i="220"/>
  <c r="H16" i="220" s="1"/>
  <c r="J16" i="220" s="1"/>
  <c r="J16" i="29"/>
  <c r="G16" i="232"/>
  <c r="H16" i="232" s="1"/>
  <c r="J16" i="232" s="1"/>
  <c r="K16" i="26"/>
  <c r="G17" i="26"/>
  <c r="H17" i="26" s="1"/>
  <c r="G16" i="169"/>
  <c r="H16" i="169" s="1"/>
  <c r="K15" i="211"/>
  <c r="J16" i="211" s="1"/>
  <c r="K16" i="211" s="1"/>
  <c r="K15" i="58"/>
  <c r="J16" i="58" s="1"/>
  <c r="K15" i="37"/>
  <c r="G16" i="37"/>
  <c r="H16" i="37" s="1"/>
  <c r="K15" i="45"/>
  <c r="G16" i="45"/>
  <c r="H16" i="45" s="1"/>
  <c r="J64" i="251"/>
  <c r="K64" i="251" s="1"/>
  <c r="K15" i="3"/>
  <c r="J16" i="3" s="1"/>
  <c r="J62" i="250"/>
  <c r="K62" i="250" s="1"/>
  <c r="J64" i="249"/>
  <c r="K64" i="249" s="1"/>
  <c r="J63" i="248"/>
  <c r="K63" i="248" s="1"/>
  <c r="J62" i="247"/>
  <c r="K62" i="247" s="1"/>
  <c r="I65" i="251"/>
  <c r="G16" i="2"/>
  <c r="H16" i="2" s="1"/>
  <c r="J16" i="2" s="1"/>
  <c r="I63" i="250"/>
  <c r="I64" i="248"/>
  <c r="I63" i="247"/>
  <c r="I65" i="249"/>
  <c r="I23" i="213"/>
  <c r="I24" i="213" s="1"/>
  <c r="I25" i="213" s="1"/>
  <c r="I26" i="213" s="1"/>
  <c r="I66" i="246"/>
  <c r="J65" i="246"/>
  <c r="K65" i="246" s="1"/>
  <c r="G16" i="216"/>
  <c r="H16" i="216" s="1"/>
  <c r="J16" i="216" s="1"/>
  <c r="G16" i="138"/>
  <c r="H16" i="138" s="1"/>
  <c r="J16" i="138" s="1"/>
  <c r="G17" i="138" s="1"/>
  <c r="H17" i="138" s="1"/>
  <c r="J17" i="145"/>
  <c r="K17" i="145" s="1"/>
  <c r="J18" i="145" s="1"/>
  <c r="K18" i="145" s="1"/>
  <c r="J19" i="145" s="1"/>
  <c r="K19" i="145" s="1"/>
  <c r="J20" i="145" s="1"/>
  <c r="K20" i="145" s="1"/>
  <c r="K15" i="217"/>
  <c r="J16" i="217" s="1"/>
  <c r="K16" i="217" s="1"/>
  <c r="K15" i="181"/>
  <c r="J16" i="181" s="1"/>
  <c r="J17" i="81"/>
  <c r="K17" i="81" s="1"/>
  <c r="J16" i="227"/>
  <c r="G17" i="227" s="1"/>
  <c r="H17" i="227" s="1"/>
  <c r="J17" i="114"/>
  <c r="K17" i="114" s="1"/>
  <c r="J17" i="63"/>
  <c r="K17" i="63" s="1"/>
  <c r="G16" i="4"/>
  <c r="H16" i="4" s="1"/>
  <c r="G16" i="213"/>
  <c r="H16" i="213" s="1"/>
  <c r="G16" i="93"/>
  <c r="H16" i="93" s="1"/>
  <c r="J16" i="93" s="1"/>
  <c r="K15" i="27"/>
  <c r="J16" i="27" s="1"/>
  <c r="G17" i="27" s="1"/>
  <c r="H17" i="27" s="1"/>
  <c r="G16" i="212"/>
  <c r="H16" i="212" s="1"/>
  <c r="J16" i="212" s="1"/>
  <c r="G17" i="212" s="1"/>
  <c r="H17" i="212" s="1"/>
  <c r="G16" i="218"/>
  <c r="H16" i="218" s="1"/>
  <c r="J16" i="218" s="1"/>
  <c r="G16" i="55"/>
  <c r="H16" i="55" s="1"/>
  <c r="J16" i="55" s="1"/>
  <c r="K15" i="234"/>
  <c r="J16" i="234" s="1"/>
  <c r="K16" i="234" s="1"/>
  <c r="K15" i="224"/>
  <c r="K15" i="210"/>
  <c r="J16" i="210" s="1"/>
  <c r="G17" i="210" s="1"/>
  <c r="H17" i="210" s="1"/>
  <c r="K15" i="223"/>
  <c r="J16" i="223" s="1"/>
  <c r="J17" i="66"/>
  <c r="K17" i="66" s="1"/>
  <c r="G16" i="95"/>
  <c r="H16" i="95" s="1"/>
  <c r="J16" i="95" s="1"/>
  <c r="K15" i="240"/>
  <c r="J16" i="240" s="1"/>
  <c r="J18" i="139"/>
  <c r="K18" i="139" s="1"/>
  <c r="G16" i="116"/>
  <c r="H16" i="116" s="1"/>
  <c r="J16" i="116" s="1"/>
  <c r="G16" i="219"/>
  <c r="H16" i="219" s="1"/>
  <c r="J16" i="219" s="1"/>
  <c r="K16" i="219" s="1"/>
  <c r="G16" i="229"/>
  <c r="H16" i="229" s="1"/>
  <c r="K15" i="214"/>
  <c r="J16" i="214" s="1"/>
  <c r="K15" i="230"/>
  <c r="J16" i="230" s="1"/>
  <c r="K16" i="132"/>
  <c r="J17" i="132" s="1"/>
  <c r="G18" i="132" s="1"/>
  <c r="H18" i="132" s="1"/>
  <c r="K15" i="215"/>
  <c r="J16" i="215" s="1"/>
  <c r="G17" i="215" s="1"/>
  <c r="H17" i="215" s="1"/>
  <c r="G16" i="141"/>
  <c r="H16" i="141" s="1"/>
  <c r="J16" i="141" s="1"/>
  <c r="K15" i="168"/>
  <c r="J16" i="168" s="1"/>
  <c r="K15" i="165"/>
  <c r="G16" i="231"/>
  <c r="H16" i="231" s="1"/>
  <c r="J16" i="231" s="1"/>
  <c r="G17" i="231" s="1"/>
  <c r="H17" i="231" s="1"/>
  <c r="G16" i="243"/>
  <c r="H16" i="243" s="1"/>
  <c r="J16" i="243" s="1"/>
  <c r="G17" i="243" s="1"/>
  <c r="H17" i="243" s="1"/>
  <c r="K15" i="34"/>
  <c r="J16" i="34" s="1"/>
  <c r="G17" i="34" s="1"/>
  <c r="H17" i="34" s="1"/>
  <c r="K15" i="135"/>
  <c r="J16" i="135" s="1"/>
  <c r="G16" i="241"/>
  <c r="H16" i="241" s="1"/>
  <c r="J16" i="241" s="1"/>
  <c r="K16" i="241" s="1"/>
  <c r="J17" i="67"/>
  <c r="K17" i="67" s="1"/>
  <c r="J17" i="41"/>
  <c r="K17" i="41" s="1"/>
  <c r="J17" i="170"/>
  <c r="K17" i="170" s="1"/>
  <c r="J18" i="170" s="1"/>
  <c r="K18" i="170" s="1"/>
  <c r="J19" i="170" s="1"/>
  <c r="K19" i="170" s="1"/>
  <c r="J17" i="16"/>
  <c r="K17" i="16" s="1"/>
  <c r="J17" i="115"/>
  <c r="K17" i="115" s="1"/>
  <c r="G16" i="97"/>
  <c r="H16" i="97" s="1"/>
  <c r="K15" i="97"/>
  <c r="J17" i="235"/>
  <c r="K17" i="235" s="1"/>
  <c r="J17" i="110"/>
  <c r="K17" i="110" s="1"/>
  <c r="J19" i="64"/>
  <c r="K19" i="64" s="1"/>
  <c r="J16" i="7"/>
  <c r="J16" i="155"/>
  <c r="G17" i="155" s="1"/>
  <c r="H17" i="155" s="1"/>
  <c r="J17" i="47"/>
  <c r="K17" i="47" s="1"/>
  <c r="J19" i="152"/>
  <c r="K19" i="152" s="1"/>
  <c r="J17" i="165"/>
  <c r="K17" i="165" s="1"/>
  <c r="J17" i="70"/>
  <c r="K17" i="70" s="1"/>
  <c r="J18" i="129"/>
  <c r="K18" i="129" s="1"/>
  <c r="J18" i="54"/>
  <c r="K18" i="54" s="1"/>
  <c r="J17" i="8"/>
  <c r="K17" i="8" s="1"/>
  <c r="J16" i="238"/>
  <c r="K16" i="238" s="1"/>
  <c r="J17" i="18"/>
  <c r="K17" i="18" s="1"/>
  <c r="J17" i="60"/>
  <c r="K17" i="60" s="1"/>
  <c r="J17" i="69"/>
  <c r="K17" i="69" s="1"/>
  <c r="J16" i="226"/>
  <c r="G17" i="226" s="1"/>
  <c r="H17" i="226" s="1"/>
  <c r="J17" i="100"/>
  <c r="K17" i="100" s="1"/>
  <c r="J16" i="213"/>
  <c r="G17" i="213" s="1"/>
  <c r="H17" i="213" s="1"/>
  <c r="J17" i="65"/>
  <c r="K17" i="65" s="1"/>
  <c r="J17" i="91"/>
  <c r="K17" i="91" s="1"/>
  <c r="I18" i="243"/>
  <c r="I18" i="34"/>
  <c r="I18" i="93"/>
  <c r="I19" i="138"/>
  <c r="I18" i="17"/>
  <c r="K18" i="17" s="1"/>
  <c r="I18" i="137"/>
  <c r="I18" i="26"/>
  <c r="I19" i="26" s="1"/>
  <c r="I20" i="26" s="1"/>
  <c r="I21" i="26" s="1"/>
  <c r="I22" i="26" s="1"/>
  <c r="I23" i="26" s="1"/>
  <c r="I24" i="26" s="1"/>
  <c r="I25" i="26" s="1"/>
  <c r="I26" i="26" s="1"/>
  <c r="I27" i="26" s="1"/>
  <c r="I18" i="236"/>
  <c r="I18" i="212"/>
  <c r="I19" i="212" s="1"/>
  <c r="I20" i="212" s="1"/>
  <c r="I18" i="140"/>
  <c r="I18" i="63"/>
  <c r="I19" i="4"/>
  <c r="I20" i="207"/>
  <c r="I18" i="141"/>
  <c r="I18" i="240"/>
  <c r="I18" i="235"/>
  <c r="I18" i="60"/>
  <c r="I18" i="69"/>
  <c r="I18" i="168"/>
  <c r="I19" i="238"/>
  <c r="J16" i="222"/>
  <c r="I18" i="116"/>
  <c r="I18" i="97"/>
  <c r="J16" i="4"/>
  <c r="I18" i="81"/>
  <c r="I18" i="47"/>
  <c r="I20" i="152"/>
  <c r="I18" i="241"/>
  <c r="I18" i="70"/>
  <c r="I18" i="7"/>
  <c r="I18" i="100"/>
  <c r="J17" i="17"/>
  <c r="K17" i="17" s="1"/>
  <c r="J17" i="137"/>
  <c r="K17" i="137" s="1"/>
  <c r="I18" i="115"/>
  <c r="J17" i="236"/>
  <c r="K17" i="236" s="1"/>
  <c r="I18" i="232"/>
  <c r="I20" i="181"/>
  <c r="J17" i="68"/>
  <c r="K17" i="68" s="1"/>
  <c r="J17" i="151"/>
  <c r="K17" i="151" s="1"/>
  <c r="I18" i="110"/>
  <c r="I20" i="64"/>
  <c r="I18" i="214"/>
  <c r="I18" i="231"/>
  <c r="I18" i="222"/>
  <c r="I19" i="222" s="1"/>
  <c r="I20" i="222" s="1"/>
  <c r="I21" i="222" s="1"/>
  <c r="I22" i="222" s="1"/>
  <c r="I23" i="222" s="1"/>
  <c r="I24" i="222" s="1"/>
  <c r="I25" i="222" s="1"/>
  <c r="I26" i="222" s="1"/>
  <c r="I18" i="24"/>
  <c r="I19" i="2"/>
  <c r="I19" i="216"/>
  <c r="I20" i="216" s="1"/>
  <c r="I21" i="216" s="1"/>
  <c r="I22" i="216" s="1"/>
  <c r="I23" i="216" s="1"/>
  <c r="I18" i="55"/>
  <c r="I19" i="59"/>
  <c r="K19" i="59" s="1"/>
  <c r="I18" i="215"/>
  <c r="I19" i="215" s="1"/>
  <c r="I20" i="215" s="1"/>
  <c r="I21" i="215" s="1"/>
  <c r="I22" i="215" s="1"/>
  <c r="I23" i="215" s="1"/>
  <c r="I18" i="95"/>
  <c r="I19" i="169"/>
  <c r="K16" i="233"/>
  <c r="J17" i="233" s="1"/>
  <c r="G18" i="233" s="1"/>
  <c r="H18" i="233" s="1"/>
  <c r="I18" i="223"/>
  <c r="I19" i="223" s="1"/>
  <c r="I18" i="3"/>
  <c r="I18" i="68"/>
  <c r="I18" i="151"/>
  <c r="K18" i="151" s="1"/>
  <c r="I17" i="210"/>
  <c r="I18" i="226"/>
  <c r="I19" i="239"/>
  <c r="J19" i="207"/>
  <c r="K19" i="207" s="1"/>
  <c r="I19" i="155"/>
  <c r="J17" i="24"/>
  <c r="K17" i="24" s="1"/>
  <c r="I18" i="66"/>
  <c r="I19" i="139"/>
  <c r="I18" i="114"/>
  <c r="J18" i="59"/>
  <c r="K18" i="59" s="1"/>
  <c r="I18" i="16"/>
  <c r="I18" i="165"/>
  <c r="I18" i="58"/>
  <c r="I18" i="67"/>
  <c r="I18" i="41"/>
  <c r="I19" i="129"/>
  <c r="I19" i="54"/>
  <c r="I18" i="8"/>
  <c r="J16" i="19"/>
  <c r="G17" i="19" s="1"/>
  <c r="H17" i="19" s="1"/>
  <c r="I18" i="233"/>
  <c r="I18" i="27"/>
  <c r="J17" i="140"/>
  <c r="K17" i="140" s="1"/>
  <c r="I18" i="65"/>
  <c r="I18" i="18"/>
  <c r="I18" i="132"/>
  <c r="I18" i="91"/>
  <c r="J16" i="169"/>
  <c r="K16" i="218" l="1"/>
  <c r="G17" i="218"/>
  <c r="H17" i="218" s="1"/>
  <c r="J17" i="218" s="1"/>
  <c r="K17" i="218" s="1"/>
  <c r="K16" i="226"/>
  <c r="J17" i="226" s="1"/>
  <c r="G18" i="226" s="1"/>
  <c r="H18" i="226" s="1"/>
  <c r="G17" i="238"/>
  <c r="H17" i="238" s="1"/>
  <c r="I27" i="222"/>
  <c r="I28" i="222" s="1"/>
  <c r="K16" i="230"/>
  <c r="G17" i="230"/>
  <c r="H17" i="230" s="1"/>
  <c r="I20" i="19"/>
  <c r="I21" i="212"/>
  <c r="K16" i="29"/>
  <c r="G17" i="29"/>
  <c r="H17" i="29" s="1"/>
  <c r="I22" i="135"/>
  <c r="I23" i="135" s="1"/>
  <c r="K16" i="220"/>
  <c r="G17" i="220"/>
  <c r="H17" i="220" s="1"/>
  <c r="J16" i="37"/>
  <c r="J63" i="247"/>
  <c r="K63" i="247" s="1"/>
  <c r="J17" i="26"/>
  <c r="G18" i="26" s="1"/>
  <c r="H18" i="26" s="1"/>
  <c r="G17" i="2"/>
  <c r="H17" i="2" s="1"/>
  <c r="K16" i="2"/>
  <c r="I27" i="213"/>
  <c r="I28" i="213" s="1"/>
  <c r="I29" i="213" s="1"/>
  <c r="J16" i="45"/>
  <c r="I28" i="26"/>
  <c r="I29" i="26" s="1"/>
  <c r="I30" i="26" s="1"/>
  <c r="J63" i="250"/>
  <c r="K63" i="250" s="1"/>
  <c r="I66" i="251"/>
  <c r="J65" i="251"/>
  <c r="K65" i="251" s="1"/>
  <c r="I65" i="248"/>
  <c r="I64" i="247"/>
  <c r="I64" i="250"/>
  <c r="I66" i="249"/>
  <c r="J65" i="249"/>
  <c r="K65" i="249" s="1"/>
  <c r="J64" i="248"/>
  <c r="K64" i="248" s="1"/>
  <c r="I24" i="216"/>
  <c r="I25" i="216" s="1"/>
  <c r="I26" i="216" s="1"/>
  <c r="I27" i="216" s="1"/>
  <c r="I28" i="216" s="1"/>
  <c r="I29" i="216" s="1"/>
  <c r="I30" i="216" s="1"/>
  <c r="I31" i="216" s="1"/>
  <c r="J66" i="246"/>
  <c r="K66" i="246" s="1"/>
  <c r="I67" i="246"/>
  <c r="I24" i="215"/>
  <c r="I25" i="215" s="1"/>
  <c r="K16" i="213"/>
  <c r="J17" i="213" s="1"/>
  <c r="G17" i="239"/>
  <c r="H17" i="239" s="1"/>
  <c r="J17" i="239" s="1"/>
  <c r="K16" i="212"/>
  <c r="J17" i="212" s="1"/>
  <c r="G18" i="212" s="1"/>
  <c r="H18" i="212" s="1"/>
  <c r="K16" i="227"/>
  <c r="J17" i="227" s="1"/>
  <c r="G18" i="227" s="1"/>
  <c r="H18" i="227" s="1"/>
  <c r="K16" i="231"/>
  <c r="J17" i="231" s="1"/>
  <c r="G17" i="93"/>
  <c r="H17" i="93" s="1"/>
  <c r="K16" i="93"/>
  <c r="K16" i="138"/>
  <c r="G18" i="138" s="1"/>
  <c r="H18" i="138" s="1"/>
  <c r="J18" i="100"/>
  <c r="K18" i="100" s="1"/>
  <c r="G17" i="240"/>
  <c r="H17" i="240" s="1"/>
  <c r="K16" i="240"/>
  <c r="J16" i="97"/>
  <c r="G17" i="97" s="1"/>
  <c r="H17" i="97" s="1"/>
  <c r="K16" i="215"/>
  <c r="J17" i="215" s="1"/>
  <c r="G18" i="215" s="1"/>
  <c r="H18" i="215" s="1"/>
  <c r="I20" i="139"/>
  <c r="J19" i="129"/>
  <c r="K19" i="129" s="1"/>
  <c r="J18" i="236"/>
  <c r="K18" i="236" s="1"/>
  <c r="K16" i="27"/>
  <c r="J17" i="27" s="1"/>
  <c r="K17" i="233"/>
  <c r="J18" i="233" s="1"/>
  <c r="G19" i="233" s="1"/>
  <c r="H19" i="233" s="1"/>
  <c r="J18" i="81"/>
  <c r="G17" i="141"/>
  <c r="H17" i="141" s="1"/>
  <c r="K16" i="141"/>
  <c r="G17" i="135"/>
  <c r="H17" i="135" s="1"/>
  <c r="K16" i="135"/>
  <c r="J18" i="140"/>
  <c r="K18" i="140" s="1"/>
  <c r="K16" i="34"/>
  <c r="J17" i="34" s="1"/>
  <c r="G18" i="34" s="1"/>
  <c r="H18" i="34" s="1"/>
  <c r="G17" i="3"/>
  <c r="H17" i="3" s="1"/>
  <c r="K16" i="3"/>
  <c r="J18" i="8"/>
  <c r="K18" i="8" s="1"/>
  <c r="J20" i="207"/>
  <c r="K20" i="207" s="1"/>
  <c r="J18" i="137"/>
  <c r="K18" i="137" s="1"/>
  <c r="G17" i="241"/>
  <c r="H17" i="241" s="1"/>
  <c r="J17" i="241" s="1"/>
  <c r="K17" i="132"/>
  <c r="J18" i="132" s="1"/>
  <c r="G19" i="132" s="1"/>
  <c r="H19" i="132" s="1"/>
  <c r="J18" i="67"/>
  <c r="K18" i="67" s="1"/>
  <c r="K16" i="243"/>
  <c r="J17" i="243" s="1"/>
  <c r="G18" i="243" s="1"/>
  <c r="H18" i="243" s="1"/>
  <c r="K16" i="210"/>
  <c r="J17" i="210" s="1"/>
  <c r="G18" i="210" s="1"/>
  <c r="H18" i="210" s="1"/>
  <c r="J18" i="115"/>
  <c r="K18" i="115" s="1"/>
  <c r="K16" i="155"/>
  <c r="J17" i="155" s="1"/>
  <c r="J18" i="91"/>
  <c r="K18" i="91" s="1"/>
  <c r="G17" i="168"/>
  <c r="H17" i="168" s="1"/>
  <c r="K16" i="168"/>
  <c r="K16" i="181"/>
  <c r="G17" i="181"/>
  <c r="H17" i="181" s="1"/>
  <c r="J18" i="69"/>
  <c r="K18" i="69" s="1"/>
  <c r="J19" i="54"/>
  <c r="K19" i="54" s="1"/>
  <c r="G17" i="7"/>
  <c r="H17" i="7" s="1"/>
  <c r="K16" i="7"/>
  <c r="K16" i="19"/>
  <c r="J17" i="19" s="1"/>
  <c r="J18" i="24"/>
  <c r="K18" i="24" s="1"/>
  <c r="J17" i="238"/>
  <c r="G18" i="238" s="1"/>
  <c r="H18" i="238" s="1"/>
  <c r="G17" i="216"/>
  <c r="H17" i="216" s="1"/>
  <c r="K16" i="216"/>
  <c r="J18" i="114"/>
  <c r="K18" i="114" s="1"/>
  <c r="J18" i="110"/>
  <c r="K18" i="110" s="1"/>
  <c r="J18" i="60"/>
  <c r="K18" i="60" s="1"/>
  <c r="I19" i="165"/>
  <c r="I19" i="66"/>
  <c r="I19" i="95"/>
  <c r="I19" i="110"/>
  <c r="G17" i="95"/>
  <c r="H17" i="95" s="1"/>
  <c r="K16" i="95"/>
  <c r="I19" i="241"/>
  <c r="I21" i="152"/>
  <c r="G17" i="232"/>
  <c r="H17" i="232" s="1"/>
  <c r="K16" i="232"/>
  <c r="I19" i="60"/>
  <c r="I19" i="240"/>
  <c r="I21" i="207"/>
  <c r="J18" i="63"/>
  <c r="K18" i="63" s="1"/>
  <c r="I19" i="34"/>
  <c r="I19" i="132"/>
  <c r="J18" i="65"/>
  <c r="K18" i="65" s="1"/>
  <c r="I19" i="27"/>
  <c r="I19" i="233"/>
  <c r="I19" i="8"/>
  <c r="I20" i="129"/>
  <c r="I19" i="67"/>
  <c r="J18" i="165"/>
  <c r="K18" i="165" s="1"/>
  <c r="I19" i="16"/>
  <c r="J18" i="66"/>
  <c r="K18" i="66" s="1"/>
  <c r="I19" i="226"/>
  <c r="I19" i="3"/>
  <c r="I20" i="169"/>
  <c r="I19" i="214"/>
  <c r="I20" i="214" s="1"/>
  <c r="I21" i="214" s="1"/>
  <c r="I22" i="214" s="1"/>
  <c r="I23" i="214" s="1"/>
  <c r="I24" i="214" s="1"/>
  <c r="I25" i="214" s="1"/>
  <c r="I19" i="232"/>
  <c r="I19" i="70"/>
  <c r="I19" i="47"/>
  <c r="K16" i="4"/>
  <c r="G17" i="4"/>
  <c r="H17" i="4" s="1"/>
  <c r="I19" i="116"/>
  <c r="G17" i="223"/>
  <c r="H17" i="223" s="1"/>
  <c r="K16" i="223"/>
  <c r="I19" i="63"/>
  <c r="I19" i="18"/>
  <c r="I19" i="65"/>
  <c r="I19" i="41"/>
  <c r="I19" i="58"/>
  <c r="J18" i="16"/>
  <c r="K18" i="16" s="1"/>
  <c r="J19" i="139"/>
  <c r="K19" i="139" s="1"/>
  <c r="K17" i="226"/>
  <c r="J18" i="226" s="1"/>
  <c r="G19" i="226" s="1"/>
  <c r="H19" i="226" s="1"/>
  <c r="I18" i="210"/>
  <c r="I19" i="68"/>
  <c r="I20" i="2"/>
  <c r="I19" i="231"/>
  <c r="I21" i="64"/>
  <c r="I21" i="181"/>
  <c r="I19" i="115"/>
  <c r="I20" i="115" s="1"/>
  <c r="I21" i="115" s="1"/>
  <c r="I22" i="115" s="1"/>
  <c r="I23" i="115" s="1"/>
  <c r="I24" i="115" s="1"/>
  <c r="I25" i="115" s="1"/>
  <c r="K25" i="115" s="1"/>
  <c r="I19" i="100"/>
  <c r="K19" i="100" s="1"/>
  <c r="J18" i="70"/>
  <c r="K18" i="70" s="1"/>
  <c r="G17" i="58"/>
  <c r="H17" i="58" s="1"/>
  <c r="K16" i="58"/>
  <c r="J18" i="47"/>
  <c r="K18" i="47" s="1"/>
  <c r="I20" i="238"/>
  <c r="I19" i="235"/>
  <c r="I19" i="140"/>
  <c r="I19" i="93"/>
  <c r="K16" i="169"/>
  <c r="G17" i="169"/>
  <c r="H17" i="169" s="1"/>
  <c r="I19" i="91"/>
  <c r="J18" i="18"/>
  <c r="K18" i="18" s="1"/>
  <c r="I20" i="54"/>
  <c r="J18" i="41"/>
  <c r="K18" i="41" s="1"/>
  <c r="G17" i="214"/>
  <c r="H17" i="214" s="1"/>
  <c r="K16" i="214"/>
  <c r="I19" i="114"/>
  <c r="I20" i="155"/>
  <c r="I20" i="239"/>
  <c r="J18" i="68"/>
  <c r="K18" i="68" s="1"/>
  <c r="I19" i="55"/>
  <c r="I19" i="24"/>
  <c r="J20" i="64"/>
  <c r="K20" i="64" s="1"/>
  <c r="G17" i="55"/>
  <c r="H17" i="55" s="1"/>
  <c r="K16" i="55"/>
  <c r="I19" i="7"/>
  <c r="G17" i="116"/>
  <c r="H17" i="116" s="1"/>
  <c r="K16" i="116"/>
  <c r="J20" i="152"/>
  <c r="G21" i="152" s="1"/>
  <c r="H21" i="152" s="1"/>
  <c r="K18" i="81"/>
  <c r="I19" i="81"/>
  <c r="K19" i="81" s="1"/>
  <c r="I19" i="97"/>
  <c r="I20" i="97" s="1"/>
  <c r="I21" i="97" s="1"/>
  <c r="K18" i="97"/>
  <c r="G17" i="222"/>
  <c r="H17" i="222" s="1"/>
  <c r="K16" i="222"/>
  <c r="I19" i="168"/>
  <c r="I19" i="69"/>
  <c r="J18" i="235"/>
  <c r="K18" i="235" s="1"/>
  <c r="I19" i="141"/>
  <c r="I20" i="4"/>
  <c r="I19" i="236"/>
  <c r="I19" i="137"/>
  <c r="I20" i="138"/>
  <c r="I19" i="243"/>
  <c r="I21" i="43"/>
  <c r="G19" i="43"/>
  <c r="H19" i="43" s="1"/>
  <c r="K17" i="43"/>
  <c r="J18" i="43" s="1"/>
  <c r="K18" i="43" s="1"/>
  <c r="K16" i="37" l="1"/>
  <c r="G17" i="37"/>
  <c r="H17" i="37" s="1"/>
  <c r="J17" i="37" s="1"/>
  <c r="I32" i="216"/>
  <c r="I33" i="216" s="1"/>
  <c r="K17" i="212"/>
  <c r="J18" i="212" s="1"/>
  <c r="K18" i="212" s="1"/>
  <c r="I21" i="19"/>
  <c r="I22" i="19" s="1"/>
  <c r="J17" i="230"/>
  <c r="I24" i="135"/>
  <c r="I25" i="135" s="1"/>
  <c r="I26" i="135" s="1"/>
  <c r="J17" i="220"/>
  <c r="K17" i="220" s="1"/>
  <c r="J17" i="29"/>
  <c r="G18" i="29" s="1"/>
  <c r="H18" i="29" s="1"/>
  <c r="G18" i="19"/>
  <c r="H18" i="19" s="1"/>
  <c r="K17" i="19"/>
  <c r="I31" i="26"/>
  <c r="I30" i="213"/>
  <c r="I22" i="212"/>
  <c r="K17" i="26"/>
  <c r="J18" i="26" s="1"/>
  <c r="K17" i="34"/>
  <c r="J18" i="34" s="1"/>
  <c r="G19" i="34" s="1"/>
  <c r="H19" i="34" s="1"/>
  <c r="K16" i="97"/>
  <c r="J17" i="97" s="1"/>
  <c r="G18" i="97" s="1"/>
  <c r="H18" i="97" s="1"/>
  <c r="J19" i="43"/>
  <c r="K19" i="43" s="1"/>
  <c r="J17" i="2"/>
  <c r="K18" i="233"/>
  <c r="J19" i="233" s="1"/>
  <c r="G20" i="233" s="1"/>
  <c r="H20" i="233" s="1"/>
  <c r="J66" i="249"/>
  <c r="K66" i="249" s="1"/>
  <c r="J21" i="64"/>
  <c r="K16" i="45"/>
  <c r="G17" i="45"/>
  <c r="H17" i="45" s="1"/>
  <c r="G19" i="212"/>
  <c r="H19" i="212" s="1"/>
  <c r="J64" i="247"/>
  <c r="K64" i="247" s="1"/>
  <c r="J66" i="251"/>
  <c r="K66" i="251" s="1"/>
  <c r="J65" i="248"/>
  <c r="K65" i="248" s="1"/>
  <c r="I67" i="251"/>
  <c r="J64" i="250"/>
  <c r="K64" i="250" s="1"/>
  <c r="K17" i="239"/>
  <c r="G18" i="239"/>
  <c r="H18" i="239" s="1"/>
  <c r="I67" i="249"/>
  <c r="I65" i="247"/>
  <c r="I66" i="248"/>
  <c r="I65" i="250"/>
  <c r="J67" i="246"/>
  <c r="K67" i="246" s="1"/>
  <c r="I68" i="246"/>
  <c r="K17" i="215"/>
  <c r="J18" i="215" s="1"/>
  <c r="K18" i="215" s="1"/>
  <c r="I26" i="214"/>
  <c r="I27" i="214" s="1"/>
  <c r="I28" i="214" s="1"/>
  <c r="I29" i="214" s="1"/>
  <c r="I21" i="139"/>
  <c r="K21" i="139" s="1"/>
  <c r="J17" i="3"/>
  <c r="K17" i="138"/>
  <c r="J18" i="138" s="1"/>
  <c r="J17" i="93"/>
  <c r="J17" i="240"/>
  <c r="J20" i="139"/>
  <c r="K20" i="139" s="1"/>
  <c r="J19" i="47"/>
  <c r="K19" i="47" s="1"/>
  <c r="G18" i="27"/>
  <c r="H18" i="27" s="1"/>
  <c r="K17" i="27"/>
  <c r="J19" i="115"/>
  <c r="K19" i="115" s="1"/>
  <c r="J20" i="115" s="1"/>
  <c r="K20" i="115" s="1"/>
  <c r="J21" i="115" s="1"/>
  <c r="K21" i="115" s="1"/>
  <c r="J22" i="115" s="1"/>
  <c r="K22" i="115" s="1"/>
  <c r="J23" i="115" s="1"/>
  <c r="K23" i="115" s="1"/>
  <c r="J24" i="115" s="1"/>
  <c r="K24" i="115" s="1"/>
  <c r="J19" i="97"/>
  <c r="G20" i="97" s="1"/>
  <c r="H20" i="97" s="1"/>
  <c r="J17" i="135"/>
  <c r="J19" i="16"/>
  <c r="K19" i="16" s="1"/>
  <c r="K18" i="132"/>
  <c r="J19" i="132" s="1"/>
  <c r="G20" i="132" s="1"/>
  <c r="H20" i="132" s="1"/>
  <c r="K17" i="243"/>
  <c r="J18" i="243" s="1"/>
  <c r="G19" i="243" s="1"/>
  <c r="H19" i="243" s="1"/>
  <c r="J17" i="141"/>
  <c r="J19" i="41"/>
  <c r="K19" i="41" s="1"/>
  <c r="J17" i="7"/>
  <c r="G18" i="7" s="1"/>
  <c r="H18" i="7" s="1"/>
  <c r="K17" i="97"/>
  <c r="J19" i="70"/>
  <c r="K19" i="70" s="1"/>
  <c r="J19" i="66"/>
  <c r="K19" i="66" s="1"/>
  <c r="K17" i="227"/>
  <c r="J18" i="227" s="1"/>
  <c r="J17" i="216"/>
  <c r="G18" i="241"/>
  <c r="H18" i="241" s="1"/>
  <c r="K17" i="241"/>
  <c r="J19" i="235"/>
  <c r="K19" i="235" s="1"/>
  <c r="J19" i="68"/>
  <c r="K19" i="68" s="1"/>
  <c r="J19" i="8"/>
  <c r="K19" i="8" s="1"/>
  <c r="J17" i="168"/>
  <c r="G18" i="231"/>
  <c r="H18" i="231" s="1"/>
  <c r="K17" i="231"/>
  <c r="K17" i="238"/>
  <c r="J18" i="238" s="1"/>
  <c r="J19" i="137"/>
  <c r="K19" i="137" s="1"/>
  <c r="J19" i="18"/>
  <c r="K19" i="18" s="1"/>
  <c r="J19" i="140"/>
  <c r="K19" i="140" s="1"/>
  <c r="J19" i="165"/>
  <c r="K19" i="165" s="1"/>
  <c r="J17" i="181"/>
  <c r="I23" i="19"/>
  <c r="J19" i="65"/>
  <c r="K19" i="65" s="1"/>
  <c r="G18" i="155"/>
  <c r="H18" i="155" s="1"/>
  <c r="K17" i="155"/>
  <c r="J17" i="58"/>
  <c r="G18" i="58" s="1"/>
  <c r="H18" i="58" s="1"/>
  <c r="J17" i="4"/>
  <c r="G18" i="4" s="1"/>
  <c r="H18" i="4" s="1"/>
  <c r="J17" i="232"/>
  <c r="G18" i="232" s="1"/>
  <c r="H18" i="232" s="1"/>
  <c r="I21" i="4"/>
  <c r="J19" i="69"/>
  <c r="K19" i="69" s="1"/>
  <c r="J17" i="222"/>
  <c r="I20" i="24"/>
  <c r="G18" i="213"/>
  <c r="H18" i="213" s="1"/>
  <c r="K17" i="213"/>
  <c r="I20" i="114"/>
  <c r="K20" i="114" s="1"/>
  <c r="J19" i="91"/>
  <c r="K19" i="91" s="1"/>
  <c r="I22" i="181"/>
  <c r="I20" i="231"/>
  <c r="I21" i="231" s="1"/>
  <c r="I20" i="65"/>
  <c r="I20" i="70"/>
  <c r="K18" i="226"/>
  <c r="J19" i="226" s="1"/>
  <c r="G20" i="226" s="1"/>
  <c r="H20" i="226" s="1"/>
  <c r="J20" i="129"/>
  <c r="K20" i="129" s="1"/>
  <c r="I20" i="233"/>
  <c r="I20" i="34"/>
  <c r="I22" i="207"/>
  <c r="I20" i="60"/>
  <c r="I22" i="152"/>
  <c r="I20" i="95"/>
  <c r="I21" i="54"/>
  <c r="I20" i="91"/>
  <c r="K20" i="91" s="1"/>
  <c r="I20" i="68"/>
  <c r="I20" i="58"/>
  <c r="I20" i="63"/>
  <c r="I21" i="63" s="1"/>
  <c r="I22" i="63" s="1"/>
  <c r="I23" i="63" s="1"/>
  <c r="I20" i="232"/>
  <c r="I20" i="226"/>
  <c r="I21" i="129"/>
  <c r="I20" i="132"/>
  <c r="I20" i="240"/>
  <c r="I21" i="240" s="1"/>
  <c r="I22" i="240" s="1"/>
  <c r="I23" i="240" s="1"/>
  <c r="I24" i="240" s="1"/>
  <c r="I25" i="240" s="1"/>
  <c r="I26" i="240" s="1"/>
  <c r="I27" i="240" s="1"/>
  <c r="I28" i="240" s="1"/>
  <c r="I29" i="240" s="1"/>
  <c r="I30" i="240" s="1"/>
  <c r="I20" i="110"/>
  <c r="I20" i="236"/>
  <c r="I21" i="236" s="1"/>
  <c r="I20" i="69"/>
  <c r="I21" i="138"/>
  <c r="J19" i="236"/>
  <c r="K19" i="236" s="1"/>
  <c r="I20" i="141"/>
  <c r="I20" i="7"/>
  <c r="I21" i="155"/>
  <c r="J17" i="214"/>
  <c r="J20" i="54"/>
  <c r="K20" i="54" s="1"/>
  <c r="I20" i="93"/>
  <c r="K17" i="210"/>
  <c r="J18" i="210" s="1"/>
  <c r="K18" i="210" s="1"/>
  <c r="I20" i="18"/>
  <c r="J19" i="63"/>
  <c r="K19" i="63" s="1"/>
  <c r="I20" i="116"/>
  <c r="I20" i="47"/>
  <c r="I21" i="169"/>
  <c r="I20" i="3"/>
  <c r="I20" i="67"/>
  <c r="I20" i="241"/>
  <c r="J19" i="110"/>
  <c r="K19" i="110" s="1"/>
  <c r="I21" i="37"/>
  <c r="I20" i="66"/>
  <c r="I20" i="165"/>
  <c r="I20" i="243"/>
  <c r="I20" i="137"/>
  <c r="I21" i="137" s="1"/>
  <c r="I22" i="137" s="1"/>
  <c r="I20" i="168"/>
  <c r="J17" i="116"/>
  <c r="J17" i="55"/>
  <c r="J19" i="24"/>
  <c r="K19" i="24" s="1"/>
  <c r="I20" i="55"/>
  <c r="I21" i="239"/>
  <c r="J19" i="114"/>
  <c r="K19" i="114" s="1"/>
  <c r="J17" i="169"/>
  <c r="I20" i="140"/>
  <c r="I20" i="235"/>
  <c r="I21" i="238"/>
  <c r="I22" i="64"/>
  <c r="I21" i="2"/>
  <c r="I20" i="41"/>
  <c r="J17" i="223"/>
  <c r="I20" i="16"/>
  <c r="J19" i="67"/>
  <c r="K19" i="67" s="1"/>
  <c r="I20" i="8"/>
  <c r="I20" i="27"/>
  <c r="J21" i="207"/>
  <c r="K21" i="207" s="1"/>
  <c r="J19" i="60"/>
  <c r="K19" i="60" s="1"/>
  <c r="K20" i="152"/>
  <c r="J21" i="152" s="1"/>
  <c r="G22" i="152" s="1"/>
  <c r="H22" i="152" s="1"/>
  <c r="J17" i="95"/>
  <c r="I22" i="43"/>
  <c r="I22" i="97"/>
  <c r="I22" i="145"/>
  <c r="I27" i="135" l="1"/>
  <c r="I34" i="216"/>
  <c r="K18" i="34"/>
  <c r="J19" i="34" s="1"/>
  <c r="G20" i="34" s="1"/>
  <c r="H20" i="34" s="1"/>
  <c r="G18" i="37"/>
  <c r="H18" i="37" s="1"/>
  <c r="J18" i="37" s="1"/>
  <c r="K17" i="37"/>
  <c r="I31" i="240"/>
  <c r="K17" i="29"/>
  <c r="G18" i="230"/>
  <c r="H18" i="230" s="1"/>
  <c r="K17" i="230"/>
  <c r="J18" i="239"/>
  <c r="G19" i="239" s="1"/>
  <c r="H19" i="239" s="1"/>
  <c r="J18" i="29"/>
  <c r="I30" i="214"/>
  <c r="I31" i="213"/>
  <c r="I32" i="213" s="1"/>
  <c r="I32" i="26"/>
  <c r="I33" i="26" s="1"/>
  <c r="I23" i="212"/>
  <c r="I24" i="212" s="1"/>
  <c r="J20" i="24"/>
  <c r="K20" i="24" s="1"/>
  <c r="J18" i="19"/>
  <c r="G18" i="2"/>
  <c r="H18" i="2" s="1"/>
  <c r="K17" i="2"/>
  <c r="J17" i="45"/>
  <c r="G18" i="45" s="1"/>
  <c r="H18" i="45" s="1"/>
  <c r="K18" i="26"/>
  <c r="G19" i="26"/>
  <c r="H19" i="26" s="1"/>
  <c r="G19" i="215"/>
  <c r="H19" i="215" s="1"/>
  <c r="J19" i="215" s="1"/>
  <c r="G20" i="215" s="1"/>
  <c r="H20" i="215" s="1"/>
  <c r="J19" i="212"/>
  <c r="J67" i="249"/>
  <c r="K67" i="249" s="1"/>
  <c r="K21" i="64"/>
  <c r="G22" i="64"/>
  <c r="H22" i="64" s="1"/>
  <c r="J66" i="248"/>
  <c r="K66" i="248" s="1"/>
  <c r="J68" i="246"/>
  <c r="K68" i="246" s="1"/>
  <c r="I68" i="251"/>
  <c r="J67" i="251"/>
  <c r="K67" i="251" s="1"/>
  <c r="I67" i="248"/>
  <c r="I66" i="250"/>
  <c r="I66" i="247"/>
  <c r="I68" i="249"/>
  <c r="J65" i="250"/>
  <c r="K65" i="250" s="1"/>
  <c r="J65" i="247"/>
  <c r="K65" i="247" s="1"/>
  <c r="I69" i="246"/>
  <c r="I26" i="215"/>
  <c r="I27" i="215" s="1"/>
  <c r="G18" i="3"/>
  <c r="H18" i="3" s="1"/>
  <c r="K17" i="3"/>
  <c r="I22" i="139"/>
  <c r="I23" i="139" s="1"/>
  <c r="I24" i="139" s="1"/>
  <c r="I25" i="139" s="1"/>
  <c r="J22" i="207"/>
  <c r="K22" i="207" s="1"/>
  <c r="K17" i="4"/>
  <c r="J18" i="4" s="1"/>
  <c r="G19" i="4" s="1"/>
  <c r="H19" i="4" s="1"/>
  <c r="J20" i="236"/>
  <c r="K20" i="236" s="1"/>
  <c r="J21" i="236" s="1"/>
  <c r="K21" i="236" s="1"/>
  <c r="K18" i="238"/>
  <c r="G19" i="238"/>
  <c r="H19" i="238" s="1"/>
  <c r="K17" i="232"/>
  <c r="J18" i="232" s="1"/>
  <c r="K17" i="7"/>
  <c r="J18" i="7" s="1"/>
  <c r="J20" i="110"/>
  <c r="K20" i="110" s="1"/>
  <c r="G18" i="93"/>
  <c r="H18" i="93" s="1"/>
  <c r="K17" i="93"/>
  <c r="K18" i="243"/>
  <c r="J19" i="243" s="1"/>
  <c r="G20" i="243" s="1"/>
  <c r="H20" i="243" s="1"/>
  <c r="K17" i="240"/>
  <c r="G18" i="240"/>
  <c r="H18" i="240" s="1"/>
  <c r="G19" i="227"/>
  <c r="H19" i="227" s="1"/>
  <c r="K18" i="227"/>
  <c r="K19" i="233"/>
  <c r="J20" i="233" s="1"/>
  <c r="G21" i="233" s="1"/>
  <c r="H21" i="233" s="1"/>
  <c r="K19" i="97"/>
  <c r="J20" i="97" s="1"/>
  <c r="G21" i="97" s="1"/>
  <c r="H21" i="97" s="1"/>
  <c r="J18" i="27"/>
  <c r="I22" i="231"/>
  <c r="I23" i="231" s="1"/>
  <c r="I24" i="231" s="1"/>
  <c r="I25" i="231" s="1"/>
  <c r="I26" i="231" s="1"/>
  <c r="I27" i="231" s="1"/>
  <c r="J20" i="18"/>
  <c r="K20" i="18" s="1"/>
  <c r="J18" i="231"/>
  <c r="G19" i="231" s="1"/>
  <c r="H19" i="231" s="1"/>
  <c r="G18" i="141"/>
  <c r="H18" i="141" s="1"/>
  <c r="K17" i="141"/>
  <c r="J20" i="65"/>
  <c r="K20" i="65" s="1"/>
  <c r="K17" i="135"/>
  <c r="G18" i="135"/>
  <c r="H18" i="135" s="1"/>
  <c r="J18" i="241"/>
  <c r="K18" i="241" s="1"/>
  <c r="K19" i="226"/>
  <c r="J20" i="226" s="1"/>
  <c r="G21" i="226" s="1"/>
  <c r="H21" i="226" s="1"/>
  <c r="K17" i="58"/>
  <c r="J18" i="58" s="1"/>
  <c r="K17" i="216"/>
  <c r="G18" i="216"/>
  <c r="H18" i="216" s="1"/>
  <c r="J20" i="41"/>
  <c r="K20" i="41" s="1"/>
  <c r="J21" i="54"/>
  <c r="K21" i="54" s="1"/>
  <c r="J21" i="129"/>
  <c r="K21" i="129" s="1"/>
  <c r="J20" i="67"/>
  <c r="K20" i="67" s="1"/>
  <c r="J20" i="60"/>
  <c r="K20" i="60" s="1"/>
  <c r="J20" i="63"/>
  <c r="K20" i="63" s="1"/>
  <c r="J21" i="63" s="1"/>
  <c r="K21" i="63" s="1"/>
  <c r="J22" i="63" s="1"/>
  <c r="K22" i="63" s="1"/>
  <c r="K23" i="63" s="1"/>
  <c r="J20" i="70"/>
  <c r="K20" i="70" s="1"/>
  <c r="K17" i="181"/>
  <c r="G18" i="181"/>
  <c r="H18" i="181" s="1"/>
  <c r="G18" i="168"/>
  <c r="H18" i="168" s="1"/>
  <c r="K17" i="168"/>
  <c r="G20" i="43"/>
  <c r="H20" i="43" s="1"/>
  <c r="J20" i="43" s="1"/>
  <c r="K20" i="43" s="1"/>
  <c r="I24" i="19"/>
  <c r="J20" i="68"/>
  <c r="K20" i="68" s="1"/>
  <c r="J20" i="165"/>
  <c r="K20" i="165" s="1"/>
  <c r="J18" i="155"/>
  <c r="G18" i="223"/>
  <c r="H18" i="223" s="1"/>
  <c r="K17" i="223"/>
  <c r="I23" i="64"/>
  <c r="I21" i="235"/>
  <c r="G18" i="169"/>
  <c r="H18" i="169" s="1"/>
  <c r="K17" i="169"/>
  <c r="G18" i="116"/>
  <c r="H18" i="116" s="1"/>
  <c r="K17" i="116"/>
  <c r="I23" i="137"/>
  <c r="I22" i="37"/>
  <c r="I21" i="67"/>
  <c r="I22" i="169"/>
  <c r="I21" i="116"/>
  <c r="I21" i="69"/>
  <c r="I21" i="170"/>
  <c r="I21" i="132"/>
  <c r="I21" i="226"/>
  <c r="I21" i="232"/>
  <c r="I23" i="152"/>
  <c r="I23" i="207"/>
  <c r="I21" i="65"/>
  <c r="I23" i="181"/>
  <c r="I21" i="24"/>
  <c r="I22" i="4"/>
  <c r="I21" i="27"/>
  <c r="J20" i="16"/>
  <c r="K20" i="16" s="1"/>
  <c r="I22" i="2"/>
  <c r="J20" i="235"/>
  <c r="K20" i="235" s="1"/>
  <c r="I21" i="55"/>
  <c r="I21" i="165"/>
  <c r="J20" i="47"/>
  <c r="K20" i="47" s="1"/>
  <c r="G18" i="214"/>
  <c r="H18" i="214" s="1"/>
  <c r="K17" i="214"/>
  <c r="I21" i="7"/>
  <c r="I22" i="129"/>
  <c r="I20" i="223"/>
  <c r="K19" i="34"/>
  <c r="J20" i="34" s="1"/>
  <c r="G21" i="34" s="1"/>
  <c r="H21" i="34" s="1"/>
  <c r="G18" i="222"/>
  <c r="H18" i="222" s="1"/>
  <c r="K17" i="222"/>
  <c r="G19" i="138"/>
  <c r="H19" i="138" s="1"/>
  <c r="K18" i="138"/>
  <c r="I21" i="8"/>
  <c r="I22" i="8" s="1"/>
  <c r="I21" i="140"/>
  <c r="I22" i="140" s="1"/>
  <c r="I22" i="239"/>
  <c r="I21" i="168"/>
  <c r="I21" i="243"/>
  <c r="I21" i="66"/>
  <c r="I21" i="3"/>
  <c r="I21" i="47"/>
  <c r="I22" i="138"/>
  <c r="I22" i="236"/>
  <c r="I21" i="110"/>
  <c r="I24" i="63"/>
  <c r="I25" i="63" s="1"/>
  <c r="I26" i="63" s="1"/>
  <c r="I21" i="58"/>
  <c r="I22" i="54"/>
  <c r="I21" i="95"/>
  <c r="I21" i="60"/>
  <c r="I22" i="60" s="1"/>
  <c r="I21" i="34"/>
  <c r="J18" i="213"/>
  <c r="I21" i="16"/>
  <c r="G18" i="95"/>
  <c r="H18" i="95" s="1"/>
  <c r="K17" i="95"/>
  <c r="J20" i="8"/>
  <c r="K20" i="8" s="1"/>
  <c r="I21" i="41"/>
  <c r="I22" i="238"/>
  <c r="J20" i="140"/>
  <c r="K20" i="140" s="1"/>
  <c r="G18" i="55"/>
  <c r="H18" i="55" s="1"/>
  <c r="K17" i="55"/>
  <c r="J20" i="137"/>
  <c r="K20" i="137" s="1"/>
  <c r="J21" i="137" s="1"/>
  <c r="K21" i="137" s="1"/>
  <c r="J22" i="137" s="1"/>
  <c r="K22" i="137" s="1"/>
  <c r="J20" i="66"/>
  <c r="K20" i="66" s="1"/>
  <c r="I21" i="241"/>
  <c r="I21" i="18"/>
  <c r="I21" i="93"/>
  <c r="I22" i="155"/>
  <c r="I21" i="141"/>
  <c r="J20" i="69"/>
  <c r="K20" i="69" s="1"/>
  <c r="K19" i="132"/>
  <c r="J20" i="132" s="1"/>
  <c r="G21" i="132" s="1"/>
  <c r="H21" i="132" s="1"/>
  <c r="I21" i="68"/>
  <c r="K21" i="152"/>
  <c r="J22" i="152" s="1"/>
  <c r="G23" i="152" s="1"/>
  <c r="H23" i="152" s="1"/>
  <c r="I21" i="233"/>
  <c r="I21" i="70"/>
  <c r="I23" i="43"/>
  <c r="I23" i="97"/>
  <c r="I23" i="145"/>
  <c r="J22" i="145"/>
  <c r="K22" i="145" s="1"/>
  <c r="K18" i="37" l="1"/>
  <c r="G19" i="37"/>
  <c r="H19" i="37" s="1"/>
  <c r="J19" i="37" s="1"/>
  <c r="I35" i="216"/>
  <c r="I28" i="135"/>
  <c r="K18" i="239"/>
  <c r="J19" i="239" s="1"/>
  <c r="G20" i="239" s="1"/>
  <c r="H20" i="239" s="1"/>
  <c r="J22" i="64"/>
  <c r="G23" i="64" s="1"/>
  <c r="H23" i="64" s="1"/>
  <c r="K18" i="29"/>
  <c r="G19" i="29"/>
  <c r="H19" i="29" s="1"/>
  <c r="I24" i="43"/>
  <c r="I25" i="212"/>
  <c r="J18" i="230"/>
  <c r="J21" i="69"/>
  <c r="K21" i="69" s="1"/>
  <c r="J18" i="2"/>
  <c r="K17" i="45"/>
  <c r="J18" i="45" s="1"/>
  <c r="I34" i="26"/>
  <c r="K19" i="212"/>
  <c r="G20" i="212"/>
  <c r="H20" i="212" s="1"/>
  <c r="I33" i="213"/>
  <c r="I34" i="213" s="1"/>
  <c r="I35" i="213" s="1"/>
  <c r="J19" i="238"/>
  <c r="K19" i="238" s="1"/>
  <c r="G19" i="19"/>
  <c r="H19" i="19" s="1"/>
  <c r="K18" i="19"/>
  <c r="J21" i="170"/>
  <c r="K21" i="170" s="1"/>
  <c r="J68" i="249"/>
  <c r="K68" i="249" s="1"/>
  <c r="J19" i="227"/>
  <c r="G20" i="227" s="1"/>
  <c r="H20" i="227" s="1"/>
  <c r="I28" i="215"/>
  <c r="I29" i="215" s="1"/>
  <c r="J19" i="26"/>
  <c r="J66" i="250"/>
  <c r="K66" i="250" s="1"/>
  <c r="J68" i="251"/>
  <c r="K68" i="251" s="1"/>
  <c r="J67" i="248"/>
  <c r="K67" i="248" s="1"/>
  <c r="I69" i="251"/>
  <c r="J66" i="247"/>
  <c r="K66" i="247" s="1"/>
  <c r="I67" i="250"/>
  <c r="J69" i="246"/>
  <c r="K69" i="246" s="1"/>
  <c r="I69" i="249"/>
  <c r="I67" i="247"/>
  <c r="I68" i="248"/>
  <c r="J18" i="93"/>
  <c r="G19" i="93" s="1"/>
  <c r="H19" i="93" s="1"/>
  <c r="J18" i="240"/>
  <c r="K18" i="240" s="1"/>
  <c r="J18" i="3"/>
  <c r="K18" i="3" s="1"/>
  <c r="I70" i="246"/>
  <c r="K19" i="215"/>
  <c r="J20" i="215" s="1"/>
  <c r="G19" i="241"/>
  <c r="H19" i="241" s="1"/>
  <c r="J19" i="241" s="1"/>
  <c r="J18" i="141"/>
  <c r="G19" i="141" s="1"/>
  <c r="H19" i="141" s="1"/>
  <c r="J22" i="139"/>
  <c r="K22" i="139" s="1"/>
  <c r="J23" i="139" s="1"/>
  <c r="K23" i="139" s="1"/>
  <c r="J24" i="139" s="1"/>
  <c r="K24" i="139" s="1"/>
  <c r="J25" i="139" s="1"/>
  <c r="K25" i="139" s="1"/>
  <c r="K19" i="243"/>
  <c r="J20" i="243" s="1"/>
  <c r="G21" i="243" s="1"/>
  <c r="H21" i="243" s="1"/>
  <c r="K20" i="233"/>
  <c r="J21" i="233" s="1"/>
  <c r="J21" i="67"/>
  <c r="K21" i="67" s="1"/>
  <c r="J19" i="138"/>
  <c r="K19" i="138" s="1"/>
  <c r="J18" i="116"/>
  <c r="G19" i="116" s="1"/>
  <c r="H19" i="116" s="1"/>
  <c r="K20" i="97"/>
  <c r="J21" i="97" s="1"/>
  <c r="G22" i="97" s="1"/>
  <c r="H22" i="97" s="1"/>
  <c r="J21" i="235"/>
  <c r="K21" i="235" s="1"/>
  <c r="G19" i="27"/>
  <c r="H19" i="27" s="1"/>
  <c r="K18" i="27"/>
  <c r="K18" i="231"/>
  <c r="J19" i="231" s="1"/>
  <c r="J21" i="47"/>
  <c r="K21" i="47" s="1"/>
  <c r="J21" i="70"/>
  <c r="K21" i="70" s="1"/>
  <c r="J18" i="135"/>
  <c r="J21" i="60"/>
  <c r="K21" i="60" s="1"/>
  <c r="J22" i="60" s="1"/>
  <c r="K22" i="60" s="1"/>
  <c r="K18" i="58"/>
  <c r="G19" i="58"/>
  <c r="H19" i="58" s="1"/>
  <c r="J21" i="68"/>
  <c r="K21" i="68" s="1"/>
  <c r="J21" i="140"/>
  <c r="K21" i="140" s="1"/>
  <c r="K23" i="137"/>
  <c r="J21" i="8"/>
  <c r="K21" i="8" s="1"/>
  <c r="J22" i="8" s="1"/>
  <c r="K22" i="8" s="1"/>
  <c r="K20" i="34"/>
  <c r="K18" i="4"/>
  <c r="J19" i="4" s="1"/>
  <c r="K19" i="4" s="1"/>
  <c r="J18" i="216"/>
  <c r="J21" i="16"/>
  <c r="K21" i="16" s="1"/>
  <c r="J21" i="18"/>
  <c r="K21" i="18" s="1"/>
  <c r="J21" i="66"/>
  <c r="K21" i="66" s="1"/>
  <c r="I23" i="60"/>
  <c r="I24" i="60" s="1"/>
  <c r="J18" i="222"/>
  <c r="J18" i="169"/>
  <c r="G19" i="169" s="1"/>
  <c r="H19" i="169" s="1"/>
  <c r="J18" i="223"/>
  <c r="J18" i="168"/>
  <c r="G19" i="7"/>
  <c r="H19" i="7" s="1"/>
  <c r="K18" i="7"/>
  <c r="K18" i="213"/>
  <c r="G19" i="213"/>
  <c r="H19" i="213" s="1"/>
  <c r="J18" i="181"/>
  <c r="G21" i="43"/>
  <c r="H21" i="43" s="1"/>
  <c r="I26" i="115"/>
  <c r="I25" i="19"/>
  <c r="G19" i="155"/>
  <c r="H19" i="155" s="1"/>
  <c r="K18" i="155"/>
  <c r="J24" i="63"/>
  <c r="J22" i="129"/>
  <c r="K22" i="129" s="1"/>
  <c r="J18" i="214"/>
  <c r="G19" i="214" s="1"/>
  <c r="H19" i="214" s="1"/>
  <c r="J21" i="41"/>
  <c r="K21" i="41" s="1"/>
  <c r="J22" i="54"/>
  <c r="K22" i="54" s="1"/>
  <c r="J21" i="110"/>
  <c r="K21" i="110" s="1"/>
  <c r="J21" i="65"/>
  <c r="K21" i="65" s="1"/>
  <c r="K19" i="227"/>
  <c r="K21" i="34"/>
  <c r="I22" i="34"/>
  <c r="I22" i="95"/>
  <c r="I23" i="236"/>
  <c r="I24" i="236" s="1"/>
  <c r="I22" i="168"/>
  <c r="I21" i="223"/>
  <c r="I22" i="165"/>
  <c r="I22" i="24"/>
  <c r="I24" i="152"/>
  <c r="K20" i="226"/>
  <c r="J21" i="226" s="1"/>
  <c r="G22" i="226" s="1"/>
  <c r="H22" i="226" s="1"/>
  <c r="I22" i="116"/>
  <c r="I24" i="137"/>
  <c r="I25" i="137" s="1"/>
  <c r="I26" i="137" s="1"/>
  <c r="I23" i="155"/>
  <c r="I22" i="18"/>
  <c r="I22" i="41"/>
  <c r="J22" i="236"/>
  <c r="K22" i="236" s="1"/>
  <c r="I22" i="47"/>
  <c r="I23" i="47" s="1"/>
  <c r="I24" i="47" s="1"/>
  <c r="I25" i="47" s="1"/>
  <c r="I26" i="47" s="1"/>
  <c r="I27" i="47" s="1"/>
  <c r="I28" i="47" s="1"/>
  <c r="I29" i="47" s="1"/>
  <c r="I30" i="47" s="1"/>
  <c r="I22" i="66"/>
  <c r="K22" i="140"/>
  <c r="I23" i="140"/>
  <c r="I24" i="140" s="1"/>
  <c r="I23" i="129"/>
  <c r="J21" i="165"/>
  <c r="K21" i="165" s="1"/>
  <c r="I22" i="55"/>
  <c r="I22" i="27"/>
  <c r="J21" i="24"/>
  <c r="K21" i="24" s="1"/>
  <c r="I22" i="65"/>
  <c r="K22" i="152"/>
  <c r="J23" i="152" s="1"/>
  <c r="G24" i="152" s="1"/>
  <c r="H24" i="152" s="1"/>
  <c r="I22" i="226"/>
  <c r="I22" i="170"/>
  <c r="I22" i="67"/>
  <c r="I24" i="64"/>
  <c r="I22" i="233"/>
  <c r="I22" i="68"/>
  <c r="G19" i="232"/>
  <c r="H19" i="232" s="1"/>
  <c r="K18" i="232"/>
  <c r="I22" i="141"/>
  <c r="J18" i="55"/>
  <c r="I23" i="238"/>
  <c r="I22" i="16"/>
  <c r="I23" i="54"/>
  <c r="I22" i="58"/>
  <c r="I22" i="3"/>
  <c r="I22" i="243"/>
  <c r="I22" i="7"/>
  <c r="I23" i="4"/>
  <c r="I24" i="207"/>
  <c r="K20" i="132"/>
  <c r="J21" i="132" s="1"/>
  <c r="G22" i="132" s="1"/>
  <c r="H22" i="132" s="1"/>
  <c r="I23" i="169"/>
  <c r="I24" i="169" s="1"/>
  <c r="I25" i="169" s="1"/>
  <c r="I22" i="235"/>
  <c r="I22" i="70"/>
  <c r="I22" i="93"/>
  <c r="I22" i="241"/>
  <c r="J18" i="95"/>
  <c r="I22" i="110"/>
  <c r="I23" i="138"/>
  <c r="I23" i="239"/>
  <c r="I23" i="8"/>
  <c r="I23" i="2"/>
  <c r="I24" i="181"/>
  <c r="J23" i="207"/>
  <c r="K23" i="207" s="1"/>
  <c r="I22" i="232"/>
  <c r="I22" i="132"/>
  <c r="I22" i="69"/>
  <c r="I23" i="37"/>
  <c r="I26" i="139"/>
  <c r="I27" i="63"/>
  <c r="I24" i="97"/>
  <c r="I24" i="145"/>
  <c r="J23" i="145"/>
  <c r="K23" i="145" s="1"/>
  <c r="K19" i="239" l="1"/>
  <c r="K22" i="64"/>
  <c r="J23" i="64" s="1"/>
  <c r="G24" i="64" s="1"/>
  <c r="H24" i="64" s="1"/>
  <c r="I29" i="135"/>
  <c r="I36" i="216"/>
  <c r="I26" i="169"/>
  <c r="K19" i="37"/>
  <c r="G20" i="37"/>
  <c r="H20" i="37" s="1"/>
  <c r="K18" i="230"/>
  <c r="G19" i="230"/>
  <c r="H19" i="230" s="1"/>
  <c r="J19" i="230" s="1"/>
  <c r="K19" i="230" s="1"/>
  <c r="G20" i="238"/>
  <c r="H20" i="238" s="1"/>
  <c r="J20" i="238" s="1"/>
  <c r="G21" i="238" s="1"/>
  <c r="H21" i="238" s="1"/>
  <c r="G20" i="4"/>
  <c r="H20" i="4" s="1"/>
  <c r="K18" i="93"/>
  <c r="J19" i="93" s="1"/>
  <c r="G20" i="93" s="1"/>
  <c r="H20" i="93" s="1"/>
  <c r="I26" i="212"/>
  <c r="I25" i="43"/>
  <c r="J19" i="29"/>
  <c r="K23" i="236"/>
  <c r="J24" i="236" s="1"/>
  <c r="K24" i="236" s="1"/>
  <c r="J20" i="212"/>
  <c r="G21" i="212" s="1"/>
  <c r="H21" i="212" s="1"/>
  <c r="G19" i="2"/>
  <c r="H19" i="2" s="1"/>
  <c r="K18" i="2"/>
  <c r="G19" i="240"/>
  <c r="H19" i="240" s="1"/>
  <c r="I35" i="26"/>
  <c r="I36" i="26" s="1"/>
  <c r="I30" i="215"/>
  <c r="J19" i="19"/>
  <c r="I31" i="47"/>
  <c r="I32" i="47" s="1"/>
  <c r="I33" i="47" s="1"/>
  <c r="I34" i="47" s="1"/>
  <c r="I35" i="47" s="1"/>
  <c r="I36" i="47" s="1"/>
  <c r="I37" i="47" s="1"/>
  <c r="I38" i="47" s="1"/>
  <c r="K18" i="45"/>
  <c r="G19" i="45"/>
  <c r="H19" i="45" s="1"/>
  <c r="G19" i="3"/>
  <c r="H19" i="3" s="1"/>
  <c r="J19" i="3" s="1"/>
  <c r="K19" i="3" s="1"/>
  <c r="K18" i="116"/>
  <c r="J19" i="116" s="1"/>
  <c r="K24" i="63"/>
  <c r="G25" i="63"/>
  <c r="H25" i="63" s="1"/>
  <c r="K18" i="141"/>
  <c r="J19" i="141" s="1"/>
  <c r="K19" i="26"/>
  <c r="G20" i="26"/>
  <c r="H20" i="26" s="1"/>
  <c r="K20" i="243"/>
  <c r="J21" i="243" s="1"/>
  <c r="G22" i="243" s="1"/>
  <c r="H22" i="243" s="1"/>
  <c r="K21" i="132"/>
  <c r="J22" i="132" s="1"/>
  <c r="G23" i="132" s="1"/>
  <c r="H23" i="132" s="1"/>
  <c r="J19" i="240"/>
  <c r="G20" i="240" s="1"/>
  <c r="H20" i="240" s="1"/>
  <c r="I70" i="251"/>
  <c r="J67" i="250"/>
  <c r="K67" i="250" s="1"/>
  <c r="J69" i="251"/>
  <c r="K69" i="251" s="1"/>
  <c r="J67" i="247"/>
  <c r="K67" i="247" s="1"/>
  <c r="I69" i="248"/>
  <c r="I70" i="249"/>
  <c r="I68" i="247"/>
  <c r="J68" i="248"/>
  <c r="K68" i="248" s="1"/>
  <c r="J69" i="249"/>
  <c r="K69" i="249" s="1"/>
  <c r="I68" i="250"/>
  <c r="I71" i="246"/>
  <c r="K18" i="135"/>
  <c r="G19" i="135"/>
  <c r="H19" i="135" s="1"/>
  <c r="J70" i="246"/>
  <c r="K70" i="246" s="1"/>
  <c r="K21" i="97"/>
  <c r="J22" i="97" s="1"/>
  <c r="K22" i="97" s="1"/>
  <c r="J23" i="97" s="1"/>
  <c r="K23" i="97" s="1"/>
  <c r="J24" i="97" s="1"/>
  <c r="K24" i="97" s="1"/>
  <c r="G22" i="233"/>
  <c r="H22" i="233" s="1"/>
  <c r="K21" i="233"/>
  <c r="J19" i="58"/>
  <c r="G20" i="58" s="1"/>
  <c r="H20" i="58" s="1"/>
  <c r="J19" i="27"/>
  <c r="G20" i="27" s="1"/>
  <c r="H20" i="27" s="1"/>
  <c r="K18" i="169"/>
  <c r="J19" i="169" s="1"/>
  <c r="G20" i="138"/>
  <c r="H20" i="138" s="1"/>
  <c r="J20" i="138" s="1"/>
  <c r="K23" i="64"/>
  <c r="J24" i="64" s="1"/>
  <c r="G25" i="64" s="1"/>
  <c r="H25" i="64" s="1"/>
  <c r="J19" i="232"/>
  <c r="G20" i="232" s="1"/>
  <c r="H20" i="232" s="1"/>
  <c r="J22" i="68"/>
  <c r="K22" i="68" s="1"/>
  <c r="J22" i="16"/>
  <c r="K22" i="16" s="1"/>
  <c r="K18" i="223"/>
  <c r="G19" i="223"/>
  <c r="H19" i="223" s="1"/>
  <c r="G20" i="231"/>
  <c r="H20" i="231" s="1"/>
  <c r="K19" i="231"/>
  <c r="J22" i="69"/>
  <c r="K22" i="69" s="1"/>
  <c r="J23" i="8"/>
  <c r="K23" i="8" s="1"/>
  <c r="J21" i="43"/>
  <c r="K21" i="43" s="1"/>
  <c r="J22" i="24"/>
  <c r="K22" i="24" s="1"/>
  <c r="K18" i="214"/>
  <c r="J19" i="214" s="1"/>
  <c r="K19" i="214" s="1"/>
  <c r="J19" i="155"/>
  <c r="G20" i="155" s="1"/>
  <c r="H20" i="155" s="1"/>
  <c r="J26" i="115"/>
  <c r="K26" i="115" s="1"/>
  <c r="K18" i="222"/>
  <c r="G19" i="222"/>
  <c r="H19" i="222" s="1"/>
  <c r="J20" i="239"/>
  <c r="G21" i="239" s="1"/>
  <c r="H21" i="239" s="1"/>
  <c r="J22" i="65"/>
  <c r="K22" i="65" s="1"/>
  <c r="J19" i="213"/>
  <c r="G19" i="216"/>
  <c r="H19" i="216" s="1"/>
  <c r="K18" i="216"/>
  <c r="J24" i="145"/>
  <c r="K24" i="145" s="1"/>
  <c r="G20" i="241"/>
  <c r="H20" i="241" s="1"/>
  <c r="K19" i="241"/>
  <c r="G19" i="181"/>
  <c r="H19" i="181" s="1"/>
  <c r="K18" i="181"/>
  <c r="K21" i="226"/>
  <c r="J22" i="226" s="1"/>
  <c r="J19" i="7"/>
  <c r="K20" i="215"/>
  <c r="G21" i="215"/>
  <c r="H21" i="215" s="1"/>
  <c r="I25" i="60"/>
  <c r="I26" i="60" s="1"/>
  <c r="J22" i="70"/>
  <c r="K22" i="70" s="1"/>
  <c r="J22" i="165"/>
  <c r="K22" i="165" s="1"/>
  <c r="G19" i="168"/>
  <c r="H19" i="168" s="1"/>
  <c r="K18" i="168"/>
  <c r="J23" i="60"/>
  <c r="K23" i="60" s="1"/>
  <c r="J24" i="60" s="1"/>
  <c r="K24" i="60" s="1"/>
  <c r="I27" i="115"/>
  <c r="I26" i="19"/>
  <c r="I27" i="19" s="1"/>
  <c r="J23" i="129"/>
  <c r="K23" i="129" s="1"/>
  <c r="J20" i="227"/>
  <c r="K20" i="227" s="1"/>
  <c r="J22" i="66"/>
  <c r="K22" i="66" s="1"/>
  <c r="J24" i="207"/>
  <c r="K24" i="207" s="1"/>
  <c r="J23" i="140"/>
  <c r="K23" i="140" s="1"/>
  <c r="J24" i="140" s="1"/>
  <c r="K24" i="140" s="1"/>
  <c r="J22" i="41"/>
  <c r="K22" i="41" s="1"/>
  <c r="J20" i="4"/>
  <c r="K20" i="4" s="1"/>
  <c r="J22" i="34"/>
  <c r="G23" i="34" s="1"/>
  <c r="H23" i="34" s="1"/>
  <c r="J26" i="139"/>
  <c r="K26" i="139" s="1"/>
  <c r="I24" i="37"/>
  <c r="I24" i="2"/>
  <c r="I23" i="93"/>
  <c r="I23" i="70"/>
  <c r="K22" i="7"/>
  <c r="I23" i="7"/>
  <c r="I23" i="3"/>
  <c r="I24" i="54"/>
  <c r="I24" i="238"/>
  <c r="I23" i="68"/>
  <c r="J22" i="67"/>
  <c r="K22" i="67" s="1"/>
  <c r="I25" i="140"/>
  <c r="I26" i="140" s="1"/>
  <c r="I23" i="41"/>
  <c r="I24" i="155"/>
  <c r="I23" i="116"/>
  <c r="I22" i="223"/>
  <c r="I23" i="223" s="1"/>
  <c r="I24" i="223" s="1"/>
  <c r="I23" i="34"/>
  <c r="I25" i="181"/>
  <c r="I23" i="110"/>
  <c r="I24" i="110" s="1"/>
  <c r="I25" i="110" s="1"/>
  <c r="G19" i="95"/>
  <c r="H19" i="95" s="1"/>
  <c r="K18" i="95"/>
  <c r="I23" i="235"/>
  <c r="I24" i="4"/>
  <c r="I23" i="243"/>
  <c r="G19" i="55"/>
  <c r="H19" i="55" s="1"/>
  <c r="K18" i="55"/>
  <c r="I23" i="141"/>
  <c r="I23" i="67"/>
  <c r="I23" i="226"/>
  <c r="I23" i="27"/>
  <c r="I23" i="24"/>
  <c r="I25" i="236"/>
  <c r="I26" i="236" s="1"/>
  <c r="I27" i="236" s="1"/>
  <c r="I28" i="236" s="1"/>
  <c r="I29" i="236" s="1"/>
  <c r="I30" i="236" s="1"/>
  <c r="I31" i="236" s="1"/>
  <c r="I32" i="236" s="1"/>
  <c r="I33" i="236" s="1"/>
  <c r="I23" i="132"/>
  <c r="I24" i="132" s="1"/>
  <c r="I25" i="132" s="1"/>
  <c r="I23" i="241"/>
  <c r="J22" i="235"/>
  <c r="K22" i="235" s="1"/>
  <c r="I23" i="58"/>
  <c r="I23" i="16"/>
  <c r="K23" i="16" s="1"/>
  <c r="I23" i="170"/>
  <c r="I23" i="65"/>
  <c r="I23" i="55"/>
  <c r="J22" i="47"/>
  <c r="K22" i="47" s="1"/>
  <c r="J23" i="47" s="1"/>
  <c r="K23" i="47" s="1"/>
  <c r="J24" i="47" s="1"/>
  <c r="K24" i="47" s="1"/>
  <c r="J25" i="47" s="1"/>
  <c r="K25" i="47" s="1"/>
  <c r="J26" i="47" s="1"/>
  <c r="K26" i="47" s="1"/>
  <c r="J27" i="47" s="1"/>
  <c r="K27" i="47" s="1"/>
  <c r="J28" i="47" s="1"/>
  <c r="K28" i="47" s="1"/>
  <c r="J29" i="47" s="1"/>
  <c r="K29" i="47" s="1"/>
  <c r="J30" i="47" s="1"/>
  <c r="K30" i="47" s="1"/>
  <c r="I23" i="18"/>
  <c r="J24" i="137"/>
  <c r="K24" i="137" s="1"/>
  <c r="J25" i="137" s="1"/>
  <c r="K25" i="137" s="1"/>
  <c r="J26" i="137" s="1"/>
  <c r="K26" i="137" s="1"/>
  <c r="K23" i="152"/>
  <c r="J24" i="152" s="1"/>
  <c r="G25" i="152" s="1"/>
  <c r="H25" i="152" s="1"/>
  <c r="I23" i="165"/>
  <c r="I24" i="8"/>
  <c r="I25" i="8" s="1"/>
  <c r="J22" i="110"/>
  <c r="K22" i="110" s="1"/>
  <c r="I23" i="69"/>
  <c r="I23" i="232"/>
  <c r="I24" i="232" s="1"/>
  <c r="I24" i="239"/>
  <c r="I24" i="138"/>
  <c r="I25" i="207"/>
  <c r="J23" i="54"/>
  <c r="K23" i="54" s="1"/>
  <c r="I23" i="233"/>
  <c r="I24" i="233" s="1"/>
  <c r="I25" i="233" s="1"/>
  <c r="I26" i="233" s="1"/>
  <c r="I27" i="233" s="1"/>
  <c r="I28" i="233" s="1"/>
  <c r="I25" i="64"/>
  <c r="J22" i="170"/>
  <c r="K22" i="170" s="1"/>
  <c r="I24" i="129"/>
  <c r="I23" i="66"/>
  <c r="J22" i="18"/>
  <c r="K22" i="18" s="1"/>
  <c r="I25" i="152"/>
  <c r="I23" i="168"/>
  <c r="I23" i="95"/>
  <c r="I27" i="139"/>
  <c r="I28" i="63"/>
  <c r="I25" i="97"/>
  <c r="I25" i="145"/>
  <c r="I27" i="137"/>
  <c r="J20" i="37" l="1"/>
  <c r="K20" i="37" s="1"/>
  <c r="J21" i="37" s="1"/>
  <c r="K21" i="37" s="1"/>
  <c r="J22" i="37" s="1"/>
  <c r="K22" i="37" s="1"/>
  <c r="J23" i="37" s="1"/>
  <c r="K23" i="37" s="1"/>
  <c r="I27" i="169"/>
  <c r="I37" i="216"/>
  <c r="K19" i="29"/>
  <c r="G20" i="29"/>
  <c r="H20" i="29" s="1"/>
  <c r="K20" i="239"/>
  <c r="K19" i="27"/>
  <c r="K20" i="212"/>
  <c r="J21" i="212" s="1"/>
  <c r="I37" i="26"/>
  <c r="I26" i="8"/>
  <c r="I27" i="8" s="1"/>
  <c r="I28" i="8" s="1"/>
  <c r="I29" i="8" s="1"/>
  <c r="I30" i="8" s="1"/>
  <c r="I31" i="8" s="1"/>
  <c r="K25" i="43"/>
  <c r="I26" i="43"/>
  <c r="I27" i="43" s="1"/>
  <c r="I28" i="43" s="1"/>
  <c r="I29" i="43" s="1"/>
  <c r="I30" i="43" s="1"/>
  <c r="I31" i="43" s="1"/>
  <c r="I32" i="43" s="1"/>
  <c r="I33" i="43" s="1"/>
  <c r="I34" i="43" s="1"/>
  <c r="I35" i="43" s="1"/>
  <c r="I36" i="43" s="1"/>
  <c r="I37" i="43" s="1"/>
  <c r="I38" i="43" s="1"/>
  <c r="I39" i="43" s="1"/>
  <c r="I40" i="43" s="1"/>
  <c r="I41" i="43" s="1"/>
  <c r="I42" i="43" s="1"/>
  <c r="I43" i="43" s="1"/>
  <c r="I44" i="43" s="1"/>
  <c r="I45" i="43" s="1"/>
  <c r="I46" i="43" s="1"/>
  <c r="I47" i="43" s="1"/>
  <c r="I48" i="43" s="1"/>
  <c r="I49" i="43" s="1"/>
  <c r="I50" i="43" s="1"/>
  <c r="I51" i="43" s="1"/>
  <c r="I52" i="43" s="1"/>
  <c r="I53" i="43" s="1"/>
  <c r="I54" i="43" s="1"/>
  <c r="I55" i="43" s="1"/>
  <c r="I56" i="43" s="1"/>
  <c r="I57" i="43" s="1"/>
  <c r="I58" i="43" s="1"/>
  <c r="I59" i="43" s="1"/>
  <c r="I60" i="43" s="1"/>
  <c r="I61" i="43" s="1"/>
  <c r="I62" i="43" s="1"/>
  <c r="I63" i="43" s="1"/>
  <c r="I64" i="43" s="1"/>
  <c r="I65" i="43" s="1"/>
  <c r="J19" i="2"/>
  <c r="K19" i="19"/>
  <c r="G20" i="19"/>
  <c r="H20" i="19" s="1"/>
  <c r="G20" i="141"/>
  <c r="H20" i="141" s="1"/>
  <c r="K19" i="141"/>
  <c r="J19" i="45"/>
  <c r="G20" i="45" s="1"/>
  <c r="H20" i="45" s="1"/>
  <c r="K19" i="240"/>
  <c r="J70" i="249"/>
  <c r="K70" i="249" s="1"/>
  <c r="J31" i="47"/>
  <c r="K31" i="47" s="1"/>
  <c r="J32" i="47" s="1"/>
  <c r="K32" i="47" s="1"/>
  <c r="J33" i="47" s="1"/>
  <c r="K33" i="47" s="1"/>
  <c r="J34" i="47" s="1"/>
  <c r="K34" i="47" s="1"/>
  <c r="J35" i="47" s="1"/>
  <c r="K35" i="47" s="1"/>
  <c r="J36" i="47" s="1"/>
  <c r="K36" i="47" s="1"/>
  <c r="J37" i="47" s="1"/>
  <c r="K37" i="47" s="1"/>
  <c r="J38" i="47" s="1"/>
  <c r="K38" i="47" s="1"/>
  <c r="J24" i="8"/>
  <c r="K24" i="8" s="1"/>
  <c r="J25" i="8" s="1"/>
  <c r="K25" i="8" s="1"/>
  <c r="K19" i="58"/>
  <c r="G21" i="4"/>
  <c r="H21" i="4" s="1"/>
  <c r="J21" i="4" s="1"/>
  <c r="K21" i="243"/>
  <c r="J22" i="243" s="1"/>
  <c r="G23" i="243" s="1"/>
  <c r="H23" i="243" s="1"/>
  <c r="J68" i="247"/>
  <c r="K68" i="247" s="1"/>
  <c r="J20" i="26"/>
  <c r="K20" i="26" s="1"/>
  <c r="I29" i="233"/>
  <c r="J25" i="63"/>
  <c r="I34" i="236"/>
  <c r="I35" i="236" s="1"/>
  <c r="I36" i="236" s="1"/>
  <c r="I37" i="236" s="1"/>
  <c r="I38" i="236" s="1"/>
  <c r="I39" i="236" s="1"/>
  <c r="I40" i="236" s="1"/>
  <c r="K40" i="236" s="1"/>
  <c r="J69" i="248"/>
  <c r="K69" i="248" s="1"/>
  <c r="G20" i="3"/>
  <c r="H20" i="3" s="1"/>
  <c r="J20" i="3" s="1"/>
  <c r="J70" i="251"/>
  <c r="K70" i="251" s="1"/>
  <c r="I71" i="251"/>
  <c r="J71" i="246"/>
  <c r="K71" i="246" s="1"/>
  <c r="J68" i="250"/>
  <c r="K68" i="250" s="1"/>
  <c r="I71" i="249"/>
  <c r="I69" i="250"/>
  <c r="I70" i="248"/>
  <c r="I69" i="247"/>
  <c r="J19" i="135"/>
  <c r="I72" i="246"/>
  <c r="K19" i="232"/>
  <c r="J20" i="232" s="1"/>
  <c r="K19" i="93"/>
  <c r="J20" i="93" s="1"/>
  <c r="J22" i="233"/>
  <c r="K22" i="233" s="1"/>
  <c r="K24" i="64"/>
  <c r="J25" i="64" s="1"/>
  <c r="G26" i="64" s="1"/>
  <c r="H26" i="64" s="1"/>
  <c r="J24" i="54"/>
  <c r="J23" i="110"/>
  <c r="K23" i="110" s="1"/>
  <c r="J24" i="110" s="1"/>
  <c r="K24" i="110" s="1"/>
  <c r="J25" i="110" s="1"/>
  <c r="K25" i="110" s="1"/>
  <c r="K19" i="155"/>
  <c r="J20" i="155" s="1"/>
  <c r="G22" i="43"/>
  <c r="H22" i="43" s="1"/>
  <c r="J22" i="43" s="1"/>
  <c r="G23" i="43" s="1"/>
  <c r="H23" i="43" s="1"/>
  <c r="K22" i="132"/>
  <c r="J23" i="132" s="1"/>
  <c r="J25" i="60"/>
  <c r="K25" i="60" s="1"/>
  <c r="J26" i="60" s="1"/>
  <c r="K26" i="60" s="1"/>
  <c r="J19" i="222"/>
  <c r="J20" i="231"/>
  <c r="K20" i="231" s="1"/>
  <c r="J20" i="27"/>
  <c r="K20" i="27" s="1"/>
  <c r="K20" i="240"/>
  <c r="J21" i="240" s="1"/>
  <c r="G20" i="214"/>
  <c r="H20" i="214" s="1"/>
  <c r="J20" i="214" s="1"/>
  <c r="J19" i="216"/>
  <c r="J19" i="223"/>
  <c r="K19" i="223" s="1"/>
  <c r="J25" i="207"/>
  <c r="K25" i="207" s="1"/>
  <c r="J23" i="70"/>
  <c r="K23" i="70" s="1"/>
  <c r="J20" i="241"/>
  <c r="G21" i="241" s="1"/>
  <c r="H21" i="241" s="1"/>
  <c r="K19" i="213"/>
  <c r="G20" i="213"/>
  <c r="H20" i="213" s="1"/>
  <c r="G23" i="226"/>
  <c r="H23" i="226" s="1"/>
  <c r="K22" i="226"/>
  <c r="J23" i="18"/>
  <c r="K23" i="18" s="1"/>
  <c r="K20" i="238"/>
  <c r="J21" i="238" s="1"/>
  <c r="J23" i="41"/>
  <c r="K23" i="41" s="1"/>
  <c r="J23" i="170"/>
  <c r="K23" i="170" s="1"/>
  <c r="J23" i="165"/>
  <c r="K23" i="165" s="1"/>
  <c r="J19" i="55"/>
  <c r="K19" i="55" s="1"/>
  <c r="J21" i="215"/>
  <c r="J24" i="129"/>
  <c r="K24" i="129" s="1"/>
  <c r="K24" i="152"/>
  <c r="J25" i="152" s="1"/>
  <c r="G26" i="152" s="1"/>
  <c r="H26" i="152" s="1"/>
  <c r="K22" i="34"/>
  <c r="J23" i="34" s="1"/>
  <c r="K23" i="34" s="1"/>
  <c r="J27" i="115"/>
  <c r="K27" i="115" s="1"/>
  <c r="J19" i="168"/>
  <c r="I27" i="60"/>
  <c r="I28" i="60" s="1"/>
  <c r="G20" i="7"/>
  <c r="H20" i="7" s="1"/>
  <c r="K19" i="7"/>
  <c r="J19" i="181"/>
  <c r="I29" i="222"/>
  <c r="I26" i="110"/>
  <c r="I27" i="110" s="1"/>
  <c r="I28" i="110" s="1"/>
  <c r="J23" i="235"/>
  <c r="K23" i="235" s="1"/>
  <c r="I28" i="115"/>
  <c r="I28" i="19"/>
  <c r="I29" i="19" s="1"/>
  <c r="J23" i="24"/>
  <c r="K23" i="24" s="1"/>
  <c r="J19" i="95"/>
  <c r="K19" i="95" s="1"/>
  <c r="J25" i="140"/>
  <c r="K25" i="140" s="1"/>
  <c r="J26" i="140" s="1"/>
  <c r="K26" i="140" s="1"/>
  <c r="J27" i="139"/>
  <c r="K27" i="139" s="1"/>
  <c r="J23" i="7"/>
  <c r="K23" i="7" s="1"/>
  <c r="J24" i="37"/>
  <c r="K24" i="37" s="1"/>
  <c r="I24" i="69"/>
  <c r="I24" i="65"/>
  <c r="I24" i="141"/>
  <c r="I24" i="243"/>
  <c r="I25" i="238"/>
  <c r="I24" i="3"/>
  <c r="I24" i="93"/>
  <c r="I24" i="66"/>
  <c r="I24" i="95"/>
  <c r="I26" i="152"/>
  <c r="J23" i="66"/>
  <c r="K23" i="66" s="1"/>
  <c r="I25" i="138"/>
  <c r="I24" i="58"/>
  <c r="I24" i="27"/>
  <c r="I24" i="67"/>
  <c r="G21" i="138"/>
  <c r="H21" i="138" s="1"/>
  <c r="K20" i="138"/>
  <c r="I24" i="116"/>
  <c r="I24" i="41"/>
  <c r="I24" i="68"/>
  <c r="I25" i="37"/>
  <c r="G20" i="169"/>
  <c r="H20" i="169" s="1"/>
  <c r="K19" i="169"/>
  <c r="I25" i="129"/>
  <c r="I26" i="129" s="1"/>
  <c r="I26" i="207"/>
  <c r="J20" i="58"/>
  <c r="I25" i="232"/>
  <c r="I26" i="232" s="1"/>
  <c r="I27" i="232" s="1"/>
  <c r="I28" i="232" s="1"/>
  <c r="I29" i="232" s="1"/>
  <c r="I30" i="232" s="1"/>
  <c r="I31" i="232" s="1"/>
  <c r="I32" i="232" s="1"/>
  <c r="I33" i="232" s="1"/>
  <c r="I34" i="232" s="1"/>
  <c r="I35" i="232" s="1"/>
  <c r="I24" i="165"/>
  <c r="I24" i="18"/>
  <c r="K24" i="18" s="1"/>
  <c r="I24" i="55"/>
  <c r="I24" i="241"/>
  <c r="J25" i="236"/>
  <c r="K25" i="236" s="1"/>
  <c r="J26" i="236" s="1"/>
  <c r="K26" i="236" s="1"/>
  <c r="J27" i="236" s="1"/>
  <c r="K27" i="236" s="1"/>
  <c r="J28" i="236" s="1"/>
  <c r="K28" i="236" s="1"/>
  <c r="J29" i="236" s="1"/>
  <c r="K29" i="236" s="1"/>
  <c r="J30" i="236" s="1"/>
  <c r="K30" i="236" s="1"/>
  <c r="J31" i="236" s="1"/>
  <c r="K31" i="236" s="1"/>
  <c r="J32" i="236" s="1"/>
  <c r="K32" i="236" s="1"/>
  <c r="J33" i="236" s="1"/>
  <c r="K33" i="236" s="1"/>
  <c r="J34" i="236" s="1"/>
  <c r="K34" i="236" s="1"/>
  <c r="J35" i="236" s="1"/>
  <c r="K35" i="236" s="1"/>
  <c r="J36" i="236" s="1"/>
  <c r="K36" i="236" s="1"/>
  <c r="J37" i="236" s="1"/>
  <c r="K37" i="236" s="1"/>
  <c r="J38" i="236" s="1"/>
  <c r="K38" i="236" s="1"/>
  <c r="J39" i="236" s="1"/>
  <c r="I24" i="24"/>
  <c r="J23" i="67"/>
  <c r="K23" i="67" s="1"/>
  <c r="I25" i="4"/>
  <c r="I26" i="181"/>
  <c r="I27" i="140"/>
  <c r="J23" i="68"/>
  <c r="K23" i="68" s="1"/>
  <c r="I25" i="54"/>
  <c r="K24" i="54"/>
  <c r="I24" i="7"/>
  <c r="I24" i="70"/>
  <c r="I25" i="2"/>
  <c r="I24" i="168"/>
  <c r="I26" i="64"/>
  <c r="G20" i="116"/>
  <c r="H20" i="116" s="1"/>
  <c r="K19" i="116"/>
  <c r="I25" i="239"/>
  <c r="J23" i="69"/>
  <c r="K23" i="69" s="1"/>
  <c r="J23" i="65"/>
  <c r="K23" i="65" s="1"/>
  <c r="I24" i="170"/>
  <c r="J21" i="239"/>
  <c r="I24" i="226"/>
  <c r="K22" i="243"/>
  <c r="J23" i="243" s="1"/>
  <c r="G24" i="243" s="1"/>
  <c r="H24" i="243" s="1"/>
  <c r="I24" i="235"/>
  <c r="I25" i="223"/>
  <c r="I26" i="223" s="1"/>
  <c r="I27" i="223" s="1"/>
  <c r="I28" i="223" s="1"/>
  <c r="I29" i="223" s="1"/>
  <c r="I30" i="223" s="1"/>
  <c r="I31" i="223" s="1"/>
  <c r="I25" i="155"/>
  <c r="I28" i="139"/>
  <c r="I29" i="63"/>
  <c r="J27" i="137"/>
  <c r="K27" i="137" s="1"/>
  <c r="I26" i="97"/>
  <c r="J25" i="97"/>
  <c r="K25" i="97" s="1"/>
  <c r="I26" i="145"/>
  <c r="J25" i="145"/>
  <c r="K25" i="145" s="1"/>
  <c r="I28" i="137"/>
  <c r="I32" i="8" l="1"/>
  <c r="I33" i="8" s="1"/>
  <c r="I34" i="8" s="1"/>
  <c r="I35" i="8" s="1"/>
  <c r="I38" i="216"/>
  <c r="K38" i="216" s="1"/>
  <c r="I28" i="169"/>
  <c r="J20" i="141"/>
  <c r="K20" i="141" s="1"/>
  <c r="J20" i="29"/>
  <c r="J26" i="8"/>
  <c r="K26" i="8" s="1"/>
  <c r="J27" i="8" s="1"/>
  <c r="K27" i="8" s="1"/>
  <c r="J28" i="8" s="1"/>
  <c r="K28" i="8" s="1"/>
  <c r="J29" i="8" s="1"/>
  <c r="K29" i="8" s="1"/>
  <c r="J30" i="8" s="1"/>
  <c r="K30" i="8" s="1"/>
  <c r="J31" i="8" s="1"/>
  <c r="K31" i="8" s="1"/>
  <c r="J32" i="8" s="1"/>
  <c r="K32" i="8" s="1"/>
  <c r="J33" i="8" s="1"/>
  <c r="K33" i="8" s="1"/>
  <c r="J34" i="8" s="1"/>
  <c r="K34" i="8" s="1"/>
  <c r="J35" i="8" s="1"/>
  <c r="J20" i="19"/>
  <c r="K20" i="19" s="1"/>
  <c r="J21" i="19" s="1"/>
  <c r="K21" i="19" s="1"/>
  <c r="J22" i="19" s="1"/>
  <c r="K22" i="19" s="1"/>
  <c r="J23" i="19" s="1"/>
  <c r="K23" i="19" s="1"/>
  <c r="J24" i="19" s="1"/>
  <c r="K24" i="19" s="1"/>
  <c r="J25" i="19" s="1"/>
  <c r="K25" i="19" s="1"/>
  <c r="J26" i="19" s="1"/>
  <c r="K26" i="19" s="1"/>
  <c r="J27" i="19" s="1"/>
  <c r="K27" i="19" s="1"/>
  <c r="J28" i="19" s="1"/>
  <c r="K28" i="19" s="1"/>
  <c r="J29" i="19" s="1"/>
  <c r="K29" i="19" s="1"/>
  <c r="K19" i="45"/>
  <c r="J20" i="45" s="1"/>
  <c r="K20" i="45" s="1"/>
  <c r="K19" i="2"/>
  <c r="G20" i="2"/>
  <c r="H20" i="2" s="1"/>
  <c r="I38" i="26"/>
  <c r="I39" i="26" s="1"/>
  <c r="K19" i="135"/>
  <c r="G20" i="135"/>
  <c r="H20" i="135" s="1"/>
  <c r="G22" i="212"/>
  <c r="H22" i="212" s="1"/>
  <c r="K21" i="212"/>
  <c r="K39" i="236"/>
  <c r="G21" i="26"/>
  <c r="H21" i="26" s="1"/>
  <c r="J21" i="26" s="1"/>
  <c r="J24" i="66"/>
  <c r="K24" i="66" s="1"/>
  <c r="K25" i="152"/>
  <c r="J26" i="152" s="1"/>
  <c r="G27" i="152" s="1"/>
  <c r="H27" i="152" s="1"/>
  <c r="J23" i="226"/>
  <c r="G24" i="226" s="1"/>
  <c r="H24" i="226" s="1"/>
  <c r="J24" i="67"/>
  <c r="K25" i="63"/>
  <c r="G26" i="63"/>
  <c r="H26" i="63" s="1"/>
  <c r="I36" i="232"/>
  <c r="I37" i="232" s="1"/>
  <c r="I38" i="232" s="1"/>
  <c r="I39" i="232" s="1"/>
  <c r="I40" i="232" s="1"/>
  <c r="I29" i="110"/>
  <c r="I30" i="110" s="1"/>
  <c r="I31" i="110" s="1"/>
  <c r="J26" i="110"/>
  <c r="G27" i="110" s="1"/>
  <c r="H27" i="110" s="1"/>
  <c r="I30" i="233"/>
  <c r="I31" i="233" s="1"/>
  <c r="I32" i="233" s="1"/>
  <c r="J69" i="250"/>
  <c r="K69" i="250" s="1"/>
  <c r="K20" i="93"/>
  <c r="G21" i="93"/>
  <c r="H21" i="93" s="1"/>
  <c r="I72" i="251"/>
  <c r="J70" i="248"/>
  <c r="K70" i="248" s="1"/>
  <c r="J71" i="251"/>
  <c r="K71" i="251" s="1"/>
  <c r="J72" i="246"/>
  <c r="K72" i="246" s="1"/>
  <c r="J69" i="247"/>
  <c r="K69" i="247" s="1"/>
  <c r="I72" i="249"/>
  <c r="I71" i="248"/>
  <c r="J71" i="249"/>
  <c r="K71" i="249" s="1"/>
  <c r="I70" i="247"/>
  <c r="I70" i="250"/>
  <c r="G23" i="233"/>
  <c r="H23" i="233" s="1"/>
  <c r="J23" i="233" s="1"/>
  <c r="I73" i="246"/>
  <c r="K21" i="240"/>
  <c r="G22" i="240"/>
  <c r="H22" i="240" s="1"/>
  <c r="K22" i="43"/>
  <c r="J23" i="43" s="1"/>
  <c r="G21" i="232"/>
  <c r="H21" i="232" s="1"/>
  <c r="K20" i="232"/>
  <c r="K23" i="132"/>
  <c r="G24" i="132"/>
  <c r="H24" i="132" s="1"/>
  <c r="G21" i="141"/>
  <c r="H21" i="141" s="1"/>
  <c r="J21" i="141" s="1"/>
  <c r="G22" i="141" s="1"/>
  <c r="H22" i="141" s="1"/>
  <c r="I25" i="58"/>
  <c r="G21" i="3"/>
  <c r="H21" i="3" s="1"/>
  <c r="K20" i="3"/>
  <c r="K19" i="222"/>
  <c r="G20" i="222"/>
  <c r="H20" i="222" s="1"/>
  <c r="J25" i="37"/>
  <c r="K25" i="37" s="1"/>
  <c r="G21" i="231"/>
  <c r="H21" i="231" s="1"/>
  <c r="J21" i="231" s="1"/>
  <c r="G22" i="231" s="1"/>
  <c r="H22" i="231" s="1"/>
  <c r="J24" i="65"/>
  <c r="K24" i="65" s="1"/>
  <c r="G21" i="27"/>
  <c r="H21" i="27" s="1"/>
  <c r="J21" i="27" s="1"/>
  <c r="K20" i="241"/>
  <c r="J21" i="241" s="1"/>
  <c r="K25" i="64"/>
  <c r="J26" i="64" s="1"/>
  <c r="G27" i="64" s="1"/>
  <c r="H27" i="64" s="1"/>
  <c r="J24" i="24"/>
  <c r="K24" i="24" s="1"/>
  <c r="G20" i="216"/>
  <c r="H20" i="216" s="1"/>
  <c r="K19" i="216"/>
  <c r="J20" i="213"/>
  <c r="J20" i="169"/>
  <c r="K20" i="169" s="1"/>
  <c r="K21" i="215"/>
  <c r="G22" i="215"/>
  <c r="H22" i="215" s="1"/>
  <c r="G22" i="238"/>
  <c r="H22" i="238" s="1"/>
  <c r="K21" i="238"/>
  <c r="J24" i="69"/>
  <c r="K24" i="69" s="1"/>
  <c r="G20" i="55"/>
  <c r="H20" i="55" s="1"/>
  <c r="J20" i="55" s="1"/>
  <c r="J24" i="68"/>
  <c r="K24" i="68" s="1"/>
  <c r="J27" i="60"/>
  <c r="K27" i="60" s="1"/>
  <c r="J28" i="60" s="1"/>
  <c r="K28" i="60" s="1"/>
  <c r="G20" i="95"/>
  <c r="H20" i="95" s="1"/>
  <c r="J20" i="95" s="1"/>
  <c r="I30" i="222"/>
  <c r="I31" i="222" s="1"/>
  <c r="K20" i="214"/>
  <c r="G21" i="214"/>
  <c r="H21" i="214" s="1"/>
  <c r="I29" i="60"/>
  <c r="G20" i="181"/>
  <c r="H20" i="181" s="1"/>
  <c r="K19" i="181"/>
  <c r="J20" i="7"/>
  <c r="G20" i="168"/>
  <c r="H20" i="168" s="1"/>
  <c r="K19" i="168"/>
  <c r="I26" i="132"/>
  <c r="J28" i="115"/>
  <c r="K28" i="115" s="1"/>
  <c r="I29" i="115"/>
  <c r="I66" i="43"/>
  <c r="I30" i="19"/>
  <c r="I31" i="19" s="1"/>
  <c r="J24" i="70"/>
  <c r="K24" i="70" s="1"/>
  <c r="J24" i="41"/>
  <c r="K24" i="41" s="1"/>
  <c r="G21" i="155"/>
  <c r="H21" i="155" s="1"/>
  <c r="K20" i="155"/>
  <c r="J27" i="140"/>
  <c r="K27" i="140" s="1"/>
  <c r="I25" i="170"/>
  <c r="I27" i="64"/>
  <c r="I26" i="2"/>
  <c r="I25" i="7"/>
  <c r="I27" i="181"/>
  <c r="I25" i="165"/>
  <c r="I27" i="207"/>
  <c r="I27" i="129"/>
  <c r="I28" i="129" s="1"/>
  <c r="I25" i="27"/>
  <c r="I25" i="95"/>
  <c r="I26" i="95" s="1"/>
  <c r="I25" i="3"/>
  <c r="I25" i="65"/>
  <c r="I26" i="155"/>
  <c r="J20" i="116"/>
  <c r="I25" i="70"/>
  <c r="J25" i="54"/>
  <c r="K25" i="54" s="1"/>
  <c r="I28" i="140"/>
  <c r="I29" i="140" s="1"/>
  <c r="I30" i="140" s="1"/>
  <c r="I31" i="140" s="1"/>
  <c r="I32" i="140" s="1"/>
  <c r="I25" i="241"/>
  <c r="I25" i="55"/>
  <c r="J24" i="165"/>
  <c r="K24" i="165" s="1"/>
  <c r="J26" i="207"/>
  <c r="K26" i="207" s="1"/>
  <c r="I25" i="93"/>
  <c r="I25" i="141"/>
  <c r="I25" i="69"/>
  <c r="I25" i="235"/>
  <c r="G22" i="239"/>
  <c r="H22" i="239" s="1"/>
  <c r="K21" i="239"/>
  <c r="I25" i="168"/>
  <c r="I26" i="4"/>
  <c r="I25" i="24"/>
  <c r="G22" i="4"/>
  <c r="H22" i="4" s="1"/>
  <c r="K21" i="4"/>
  <c r="I26" i="37"/>
  <c r="I25" i="68"/>
  <c r="I25" i="116"/>
  <c r="K24" i="67"/>
  <c r="I25" i="67"/>
  <c r="I26" i="138"/>
  <c r="I27" i="152"/>
  <c r="I26" i="238"/>
  <c r="I25" i="243"/>
  <c r="J26" i="97"/>
  <c r="K26" i="97" s="1"/>
  <c r="J24" i="235"/>
  <c r="K24" i="235" s="1"/>
  <c r="I25" i="226"/>
  <c r="J24" i="170"/>
  <c r="K24" i="170" s="1"/>
  <c r="I26" i="239"/>
  <c r="J24" i="7"/>
  <c r="K24" i="7" s="1"/>
  <c r="G21" i="58"/>
  <c r="H21" i="58" s="1"/>
  <c r="K20" i="58"/>
  <c r="J25" i="129"/>
  <c r="K25" i="129" s="1"/>
  <c r="J26" i="129" s="1"/>
  <c r="K26" i="129" s="1"/>
  <c r="I25" i="41"/>
  <c r="J21" i="138"/>
  <c r="I25" i="66"/>
  <c r="K23" i="243"/>
  <c r="J24" i="243" s="1"/>
  <c r="G25" i="243" s="1"/>
  <c r="H25" i="243" s="1"/>
  <c r="I29" i="139"/>
  <c r="J28" i="139"/>
  <c r="K28" i="139" s="1"/>
  <c r="I30" i="63"/>
  <c r="I27" i="97"/>
  <c r="I27" i="145"/>
  <c r="J26" i="145"/>
  <c r="K26" i="145" s="1"/>
  <c r="I29" i="137"/>
  <c r="J28" i="137"/>
  <c r="K28" i="137" s="1"/>
  <c r="I29" i="169" l="1"/>
  <c r="I30" i="169" s="1"/>
  <c r="I31" i="169" s="1"/>
  <c r="I32" i="169" s="1"/>
  <c r="I33" i="169" s="1"/>
  <c r="I34" i="169" s="1"/>
  <c r="I35" i="169" s="1"/>
  <c r="K35" i="8"/>
  <c r="K26" i="110"/>
  <c r="J27" i="110" s="1"/>
  <c r="K20" i="29"/>
  <c r="G21" i="29"/>
  <c r="H21" i="29" s="1"/>
  <c r="J21" i="232"/>
  <c r="G22" i="232" s="1"/>
  <c r="H22" i="232" s="1"/>
  <c r="K23" i="226"/>
  <c r="J24" i="226" s="1"/>
  <c r="G25" i="226" s="1"/>
  <c r="H25" i="226" s="1"/>
  <c r="I40" i="26"/>
  <c r="I41" i="26" s="1"/>
  <c r="I42" i="26" s="1"/>
  <c r="I43" i="26" s="1"/>
  <c r="I44" i="26" s="1"/>
  <c r="I45" i="26" s="1"/>
  <c r="I26" i="58"/>
  <c r="K26" i="58" s="1"/>
  <c r="J20" i="2"/>
  <c r="K23" i="43"/>
  <c r="J26" i="43" s="1"/>
  <c r="K26" i="43" s="1"/>
  <c r="J27" i="43" s="1"/>
  <c r="K27" i="43" s="1"/>
  <c r="J28" i="43" s="1"/>
  <c r="K28" i="43" s="1"/>
  <c r="J29" i="43" s="1"/>
  <c r="K29" i="43" s="1"/>
  <c r="J30" i="43" s="1"/>
  <c r="K30" i="43" s="1"/>
  <c r="J31" i="43" s="1"/>
  <c r="K31" i="43" s="1"/>
  <c r="J32" i="43" s="1"/>
  <c r="K32" i="43" s="1"/>
  <c r="J33" i="43" s="1"/>
  <c r="K33" i="43" s="1"/>
  <c r="J34" i="43" s="1"/>
  <c r="K34" i="43" s="1"/>
  <c r="J35" i="43" s="1"/>
  <c r="K35" i="43" s="1"/>
  <c r="J36" i="43" s="1"/>
  <c r="K36" i="43" s="1"/>
  <c r="J37" i="43" s="1"/>
  <c r="K37" i="43" s="1"/>
  <c r="J38" i="43" s="1"/>
  <c r="K38" i="43" s="1"/>
  <c r="J39" i="43" s="1"/>
  <c r="K39" i="43" s="1"/>
  <c r="J40" i="43" s="1"/>
  <c r="K40" i="43" s="1"/>
  <c r="J41" i="43" s="1"/>
  <c r="K41" i="43" s="1"/>
  <c r="J42" i="43" s="1"/>
  <c r="K42" i="43" s="1"/>
  <c r="J43" i="43" s="1"/>
  <c r="K43" i="43" s="1"/>
  <c r="J44" i="43" s="1"/>
  <c r="K44" i="43" s="1"/>
  <c r="J45" i="43" s="1"/>
  <c r="K45" i="43" s="1"/>
  <c r="J46" i="43" s="1"/>
  <c r="K46" i="43" s="1"/>
  <c r="J47" i="43" s="1"/>
  <c r="K47" i="43" s="1"/>
  <c r="J48" i="43" s="1"/>
  <c r="K48" i="43" s="1"/>
  <c r="J49" i="43" s="1"/>
  <c r="K49" i="43" s="1"/>
  <c r="J50" i="43" s="1"/>
  <c r="K50" i="43" s="1"/>
  <c r="J51" i="43" s="1"/>
  <c r="K51" i="43" s="1"/>
  <c r="J52" i="43" s="1"/>
  <c r="K52" i="43" s="1"/>
  <c r="J53" i="43" s="1"/>
  <c r="K53" i="43" s="1"/>
  <c r="J54" i="43" s="1"/>
  <c r="K54" i="43" s="1"/>
  <c r="J55" i="43" s="1"/>
  <c r="K55" i="43" s="1"/>
  <c r="J56" i="43" s="1"/>
  <c r="K56" i="43" s="1"/>
  <c r="J57" i="43" s="1"/>
  <c r="K57" i="43" s="1"/>
  <c r="J58" i="43" s="1"/>
  <c r="K58" i="43" s="1"/>
  <c r="J59" i="43" s="1"/>
  <c r="K59" i="43" s="1"/>
  <c r="J60" i="43" s="1"/>
  <c r="K60" i="43" s="1"/>
  <c r="J61" i="43" s="1"/>
  <c r="K61" i="43" s="1"/>
  <c r="J62" i="43" s="1"/>
  <c r="K62" i="43" s="1"/>
  <c r="J63" i="43" s="1"/>
  <c r="K63" i="43" s="1"/>
  <c r="J64" i="43" s="1"/>
  <c r="K64" i="43" s="1"/>
  <c r="J65" i="43" s="1"/>
  <c r="K65" i="43" s="1"/>
  <c r="J66" i="43" s="1"/>
  <c r="K66" i="43" s="1"/>
  <c r="G24" i="43"/>
  <c r="H24" i="43" s="1"/>
  <c r="J22" i="212"/>
  <c r="G23" i="212" s="1"/>
  <c r="H23" i="212" s="1"/>
  <c r="J20" i="135"/>
  <c r="I33" i="233"/>
  <c r="K21" i="26"/>
  <c r="G22" i="26"/>
  <c r="H22" i="26" s="1"/>
  <c r="J21" i="93"/>
  <c r="G22" i="93" s="1"/>
  <c r="H22" i="93" s="1"/>
  <c r="J24" i="132"/>
  <c r="K24" i="132" s="1"/>
  <c r="J73" i="246"/>
  <c r="K73" i="246" s="1"/>
  <c r="J22" i="238"/>
  <c r="G23" i="238" s="1"/>
  <c r="H23" i="238" s="1"/>
  <c r="K23" i="233"/>
  <c r="G24" i="233"/>
  <c r="H24" i="233" s="1"/>
  <c r="J26" i="63"/>
  <c r="J72" i="251"/>
  <c r="K72" i="251" s="1"/>
  <c r="J71" i="248"/>
  <c r="K71" i="248" s="1"/>
  <c r="J72" i="249"/>
  <c r="K72" i="249" s="1"/>
  <c r="I73" i="251"/>
  <c r="J70" i="247"/>
  <c r="K70" i="247" s="1"/>
  <c r="G21" i="169"/>
  <c r="H21" i="169" s="1"/>
  <c r="J21" i="169" s="1"/>
  <c r="K21" i="169" s="1"/>
  <c r="I71" i="247"/>
  <c r="I73" i="249"/>
  <c r="J70" i="250"/>
  <c r="K70" i="250" s="1"/>
  <c r="I71" i="250"/>
  <c r="I72" i="248"/>
  <c r="I74" i="246"/>
  <c r="J20" i="222"/>
  <c r="K20" i="222" s="1"/>
  <c r="J22" i="240"/>
  <c r="K20" i="213"/>
  <c r="G21" i="213"/>
  <c r="H21" i="213" s="1"/>
  <c r="J21" i="3"/>
  <c r="K21" i="141"/>
  <c r="J22" i="141" s="1"/>
  <c r="G23" i="141" s="1"/>
  <c r="H23" i="141" s="1"/>
  <c r="K21" i="231"/>
  <c r="J22" i="231" s="1"/>
  <c r="J20" i="216"/>
  <c r="J25" i="165"/>
  <c r="K25" i="165" s="1"/>
  <c r="K21" i="232"/>
  <c r="J22" i="232" s="1"/>
  <c r="J25" i="66"/>
  <c r="K25" i="66" s="1"/>
  <c r="J20" i="168"/>
  <c r="G21" i="168" s="1"/>
  <c r="H21" i="168" s="1"/>
  <c r="J21" i="214"/>
  <c r="K21" i="214" s="1"/>
  <c r="J25" i="235"/>
  <c r="K25" i="235" s="1"/>
  <c r="G22" i="27"/>
  <c r="H22" i="27" s="1"/>
  <c r="K21" i="27"/>
  <c r="J27" i="145"/>
  <c r="K27" i="145" s="1"/>
  <c r="J21" i="155"/>
  <c r="K21" i="155" s="1"/>
  <c r="J22" i="215"/>
  <c r="J29" i="60"/>
  <c r="K29" i="60" s="1"/>
  <c r="J25" i="170"/>
  <c r="K25" i="170" s="1"/>
  <c r="J25" i="24"/>
  <c r="K25" i="24" s="1"/>
  <c r="I29" i="129"/>
  <c r="J27" i="207"/>
  <c r="K27" i="207" s="1"/>
  <c r="G22" i="241"/>
  <c r="H22" i="241" s="1"/>
  <c r="K21" i="241"/>
  <c r="G21" i="7"/>
  <c r="H21" i="7" s="1"/>
  <c r="K20" i="7"/>
  <c r="G20" i="223"/>
  <c r="H20" i="223" s="1"/>
  <c r="J20" i="223" s="1"/>
  <c r="I32" i="110"/>
  <c r="I33" i="110" s="1"/>
  <c r="I32" i="222"/>
  <c r="I33" i="222" s="1"/>
  <c r="J25" i="69"/>
  <c r="K25" i="69" s="1"/>
  <c r="J25" i="70"/>
  <c r="K25" i="70" s="1"/>
  <c r="I27" i="132"/>
  <c r="I30" i="60"/>
  <c r="J27" i="129"/>
  <c r="K27" i="129" s="1"/>
  <c r="J28" i="129" s="1"/>
  <c r="K28" i="129" s="1"/>
  <c r="J25" i="7"/>
  <c r="K25" i="7" s="1"/>
  <c r="J20" i="181"/>
  <c r="J29" i="115"/>
  <c r="K29" i="115" s="1"/>
  <c r="I30" i="115"/>
  <c r="I67" i="43"/>
  <c r="I32" i="19"/>
  <c r="I33" i="19" s="1"/>
  <c r="J30" i="19"/>
  <c r="K30" i="19" s="1"/>
  <c r="J31" i="19" s="1"/>
  <c r="K31" i="19" s="1"/>
  <c r="J25" i="41"/>
  <c r="K25" i="41" s="1"/>
  <c r="K26" i="152"/>
  <c r="J27" i="152" s="1"/>
  <c r="G28" i="152" s="1"/>
  <c r="H28" i="152" s="1"/>
  <c r="J25" i="68"/>
  <c r="K25" i="68" s="1"/>
  <c r="J25" i="67"/>
  <c r="K25" i="67" s="1"/>
  <c r="G22" i="138"/>
  <c r="H22" i="138" s="1"/>
  <c r="K21" i="138"/>
  <c r="J21" i="58"/>
  <c r="I27" i="239"/>
  <c r="I26" i="226"/>
  <c r="J22" i="4"/>
  <c r="I26" i="24"/>
  <c r="G21" i="95"/>
  <c r="H21" i="95" s="1"/>
  <c r="K20" i="95"/>
  <c r="I26" i="70"/>
  <c r="I27" i="155"/>
  <c r="I26" i="65"/>
  <c r="I26" i="7"/>
  <c r="I28" i="64"/>
  <c r="I26" i="243"/>
  <c r="I27" i="37"/>
  <c r="I26" i="168"/>
  <c r="I26" i="141"/>
  <c r="I26" i="165"/>
  <c r="K26" i="64"/>
  <c r="J27" i="64" s="1"/>
  <c r="G28" i="64" s="1"/>
  <c r="H28" i="64" s="1"/>
  <c r="I26" i="66"/>
  <c r="I26" i="41"/>
  <c r="K24" i="243"/>
  <c r="J25" i="243" s="1"/>
  <c r="G26" i="243" s="1"/>
  <c r="H26" i="243" s="1"/>
  <c r="I27" i="138"/>
  <c r="I26" i="116"/>
  <c r="J26" i="37"/>
  <c r="K26" i="37" s="1"/>
  <c r="I36" i="169"/>
  <c r="I26" i="235"/>
  <c r="I26" i="55"/>
  <c r="J28" i="140"/>
  <c r="K28" i="140" s="1"/>
  <c r="J29" i="140" s="1"/>
  <c r="K29" i="140" s="1"/>
  <c r="J30" i="140" s="1"/>
  <c r="K30" i="140" s="1"/>
  <c r="J31" i="140" s="1"/>
  <c r="K31" i="140" s="1"/>
  <c r="J32" i="140" s="1"/>
  <c r="K32" i="140" s="1"/>
  <c r="I27" i="2"/>
  <c r="J27" i="97"/>
  <c r="K27" i="97" s="1"/>
  <c r="G21" i="55"/>
  <c r="H21" i="55" s="1"/>
  <c r="K20" i="55"/>
  <c r="I27" i="238"/>
  <c r="I28" i="152"/>
  <c r="I26" i="67"/>
  <c r="I26" i="68"/>
  <c r="I27" i="4"/>
  <c r="J22" i="239"/>
  <c r="I26" i="69"/>
  <c r="I26" i="93"/>
  <c r="I26" i="241"/>
  <c r="G21" i="116"/>
  <c r="H21" i="116" s="1"/>
  <c r="K20" i="116"/>
  <c r="J25" i="65"/>
  <c r="K25" i="65" s="1"/>
  <c r="I26" i="3"/>
  <c r="I27" i="95"/>
  <c r="I26" i="27"/>
  <c r="I28" i="207"/>
  <c r="I28" i="181"/>
  <c r="I26" i="170"/>
  <c r="I30" i="139"/>
  <c r="J29" i="139"/>
  <c r="K29" i="139" s="1"/>
  <c r="I31" i="63"/>
  <c r="I33" i="140"/>
  <c r="J29" i="137"/>
  <c r="K29" i="137" s="1"/>
  <c r="I28" i="97"/>
  <c r="I28" i="145"/>
  <c r="I30" i="137"/>
  <c r="K24" i="226" l="1"/>
  <c r="J25" i="226" s="1"/>
  <c r="G26" i="226" s="1"/>
  <c r="H26" i="226" s="1"/>
  <c r="I46" i="26"/>
  <c r="I47" i="26" s="1"/>
  <c r="I48" i="26" s="1"/>
  <c r="J21" i="29"/>
  <c r="J22" i="26"/>
  <c r="K22" i="26" s="1"/>
  <c r="K22" i="238"/>
  <c r="J23" i="238" s="1"/>
  <c r="G24" i="238" s="1"/>
  <c r="H24" i="238" s="1"/>
  <c r="J24" i="43"/>
  <c r="K24" i="43" s="1"/>
  <c r="G25" i="132"/>
  <c r="H25" i="132" s="1"/>
  <c r="K25" i="132" s="1"/>
  <c r="J26" i="132" s="1"/>
  <c r="K26" i="132" s="1"/>
  <c r="G21" i="2"/>
  <c r="H21" i="2" s="1"/>
  <c r="K20" i="2"/>
  <c r="I27" i="58"/>
  <c r="I28" i="58" s="1"/>
  <c r="I29" i="58" s="1"/>
  <c r="I30" i="58" s="1"/>
  <c r="K22" i="212"/>
  <c r="J23" i="212" s="1"/>
  <c r="K27" i="152"/>
  <c r="J28" i="152" s="1"/>
  <c r="G29" i="152" s="1"/>
  <c r="H29" i="152" s="1"/>
  <c r="K21" i="93"/>
  <c r="J22" i="93" s="1"/>
  <c r="I34" i="233"/>
  <c r="G21" i="135"/>
  <c r="H21" i="135" s="1"/>
  <c r="K20" i="135"/>
  <c r="G21" i="222"/>
  <c r="H21" i="222" s="1"/>
  <c r="J21" i="222" s="1"/>
  <c r="K20" i="168"/>
  <c r="J21" i="168" s="1"/>
  <c r="J71" i="250"/>
  <c r="K71" i="250" s="1"/>
  <c r="K27" i="110"/>
  <c r="G28" i="110"/>
  <c r="H28" i="110" s="1"/>
  <c r="K26" i="63"/>
  <c r="G27" i="63"/>
  <c r="H27" i="63" s="1"/>
  <c r="G22" i="169"/>
  <c r="H22" i="169" s="1"/>
  <c r="J22" i="169" s="1"/>
  <c r="G23" i="169" s="1"/>
  <c r="H23" i="169" s="1"/>
  <c r="J24" i="233"/>
  <c r="J73" i="251"/>
  <c r="K73" i="251" s="1"/>
  <c r="J72" i="248"/>
  <c r="K72" i="248" s="1"/>
  <c r="I74" i="251"/>
  <c r="J71" i="247"/>
  <c r="K71" i="247" s="1"/>
  <c r="I74" i="249"/>
  <c r="I72" i="250"/>
  <c r="I72" i="247"/>
  <c r="J22" i="241"/>
  <c r="G23" i="241" s="1"/>
  <c r="H23" i="241" s="1"/>
  <c r="I73" i="248"/>
  <c r="J73" i="249"/>
  <c r="K73" i="249" s="1"/>
  <c r="K22" i="240"/>
  <c r="G23" i="240"/>
  <c r="H23" i="240" s="1"/>
  <c r="I75" i="246"/>
  <c r="J74" i="246"/>
  <c r="K74" i="246" s="1"/>
  <c r="J21" i="213"/>
  <c r="K22" i="215"/>
  <c r="G23" i="215"/>
  <c r="H23" i="215" s="1"/>
  <c r="I30" i="129"/>
  <c r="I31" i="129" s="1"/>
  <c r="I32" i="129" s="1"/>
  <c r="G22" i="3"/>
  <c r="H22" i="3" s="1"/>
  <c r="K21" i="3"/>
  <c r="G22" i="155"/>
  <c r="H22" i="155" s="1"/>
  <c r="J22" i="155" s="1"/>
  <c r="K22" i="155" s="1"/>
  <c r="J27" i="37"/>
  <c r="K27" i="37" s="1"/>
  <c r="J21" i="95"/>
  <c r="K21" i="95" s="1"/>
  <c r="J22" i="138"/>
  <c r="G23" i="138" s="1"/>
  <c r="H23" i="138" s="1"/>
  <c r="J26" i="7"/>
  <c r="K26" i="7" s="1"/>
  <c r="J22" i="27"/>
  <c r="K22" i="27" s="1"/>
  <c r="K22" i="141"/>
  <c r="J23" i="141" s="1"/>
  <c r="G21" i="216"/>
  <c r="H21" i="216" s="1"/>
  <c r="K20" i="216"/>
  <c r="G23" i="93"/>
  <c r="H23" i="93" s="1"/>
  <c r="K22" i="93"/>
  <c r="G22" i="214"/>
  <c r="H22" i="214" s="1"/>
  <c r="J22" i="214" s="1"/>
  <c r="J27" i="132"/>
  <c r="K27" i="132" s="1"/>
  <c r="J30" i="60"/>
  <c r="K30" i="60" s="1"/>
  <c r="K22" i="231"/>
  <c r="G23" i="231"/>
  <c r="H23" i="231" s="1"/>
  <c r="J26" i="68"/>
  <c r="K26" i="68" s="1"/>
  <c r="J29" i="129"/>
  <c r="K29" i="129" s="1"/>
  <c r="J32" i="19"/>
  <c r="K32" i="19" s="1"/>
  <c r="J33" i="19" s="1"/>
  <c r="K33" i="19" s="1"/>
  <c r="J21" i="7"/>
  <c r="K21" i="7" s="1"/>
  <c r="J26" i="65"/>
  <c r="K26" i="65" s="1"/>
  <c r="J26" i="165"/>
  <c r="K26" i="165" s="1"/>
  <c r="J67" i="43"/>
  <c r="K67" i="43" s="1"/>
  <c r="I34" i="222"/>
  <c r="I35" i="222" s="1"/>
  <c r="K23" i="238"/>
  <c r="J24" i="238" s="1"/>
  <c r="G25" i="238" s="1"/>
  <c r="H25" i="238" s="1"/>
  <c r="G21" i="181"/>
  <c r="H21" i="181" s="1"/>
  <c r="K20" i="181"/>
  <c r="I28" i="132"/>
  <c r="K26" i="226"/>
  <c r="J26" i="24"/>
  <c r="K26" i="24" s="1"/>
  <c r="I31" i="60"/>
  <c r="I34" i="110"/>
  <c r="J30" i="115"/>
  <c r="K30" i="115" s="1"/>
  <c r="I31" i="115"/>
  <c r="I32" i="115" s="1"/>
  <c r="I68" i="43"/>
  <c r="I34" i="19"/>
  <c r="I35" i="19" s="1"/>
  <c r="J26" i="67"/>
  <c r="K26" i="67" s="1"/>
  <c r="J21" i="116"/>
  <c r="K21" i="116" s="1"/>
  <c r="J21" i="55"/>
  <c r="G22" i="55" s="1"/>
  <c r="H22" i="55" s="1"/>
  <c r="J26" i="235"/>
  <c r="K26" i="235" s="1"/>
  <c r="K27" i="64"/>
  <c r="J28" i="64" s="1"/>
  <c r="G29" i="64" s="1"/>
  <c r="H29" i="64" s="1"/>
  <c r="I29" i="207"/>
  <c r="I28" i="95"/>
  <c r="I27" i="93"/>
  <c r="I27" i="69"/>
  <c r="I28" i="4"/>
  <c r="I28" i="238"/>
  <c r="I28" i="2"/>
  <c r="I27" i="116"/>
  <c r="I27" i="41"/>
  <c r="I28" i="37"/>
  <c r="I27" i="243"/>
  <c r="I29" i="64"/>
  <c r="G23" i="232"/>
  <c r="H23" i="232" s="1"/>
  <c r="K22" i="232"/>
  <c r="G23" i="4"/>
  <c r="H23" i="4" s="1"/>
  <c r="K22" i="4"/>
  <c r="I27" i="27"/>
  <c r="J26" i="69"/>
  <c r="K26" i="69" s="1"/>
  <c r="I27" i="68"/>
  <c r="I37" i="169"/>
  <c r="J26" i="66"/>
  <c r="K26" i="66" s="1"/>
  <c r="I27" i="165"/>
  <c r="I27" i="141"/>
  <c r="K25" i="243"/>
  <c r="J26" i="243" s="1"/>
  <c r="G27" i="243" s="1"/>
  <c r="H27" i="243" s="1"/>
  <c r="I28" i="155"/>
  <c r="K25" i="226"/>
  <c r="G22" i="58"/>
  <c r="H22" i="58" s="1"/>
  <c r="K21" i="58"/>
  <c r="I27" i="170"/>
  <c r="I29" i="181"/>
  <c r="G23" i="239"/>
  <c r="H23" i="239" s="1"/>
  <c r="K22" i="239"/>
  <c r="I29" i="152"/>
  <c r="I27" i="66"/>
  <c r="I27" i="65"/>
  <c r="I27" i="70"/>
  <c r="I27" i="3"/>
  <c r="J28" i="97"/>
  <c r="K28" i="97" s="1"/>
  <c r="J30" i="137"/>
  <c r="K30" i="137" s="1"/>
  <c r="J26" i="170"/>
  <c r="K26" i="170" s="1"/>
  <c r="J28" i="207"/>
  <c r="K28" i="207" s="1"/>
  <c r="I27" i="241"/>
  <c r="I27" i="67"/>
  <c r="G21" i="223"/>
  <c r="H21" i="223" s="1"/>
  <c r="K20" i="223"/>
  <c r="I27" i="55"/>
  <c r="I27" i="235"/>
  <c r="I28" i="138"/>
  <c r="J26" i="41"/>
  <c r="K26" i="41" s="1"/>
  <c r="I27" i="168"/>
  <c r="I27" i="7"/>
  <c r="J26" i="70"/>
  <c r="K26" i="70" s="1"/>
  <c r="I27" i="24"/>
  <c r="I28" i="239"/>
  <c r="I31" i="139"/>
  <c r="J30" i="139"/>
  <c r="K30" i="139" s="1"/>
  <c r="I32" i="63"/>
  <c r="I34" i="140"/>
  <c r="J33" i="140"/>
  <c r="K33" i="140" s="1"/>
  <c r="I29" i="97"/>
  <c r="J28" i="145"/>
  <c r="K28" i="145" s="1"/>
  <c r="I29" i="145"/>
  <c r="I31" i="137"/>
  <c r="K21" i="29" l="1"/>
  <c r="G22" i="29"/>
  <c r="H22" i="29" s="1"/>
  <c r="J22" i="29" s="1"/>
  <c r="I49" i="26"/>
  <c r="I50" i="26" s="1"/>
  <c r="G25" i="43"/>
  <c r="H25" i="43" s="1"/>
  <c r="G23" i="26"/>
  <c r="H23" i="26" s="1"/>
  <c r="J23" i="26" s="1"/>
  <c r="J21" i="2"/>
  <c r="G22" i="2" s="1"/>
  <c r="H22" i="2" s="1"/>
  <c r="K23" i="212"/>
  <c r="G24" i="212"/>
  <c r="H24" i="212" s="1"/>
  <c r="J21" i="135"/>
  <c r="K24" i="238"/>
  <c r="J25" i="238" s="1"/>
  <c r="G26" i="238" s="1"/>
  <c r="H26" i="238" s="1"/>
  <c r="I35" i="233"/>
  <c r="K22" i="241"/>
  <c r="J23" i="240"/>
  <c r="K23" i="240" s="1"/>
  <c r="J74" i="249"/>
  <c r="K74" i="249" s="1"/>
  <c r="J27" i="63"/>
  <c r="K27" i="63" s="1"/>
  <c r="K24" i="233"/>
  <c r="G25" i="233"/>
  <c r="H25" i="233" s="1"/>
  <c r="I33" i="129"/>
  <c r="I34" i="129" s="1"/>
  <c r="I35" i="129" s="1"/>
  <c r="I36" i="129" s="1"/>
  <c r="I37" i="129" s="1"/>
  <c r="J28" i="110"/>
  <c r="K21" i="55"/>
  <c r="J22" i="55" s="1"/>
  <c r="J27" i="41"/>
  <c r="K27" i="41" s="1"/>
  <c r="J72" i="247"/>
  <c r="J72" i="250"/>
  <c r="K72" i="250" s="1"/>
  <c r="J73" i="248"/>
  <c r="K73" i="248" s="1"/>
  <c r="J74" i="251"/>
  <c r="K74" i="251" s="1"/>
  <c r="I75" i="251"/>
  <c r="J75" i="246"/>
  <c r="K75" i="246" s="1"/>
  <c r="I73" i="250"/>
  <c r="I74" i="248"/>
  <c r="K72" i="247"/>
  <c r="I73" i="247"/>
  <c r="I75" i="249"/>
  <c r="J23" i="215"/>
  <c r="G25" i="215" s="1"/>
  <c r="H25" i="215" s="1"/>
  <c r="I76" i="246"/>
  <c r="K22" i="138"/>
  <c r="J23" i="138" s="1"/>
  <c r="K23" i="138" s="1"/>
  <c r="J24" i="138" s="1"/>
  <c r="K24" i="138" s="1"/>
  <c r="J25" i="138" s="1"/>
  <c r="K25" i="138" s="1"/>
  <c r="J26" i="138" s="1"/>
  <c r="K26" i="138" s="1"/>
  <c r="J27" i="138" s="1"/>
  <c r="K27" i="138" s="1"/>
  <c r="J28" i="138" s="1"/>
  <c r="K28" i="138" s="1"/>
  <c r="G22" i="95"/>
  <c r="H22" i="95" s="1"/>
  <c r="J22" i="95" s="1"/>
  <c r="K22" i="95" s="1"/>
  <c r="K22" i="214"/>
  <c r="G23" i="214"/>
  <c r="H23" i="214" s="1"/>
  <c r="J30" i="129"/>
  <c r="K30" i="129" s="1"/>
  <c r="J31" i="129" s="1"/>
  <c r="K31" i="129" s="1"/>
  <c r="J32" i="129" s="1"/>
  <c r="K32" i="129" s="1"/>
  <c r="K21" i="222"/>
  <c r="G22" i="222"/>
  <c r="H22" i="222" s="1"/>
  <c r="J22" i="3"/>
  <c r="K21" i="213"/>
  <c r="J22" i="213" s="1"/>
  <c r="G23" i="213"/>
  <c r="H23" i="213" s="1"/>
  <c r="G23" i="155"/>
  <c r="H23" i="155" s="1"/>
  <c r="J23" i="155" s="1"/>
  <c r="J29" i="207"/>
  <c r="K29" i="207" s="1"/>
  <c r="K23" i="141"/>
  <c r="G24" i="141"/>
  <c r="H24" i="141" s="1"/>
  <c r="J27" i="170"/>
  <c r="K27" i="170" s="1"/>
  <c r="G23" i="27"/>
  <c r="H23" i="27" s="1"/>
  <c r="J23" i="27" s="1"/>
  <c r="G24" i="27" s="1"/>
  <c r="H24" i="27" s="1"/>
  <c r="K28" i="152"/>
  <c r="J29" i="152" s="1"/>
  <c r="G30" i="152" s="1"/>
  <c r="H30" i="152" s="1"/>
  <c r="K22" i="169"/>
  <c r="J23" i="169" s="1"/>
  <c r="J21" i="216"/>
  <c r="J23" i="93"/>
  <c r="J27" i="69"/>
  <c r="K27" i="69" s="1"/>
  <c r="G22" i="116"/>
  <c r="H22" i="116" s="1"/>
  <c r="J22" i="116" s="1"/>
  <c r="G23" i="116" s="1"/>
  <c r="H23" i="116" s="1"/>
  <c r="J23" i="231"/>
  <c r="J23" i="241"/>
  <c r="K23" i="241" s="1"/>
  <c r="J68" i="43"/>
  <c r="K68" i="43" s="1"/>
  <c r="J21" i="181"/>
  <c r="G22" i="181" s="1"/>
  <c r="H22" i="181" s="1"/>
  <c r="G22" i="7"/>
  <c r="H22" i="7" s="1"/>
  <c r="J27" i="70"/>
  <c r="K27" i="70" s="1"/>
  <c r="J27" i="165"/>
  <c r="K27" i="165" s="1"/>
  <c r="J31" i="115"/>
  <c r="K31" i="115" s="1"/>
  <c r="J32" i="115" s="1"/>
  <c r="K32" i="115" s="1"/>
  <c r="J31" i="60"/>
  <c r="K31" i="60" s="1"/>
  <c r="J28" i="132"/>
  <c r="K28" i="132" s="1"/>
  <c r="J27" i="66"/>
  <c r="K27" i="66" s="1"/>
  <c r="G22" i="168"/>
  <c r="H22" i="168" s="1"/>
  <c r="K21" i="168"/>
  <c r="I29" i="132"/>
  <c r="I36" i="222"/>
  <c r="I37" i="222" s="1"/>
  <c r="I35" i="110"/>
  <c r="I36" i="110" s="1"/>
  <c r="J34" i="140"/>
  <c r="K34" i="140" s="1"/>
  <c r="J22" i="58"/>
  <c r="K22" i="58" s="1"/>
  <c r="I32" i="60"/>
  <c r="I33" i="60" s="1"/>
  <c r="I33" i="115"/>
  <c r="I69" i="43"/>
  <c r="I36" i="19"/>
  <c r="I37" i="19" s="1"/>
  <c r="J34" i="19"/>
  <c r="K34" i="19" s="1"/>
  <c r="J35" i="19" s="1"/>
  <c r="K35" i="19" s="1"/>
  <c r="J31" i="139"/>
  <c r="K31" i="139" s="1"/>
  <c r="J27" i="24"/>
  <c r="K27" i="24" s="1"/>
  <c r="J27" i="7"/>
  <c r="K27" i="7" s="1"/>
  <c r="J23" i="4"/>
  <c r="K23" i="4" s="1"/>
  <c r="J23" i="232"/>
  <c r="K23" i="232" s="1"/>
  <c r="I28" i="231"/>
  <c r="I29" i="231" s="1"/>
  <c r="I28" i="70"/>
  <c r="I28" i="243"/>
  <c r="I29" i="4"/>
  <c r="I28" i="24"/>
  <c r="I29" i="138"/>
  <c r="J27" i="67"/>
  <c r="K27" i="67" s="1"/>
  <c r="I28" i="3"/>
  <c r="I31" i="58"/>
  <c r="I32" i="58" s="1"/>
  <c r="I30" i="152"/>
  <c r="I28" i="170"/>
  <c r="I28" i="141"/>
  <c r="I38" i="169"/>
  <c r="J27" i="68"/>
  <c r="K27" i="68" s="1"/>
  <c r="K26" i="243"/>
  <c r="J27" i="243" s="1"/>
  <c r="G28" i="243" s="1"/>
  <c r="H28" i="243" s="1"/>
  <c r="I28" i="41"/>
  <c r="I29" i="2"/>
  <c r="I28" i="93"/>
  <c r="I29" i="95"/>
  <c r="I30" i="95" s="1"/>
  <c r="I28" i="65"/>
  <c r="I29" i="155"/>
  <c r="I28" i="68"/>
  <c r="K28" i="64"/>
  <c r="J29" i="64" s="1"/>
  <c r="G30" i="64" s="1"/>
  <c r="H30" i="64" s="1"/>
  <c r="I29" i="37"/>
  <c r="I29" i="238"/>
  <c r="I28" i="69"/>
  <c r="I28" i="168"/>
  <c r="I28" i="235"/>
  <c r="I28" i="67"/>
  <c r="I28" i="241"/>
  <c r="I29" i="239"/>
  <c r="I28" i="7"/>
  <c r="J27" i="235"/>
  <c r="K27" i="235" s="1"/>
  <c r="J21" i="223"/>
  <c r="J27" i="65"/>
  <c r="K27" i="65" s="1"/>
  <c r="I28" i="66"/>
  <c r="J23" i="239"/>
  <c r="I30" i="181"/>
  <c r="I28" i="165"/>
  <c r="I28" i="27"/>
  <c r="I30" i="64"/>
  <c r="J28" i="37"/>
  <c r="K28" i="37" s="1"/>
  <c r="I28" i="116"/>
  <c r="I30" i="207"/>
  <c r="J29" i="145"/>
  <c r="K29" i="145" s="1"/>
  <c r="I32" i="139"/>
  <c r="I33" i="63"/>
  <c r="I35" i="140"/>
  <c r="J31" i="137"/>
  <c r="K31" i="137" s="1"/>
  <c r="I30" i="97"/>
  <c r="J29" i="97"/>
  <c r="K29" i="97" s="1"/>
  <c r="I30" i="145"/>
  <c r="I32" i="137"/>
  <c r="K23" i="169" l="1"/>
  <c r="G24" i="169"/>
  <c r="H24" i="169" s="1"/>
  <c r="G23" i="29"/>
  <c r="H23" i="29" s="1"/>
  <c r="K22" i="29"/>
  <c r="I51" i="26"/>
  <c r="G24" i="240"/>
  <c r="H24" i="240" s="1"/>
  <c r="J24" i="240" s="1"/>
  <c r="K21" i="2"/>
  <c r="J22" i="2"/>
  <c r="G23" i="2" s="1"/>
  <c r="H23" i="2" s="1"/>
  <c r="J24" i="212"/>
  <c r="G25" i="212" s="1"/>
  <c r="H25" i="212" s="1"/>
  <c r="I37" i="110"/>
  <c r="I38" i="110" s="1"/>
  <c r="I38" i="129"/>
  <c r="G28" i="63"/>
  <c r="H28" i="63" s="1"/>
  <c r="J28" i="63" s="1"/>
  <c r="I36" i="233"/>
  <c r="G22" i="135"/>
  <c r="H22" i="135" s="1"/>
  <c r="K21" i="135"/>
  <c r="K25" i="238"/>
  <c r="J26" i="238" s="1"/>
  <c r="G27" i="238" s="1"/>
  <c r="H27" i="238" s="1"/>
  <c r="J25" i="233"/>
  <c r="K25" i="233" s="1"/>
  <c r="J76" i="246"/>
  <c r="K76" i="246" s="1"/>
  <c r="J33" i="129"/>
  <c r="K33" i="129" s="1"/>
  <c r="J34" i="129" s="1"/>
  <c r="K34" i="129" s="1"/>
  <c r="J35" i="129" s="1"/>
  <c r="K35" i="129" s="1"/>
  <c r="J36" i="129" s="1"/>
  <c r="K36" i="129" s="1"/>
  <c r="J37" i="129" s="1"/>
  <c r="K37" i="129" s="1"/>
  <c r="J38" i="129" s="1"/>
  <c r="G29" i="110"/>
  <c r="H29" i="110" s="1"/>
  <c r="K28" i="110"/>
  <c r="K23" i="215"/>
  <c r="J24" i="215" s="1"/>
  <c r="K24" i="215" s="1"/>
  <c r="J25" i="215" s="1"/>
  <c r="K25" i="215" s="1"/>
  <c r="K23" i="26"/>
  <c r="G24" i="26"/>
  <c r="H24" i="26" s="1"/>
  <c r="J73" i="250"/>
  <c r="K73" i="250" s="1"/>
  <c r="J75" i="249"/>
  <c r="K75" i="249" s="1"/>
  <c r="J74" i="248"/>
  <c r="K74" i="248" s="1"/>
  <c r="I76" i="251"/>
  <c r="J75" i="251"/>
  <c r="K75" i="251" s="1"/>
  <c r="J73" i="247"/>
  <c r="K73" i="247" s="1"/>
  <c r="J24" i="141"/>
  <c r="K24" i="141" s="1"/>
  <c r="J25" i="141" s="1"/>
  <c r="K25" i="141" s="1"/>
  <c r="J26" i="141" s="1"/>
  <c r="K26" i="141" s="1"/>
  <c r="J27" i="141" s="1"/>
  <c r="K27" i="141" s="1"/>
  <c r="J28" i="141" s="1"/>
  <c r="K28" i="141" s="1"/>
  <c r="I76" i="249"/>
  <c r="I75" i="248"/>
  <c r="I74" i="247"/>
  <c r="I74" i="250"/>
  <c r="J22" i="222"/>
  <c r="K22" i="213"/>
  <c r="J23" i="213" s="1"/>
  <c r="G24" i="213"/>
  <c r="H24" i="213" s="1"/>
  <c r="I77" i="246"/>
  <c r="G24" i="241"/>
  <c r="H24" i="241" s="1"/>
  <c r="J24" i="241" s="1"/>
  <c r="K21" i="181"/>
  <c r="J22" i="181" s="1"/>
  <c r="G23" i="181" s="1"/>
  <c r="H23" i="181" s="1"/>
  <c r="J23" i="214"/>
  <c r="G23" i="3"/>
  <c r="H23" i="3" s="1"/>
  <c r="K22" i="3"/>
  <c r="G23" i="58"/>
  <c r="H23" i="58" s="1"/>
  <c r="J23" i="58" s="1"/>
  <c r="K29" i="64"/>
  <c r="J30" i="64" s="1"/>
  <c r="G31" i="64" s="1"/>
  <c r="H31" i="64" s="1"/>
  <c r="K23" i="27"/>
  <c r="J24" i="27" s="1"/>
  <c r="G25" i="27" s="1"/>
  <c r="H25" i="27" s="1"/>
  <c r="G24" i="4"/>
  <c r="H24" i="4" s="1"/>
  <c r="J24" i="4" s="1"/>
  <c r="K22" i="116"/>
  <c r="J23" i="116" s="1"/>
  <c r="K29" i="152"/>
  <c r="J30" i="152" s="1"/>
  <c r="G31" i="152" s="1"/>
  <c r="H31" i="152" s="1"/>
  <c r="G24" i="93"/>
  <c r="H24" i="93" s="1"/>
  <c r="K23" i="93"/>
  <c r="K21" i="216"/>
  <c r="G22" i="216"/>
  <c r="H22" i="216" s="1"/>
  <c r="J29" i="37"/>
  <c r="K29" i="37" s="1"/>
  <c r="J32" i="139"/>
  <c r="K32" i="139" s="1"/>
  <c r="J28" i="235"/>
  <c r="K28" i="235" s="1"/>
  <c r="K23" i="231"/>
  <c r="G24" i="231"/>
  <c r="H24" i="231" s="1"/>
  <c r="J32" i="60"/>
  <c r="K32" i="60" s="1"/>
  <c r="J33" i="60" s="1"/>
  <c r="K33" i="60" s="1"/>
  <c r="G23" i="95"/>
  <c r="H23" i="95" s="1"/>
  <c r="J23" i="95" s="1"/>
  <c r="G24" i="232"/>
  <c r="H24" i="232" s="1"/>
  <c r="J24" i="232" s="1"/>
  <c r="J35" i="140"/>
  <c r="K35" i="140" s="1"/>
  <c r="J28" i="41"/>
  <c r="K28" i="41" s="1"/>
  <c r="I30" i="132"/>
  <c r="J28" i="65"/>
  <c r="K28" i="65" s="1"/>
  <c r="J28" i="69"/>
  <c r="K28" i="69" s="1"/>
  <c r="I34" i="60"/>
  <c r="J29" i="132"/>
  <c r="K29" i="132" s="1"/>
  <c r="J28" i="67"/>
  <c r="K28" i="67" s="1"/>
  <c r="J28" i="24"/>
  <c r="K28" i="24" s="1"/>
  <c r="J36" i="19"/>
  <c r="K36" i="19" s="1"/>
  <c r="J37" i="19" s="1"/>
  <c r="K37" i="19" s="1"/>
  <c r="I38" i="222"/>
  <c r="I39" i="222" s="1"/>
  <c r="J22" i="168"/>
  <c r="J33" i="115"/>
  <c r="K33" i="115" s="1"/>
  <c r="I34" i="115"/>
  <c r="I70" i="43"/>
  <c r="J69" i="43"/>
  <c r="K69" i="43" s="1"/>
  <c r="I38" i="19"/>
  <c r="I39" i="19" s="1"/>
  <c r="G24" i="155"/>
  <c r="H24" i="155" s="1"/>
  <c r="K23" i="155"/>
  <c r="J28" i="70"/>
  <c r="K28" i="70" s="1"/>
  <c r="J30" i="97"/>
  <c r="K30" i="97" s="1"/>
  <c r="J28" i="7"/>
  <c r="K28" i="7" s="1"/>
  <c r="J30" i="145"/>
  <c r="K30" i="145" s="1"/>
  <c r="I31" i="64"/>
  <c r="I29" i="66"/>
  <c r="G22" i="223"/>
  <c r="H22" i="223" s="1"/>
  <c r="K21" i="223"/>
  <c r="I29" i="69"/>
  <c r="I30" i="37"/>
  <c r="I29" i="65"/>
  <c r="I29" i="170"/>
  <c r="I33" i="58"/>
  <c r="I30" i="4"/>
  <c r="K27" i="243"/>
  <c r="J28" i="243" s="1"/>
  <c r="G29" i="243" s="1"/>
  <c r="H29" i="243" s="1"/>
  <c r="I29" i="116"/>
  <c r="I31" i="181"/>
  <c r="J28" i="66"/>
  <c r="K28" i="66" s="1"/>
  <c r="I30" i="239"/>
  <c r="I29" i="67"/>
  <c r="I29" i="168"/>
  <c r="I29" i="68"/>
  <c r="J28" i="170"/>
  <c r="K28" i="170" s="1"/>
  <c r="I31" i="207"/>
  <c r="I29" i="27"/>
  <c r="I29" i="165"/>
  <c r="G24" i="239"/>
  <c r="H24" i="239" s="1"/>
  <c r="K23" i="239"/>
  <c r="J28" i="68"/>
  <c r="K28" i="68" s="1"/>
  <c r="I30" i="155"/>
  <c r="I31" i="155" s="1"/>
  <c r="I31" i="95"/>
  <c r="I32" i="95" s="1"/>
  <c r="I33" i="95" s="1"/>
  <c r="I34" i="95" s="1"/>
  <c r="I30" i="2"/>
  <c r="I29" i="141"/>
  <c r="I29" i="3"/>
  <c r="I30" i="138"/>
  <c r="I29" i="24"/>
  <c r="I30" i="231"/>
  <c r="I31" i="231" s="1"/>
  <c r="J30" i="207"/>
  <c r="K30" i="207" s="1"/>
  <c r="J28" i="165"/>
  <c r="K28" i="165" s="1"/>
  <c r="G23" i="55"/>
  <c r="H23" i="55" s="1"/>
  <c r="K22" i="55"/>
  <c r="I29" i="7"/>
  <c r="I29" i="241"/>
  <c r="I29" i="235"/>
  <c r="I30" i="238"/>
  <c r="I31" i="238" s="1"/>
  <c r="I29" i="93"/>
  <c r="I29" i="41"/>
  <c r="I39" i="169"/>
  <c r="I31" i="152"/>
  <c r="J29" i="138"/>
  <c r="K29" i="138" s="1"/>
  <c r="I29" i="243"/>
  <c r="I29" i="70"/>
  <c r="I33" i="139"/>
  <c r="I34" i="63"/>
  <c r="I36" i="140"/>
  <c r="J32" i="137"/>
  <c r="K32" i="137" s="1"/>
  <c r="I31" i="97"/>
  <c r="I31" i="145"/>
  <c r="I33" i="137"/>
  <c r="J23" i="29" l="1"/>
  <c r="J24" i="169"/>
  <c r="I52" i="26"/>
  <c r="I53" i="26" s="1"/>
  <c r="I54" i="26" s="1"/>
  <c r="K22" i="2"/>
  <c r="K24" i="212"/>
  <c r="J23" i="2"/>
  <c r="G24" i="2" s="1"/>
  <c r="H24" i="2" s="1"/>
  <c r="K30" i="152"/>
  <c r="J31" i="152" s="1"/>
  <c r="G32" i="152" s="1"/>
  <c r="H32" i="152" s="1"/>
  <c r="I39" i="110"/>
  <c r="I40" i="110" s="1"/>
  <c r="J25" i="212"/>
  <c r="G26" i="233"/>
  <c r="H26" i="233" s="1"/>
  <c r="J26" i="233" s="1"/>
  <c r="G27" i="233" s="1"/>
  <c r="H27" i="233" s="1"/>
  <c r="J22" i="135"/>
  <c r="I37" i="233"/>
  <c r="I39" i="129"/>
  <c r="I40" i="129" s="1"/>
  <c r="K38" i="129"/>
  <c r="J29" i="110"/>
  <c r="G30" i="110" s="1"/>
  <c r="H30" i="110" s="1"/>
  <c r="J30" i="132"/>
  <c r="K30" i="132" s="1"/>
  <c r="J74" i="250"/>
  <c r="K74" i="250" s="1"/>
  <c r="G29" i="63"/>
  <c r="H29" i="63" s="1"/>
  <c r="K28" i="63"/>
  <c r="K23" i="213"/>
  <c r="J24" i="213" s="1"/>
  <c r="G25" i="213"/>
  <c r="H25" i="213" s="1"/>
  <c r="J24" i="26"/>
  <c r="K22" i="222"/>
  <c r="G23" i="222"/>
  <c r="H23" i="222" s="1"/>
  <c r="J76" i="251"/>
  <c r="K76" i="251" s="1"/>
  <c r="J75" i="248"/>
  <c r="K75" i="248" s="1"/>
  <c r="I77" i="251"/>
  <c r="J74" i="247"/>
  <c r="K74" i="247" s="1"/>
  <c r="J23" i="3"/>
  <c r="G24" i="3" s="1"/>
  <c r="H24" i="3" s="1"/>
  <c r="I75" i="250"/>
  <c r="I76" i="248"/>
  <c r="I77" i="249"/>
  <c r="I75" i="247"/>
  <c r="J76" i="249"/>
  <c r="K76" i="249" s="1"/>
  <c r="J77" i="246"/>
  <c r="K77" i="246" s="1"/>
  <c r="I78" i="246"/>
  <c r="K24" i="240"/>
  <c r="G25" i="240"/>
  <c r="H25" i="240" s="1"/>
  <c r="G25" i="232"/>
  <c r="H25" i="232" s="1"/>
  <c r="K24" i="232"/>
  <c r="G26" i="215"/>
  <c r="H26" i="215" s="1"/>
  <c r="J26" i="215" s="1"/>
  <c r="G25" i="214"/>
  <c r="H25" i="214" s="1"/>
  <c r="K23" i="214"/>
  <c r="J24" i="214" s="1"/>
  <c r="K24" i="214" s="1"/>
  <c r="J29" i="66"/>
  <c r="K29" i="66" s="1"/>
  <c r="G24" i="116"/>
  <c r="H24" i="116" s="1"/>
  <c r="K23" i="116"/>
  <c r="K28" i="243"/>
  <c r="J29" i="243" s="1"/>
  <c r="G30" i="243" s="1"/>
  <c r="H30" i="243" s="1"/>
  <c r="J22" i="216"/>
  <c r="J24" i="93"/>
  <c r="J30" i="138"/>
  <c r="K30" i="138" s="1"/>
  <c r="K24" i="27"/>
  <c r="J25" i="27" s="1"/>
  <c r="G26" i="27" s="1"/>
  <c r="H26" i="27" s="1"/>
  <c r="J31" i="207"/>
  <c r="K31" i="207" s="1"/>
  <c r="K22" i="181"/>
  <c r="J23" i="181" s="1"/>
  <c r="J24" i="231"/>
  <c r="J29" i="170"/>
  <c r="K29" i="170" s="1"/>
  <c r="K26" i="238"/>
  <c r="J27" i="238" s="1"/>
  <c r="J29" i="165"/>
  <c r="K29" i="165" s="1"/>
  <c r="J24" i="239"/>
  <c r="K24" i="239" s="1"/>
  <c r="J24" i="155"/>
  <c r="G25" i="155" s="1"/>
  <c r="H25" i="155" s="1"/>
  <c r="J70" i="43"/>
  <c r="K70" i="43" s="1"/>
  <c r="G25" i="241"/>
  <c r="H25" i="241" s="1"/>
  <c r="K24" i="241"/>
  <c r="J23" i="55"/>
  <c r="G24" i="55" s="1"/>
  <c r="H24" i="55" s="1"/>
  <c r="I40" i="222"/>
  <c r="I41" i="222" s="1"/>
  <c r="I35" i="60"/>
  <c r="I31" i="132"/>
  <c r="J34" i="60"/>
  <c r="K34" i="60" s="1"/>
  <c r="J29" i="235"/>
  <c r="K29" i="235" s="1"/>
  <c r="J29" i="7"/>
  <c r="K29" i="7" s="1"/>
  <c r="J29" i="41"/>
  <c r="K29" i="41" s="1"/>
  <c r="J29" i="141"/>
  <c r="K29" i="141" s="1"/>
  <c r="J29" i="68"/>
  <c r="K29" i="68" s="1"/>
  <c r="G23" i="168"/>
  <c r="H23" i="168" s="1"/>
  <c r="K22" i="168"/>
  <c r="J34" i="115"/>
  <c r="K34" i="115" s="1"/>
  <c r="I35" i="115"/>
  <c r="J38" i="19"/>
  <c r="K38" i="19" s="1"/>
  <c r="J39" i="19" s="1"/>
  <c r="K39" i="19" s="1"/>
  <c r="I71" i="43"/>
  <c r="I40" i="19"/>
  <c r="I41" i="19" s="1"/>
  <c r="I42" i="19" s="1"/>
  <c r="J31" i="97"/>
  <c r="K31" i="97" s="1"/>
  <c r="J29" i="65"/>
  <c r="K29" i="65" s="1"/>
  <c r="J30" i="37"/>
  <c r="K30" i="37" s="1"/>
  <c r="I30" i="70"/>
  <c r="I30" i="243"/>
  <c r="I32" i="152"/>
  <c r="G24" i="95"/>
  <c r="H24" i="95" s="1"/>
  <c r="K23" i="95"/>
  <c r="I32" i="231"/>
  <c r="I33" i="231" s="1"/>
  <c r="I34" i="231" s="1"/>
  <c r="I35" i="231" s="1"/>
  <c r="I36" i="231" s="1"/>
  <c r="I31" i="138"/>
  <c r="I35" i="95"/>
  <c r="I36" i="95" s="1"/>
  <c r="I37" i="95" s="1"/>
  <c r="I38" i="95" s="1"/>
  <c r="I30" i="165"/>
  <c r="I32" i="181"/>
  <c r="I30" i="116"/>
  <c r="K29" i="116"/>
  <c r="I34" i="58"/>
  <c r="I30" i="65"/>
  <c r="I31" i="37"/>
  <c r="J29" i="70"/>
  <c r="K29" i="70" s="1"/>
  <c r="J29" i="24"/>
  <c r="K29" i="24" s="1"/>
  <c r="I30" i="24"/>
  <c r="I31" i="24" s="1"/>
  <c r="I32" i="24" s="1"/>
  <c r="I33" i="24" s="1"/>
  <c r="K33" i="24" s="1"/>
  <c r="I30" i="3"/>
  <c r="I31" i="2"/>
  <c r="I32" i="207"/>
  <c r="I30" i="168"/>
  <c r="I31" i="239"/>
  <c r="I32" i="64"/>
  <c r="I40" i="169"/>
  <c r="I30" i="93"/>
  <c r="I31" i="93" s="1"/>
  <c r="I32" i="238"/>
  <c r="I30" i="241"/>
  <c r="I30" i="67"/>
  <c r="I31" i="4"/>
  <c r="I30" i="170"/>
  <c r="I30" i="69"/>
  <c r="J22" i="223"/>
  <c r="K30" i="64"/>
  <c r="J31" i="64" s="1"/>
  <c r="G32" i="64" s="1"/>
  <c r="H32" i="64" s="1"/>
  <c r="G25" i="4"/>
  <c r="H25" i="4" s="1"/>
  <c r="K24" i="4"/>
  <c r="I30" i="41"/>
  <c r="G24" i="58"/>
  <c r="H24" i="58" s="1"/>
  <c r="K23" i="58"/>
  <c r="I30" i="235"/>
  <c r="I30" i="7"/>
  <c r="I30" i="141"/>
  <c r="I30" i="27"/>
  <c r="I30" i="68"/>
  <c r="J29" i="67"/>
  <c r="K29" i="67" s="1"/>
  <c r="J29" i="69"/>
  <c r="K29" i="69" s="1"/>
  <c r="I30" i="66"/>
  <c r="I34" i="139"/>
  <c r="J33" i="139"/>
  <c r="K33" i="139" s="1"/>
  <c r="I35" i="63"/>
  <c r="I37" i="140"/>
  <c r="J36" i="140"/>
  <c r="K36" i="140" s="1"/>
  <c r="I32" i="97"/>
  <c r="I32" i="145"/>
  <c r="J31" i="145"/>
  <c r="K31" i="145" s="1"/>
  <c r="I34" i="137"/>
  <c r="J33" i="137"/>
  <c r="K33" i="137" s="1"/>
  <c r="I39" i="47"/>
  <c r="K23" i="2" l="1"/>
  <c r="I32" i="93"/>
  <c r="I55" i="26"/>
  <c r="I56" i="26" s="1"/>
  <c r="K24" i="169"/>
  <c r="G25" i="169"/>
  <c r="H25" i="169" s="1"/>
  <c r="G24" i="29"/>
  <c r="H24" i="29" s="1"/>
  <c r="K23" i="29"/>
  <c r="J24" i="2"/>
  <c r="G25" i="2" s="1"/>
  <c r="H25" i="2" s="1"/>
  <c r="J24" i="116"/>
  <c r="G25" i="116" s="1"/>
  <c r="H25" i="116" s="1"/>
  <c r="K26" i="233"/>
  <c r="K22" i="135"/>
  <c r="G23" i="135"/>
  <c r="H23" i="135" s="1"/>
  <c r="G26" i="212"/>
  <c r="H26" i="212" s="1"/>
  <c r="K25" i="212"/>
  <c r="I41" i="129"/>
  <c r="I42" i="129" s="1"/>
  <c r="I41" i="110"/>
  <c r="I42" i="110" s="1"/>
  <c r="I43" i="110" s="1"/>
  <c r="I44" i="110" s="1"/>
  <c r="J39" i="129"/>
  <c r="K39" i="129" s="1"/>
  <c r="J40" i="129" s="1"/>
  <c r="K40" i="129" s="1"/>
  <c r="K23" i="3"/>
  <c r="J24" i="3" s="1"/>
  <c r="J25" i="232"/>
  <c r="K25" i="232" s="1"/>
  <c r="K29" i="110"/>
  <c r="J30" i="110" s="1"/>
  <c r="G31" i="110" s="1"/>
  <c r="H31" i="110" s="1"/>
  <c r="J29" i="63"/>
  <c r="G30" i="63" s="1"/>
  <c r="H30" i="63" s="1"/>
  <c r="I38" i="233"/>
  <c r="I39" i="233" s="1"/>
  <c r="I40" i="233" s="1"/>
  <c r="I41" i="233" s="1"/>
  <c r="J75" i="250"/>
  <c r="K75" i="250" s="1"/>
  <c r="K24" i="155"/>
  <c r="J25" i="155" s="1"/>
  <c r="K25" i="155" s="1"/>
  <c r="J23" i="222"/>
  <c r="K23" i="222" s="1"/>
  <c r="J77" i="251"/>
  <c r="K77" i="251" s="1"/>
  <c r="J27" i="233"/>
  <c r="K27" i="233" s="1"/>
  <c r="K26" i="215"/>
  <c r="G27" i="215"/>
  <c r="H27" i="215" s="1"/>
  <c r="K24" i="213"/>
  <c r="J25" i="213" s="1"/>
  <c r="G26" i="213"/>
  <c r="H26" i="213" s="1"/>
  <c r="J78" i="246"/>
  <c r="K78" i="246" s="1"/>
  <c r="J77" i="249"/>
  <c r="K77" i="249" s="1"/>
  <c r="K24" i="26"/>
  <c r="G25" i="26"/>
  <c r="H25" i="26" s="1"/>
  <c r="J25" i="214"/>
  <c r="K25" i="214" s="1"/>
  <c r="I78" i="251"/>
  <c r="I76" i="247"/>
  <c r="I77" i="248"/>
  <c r="I78" i="249"/>
  <c r="I76" i="250"/>
  <c r="J75" i="247"/>
  <c r="K75" i="247" s="1"/>
  <c r="J76" i="248"/>
  <c r="K76" i="248" s="1"/>
  <c r="J25" i="240"/>
  <c r="I79" i="246"/>
  <c r="K22" i="216"/>
  <c r="G23" i="216"/>
  <c r="H23" i="216" s="1"/>
  <c r="G25" i="239"/>
  <c r="H25" i="239" s="1"/>
  <c r="J25" i="239" s="1"/>
  <c r="K25" i="239" s="1"/>
  <c r="J35" i="60"/>
  <c r="K35" i="60" s="1"/>
  <c r="K25" i="27"/>
  <c r="J26" i="27" s="1"/>
  <c r="G27" i="27" s="1"/>
  <c r="H27" i="27" s="1"/>
  <c r="G25" i="93"/>
  <c r="H25" i="93" s="1"/>
  <c r="K24" i="93"/>
  <c r="J35" i="115"/>
  <c r="K35" i="115" s="1"/>
  <c r="J71" i="43"/>
  <c r="K71" i="43" s="1"/>
  <c r="J23" i="168"/>
  <c r="G24" i="168" s="1"/>
  <c r="H24" i="168" s="1"/>
  <c r="K23" i="181"/>
  <c r="G24" i="181"/>
  <c r="H24" i="181" s="1"/>
  <c r="K24" i="231"/>
  <c r="G25" i="231"/>
  <c r="H25" i="231" s="1"/>
  <c r="I37" i="231"/>
  <c r="I38" i="231" s="1"/>
  <c r="J30" i="24"/>
  <c r="K30" i="24" s="1"/>
  <c r="J31" i="24" s="1"/>
  <c r="K31" i="24" s="1"/>
  <c r="J32" i="24" s="1"/>
  <c r="K32" i="24" s="1"/>
  <c r="J30" i="69"/>
  <c r="K30" i="69" s="1"/>
  <c r="K23" i="55"/>
  <c r="J24" i="55" s="1"/>
  <c r="J25" i="241"/>
  <c r="G26" i="241" s="1"/>
  <c r="H26" i="241" s="1"/>
  <c r="J31" i="132"/>
  <c r="K31" i="132" s="1"/>
  <c r="J34" i="137"/>
  <c r="K34" i="137" s="1"/>
  <c r="J32" i="207"/>
  <c r="K32" i="207" s="1"/>
  <c r="J30" i="70"/>
  <c r="K30" i="70" s="1"/>
  <c r="J30" i="65"/>
  <c r="K30" i="65" s="1"/>
  <c r="J30" i="67"/>
  <c r="K30" i="67" s="1"/>
  <c r="I41" i="232"/>
  <c r="I42" i="232" s="1"/>
  <c r="I36" i="60"/>
  <c r="J30" i="165"/>
  <c r="K30" i="165" s="1"/>
  <c r="I32" i="132"/>
  <c r="I42" i="222"/>
  <c r="I43" i="222" s="1"/>
  <c r="I36" i="115"/>
  <c r="I72" i="43"/>
  <c r="J40" i="19"/>
  <c r="K40" i="19" s="1"/>
  <c r="J41" i="19" s="1"/>
  <c r="K41" i="19" s="1"/>
  <c r="J42" i="19" s="1"/>
  <c r="K42" i="19" s="1"/>
  <c r="I43" i="19"/>
  <c r="J30" i="68"/>
  <c r="K30" i="68" s="1"/>
  <c r="J24" i="58"/>
  <c r="J31" i="138"/>
  <c r="K31" i="138" s="1"/>
  <c r="J32" i="145"/>
  <c r="K32" i="145" s="1"/>
  <c r="J34" i="139"/>
  <c r="K34" i="139" s="1"/>
  <c r="J30" i="235"/>
  <c r="K30" i="235" s="1"/>
  <c r="J30" i="41"/>
  <c r="K30" i="41" s="1"/>
  <c r="J25" i="4"/>
  <c r="G26" i="4" s="1"/>
  <c r="H26" i="4" s="1"/>
  <c r="G28" i="238"/>
  <c r="H28" i="238" s="1"/>
  <c r="K27" i="238"/>
  <c r="I31" i="69"/>
  <c r="I31" i="67"/>
  <c r="K29" i="243"/>
  <c r="J30" i="243" s="1"/>
  <c r="G31" i="243" s="1"/>
  <c r="H31" i="243" s="1"/>
  <c r="J32" i="97"/>
  <c r="K32" i="97" s="1"/>
  <c r="J37" i="140"/>
  <c r="K37" i="140" s="1"/>
  <c r="J30" i="7"/>
  <c r="K30" i="7" s="1"/>
  <c r="I32" i="4"/>
  <c r="I33" i="238"/>
  <c r="I41" i="169"/>
  <c r="I31" i="168"/>
  <c r="I32" i="2"/>
  <c r="I31" i="65"/>
  <c r="I31" i="116"/>
  <c r="K31" i="152"/>
  <c r="J32" i="152" s="1"/>
  <c r="G33" i="152" s="1"/>
  <c r="H33" i="152" s="1"/>
  <c r="I31" i="70"/>
  <c r="I31" i="170"/>
  <c r="K31" i="64"/>
  <c r="J32" i="64" s="1"/>
  <c r="G33" i="64" s="1"/>
  <c r="H33" i="64" s="1"/>
  <c r="I32" i="239"/>
  <c r="I32" i="37"/>
  <c r="I35" i="58"/>
  <c r="I33" i="181"/>
  <c r="I39" i="95"/>
  <c r="I40" i="95" s="1"/>
  <c r="I41" i="95" s="1"/>
  <c r="I42" i="95" s="1"/>
  <c r="I33" i="152"/>
  <c r="I31" i="141"/>
  <c r="I31" i="66"/>
  <c r="I31" i="27"/>
  <c r="I31" i="7"/>
  <c r="J30" i="66"/>
  <c r="K30" i="66" s="1"/>
  <c r="I31" i="68"/>
  <c r="J30" i="141"/>
  <c r="K30" i="141" s="1"/>
  <c r="I31" i="235"/>
  <c r="I31" i="41"/>
  <c r="K22" i="223"/>
  <c r="G23" i="223"/>
  <c r="H23" i="223" s="1"/>
  <c r="J30" i="170"/>
  <c r="K30" i="170" s="1"/>
  <c r="I31" i="241"/>
  <c r="I33" i="64"/>
  <c r="I33" i="207"/>
  <c r="I31" i="3"/>
  <c r="J31" i="37"/>
  <c r="K31" i="37" s="1"/>
  <c r="I31" i="165"/>
  <c r="I32" i="138"/>
  <c r="J24" i="95"/>
  <c r="I31" i="243"/>
  <c r="I35" i="139"/>
  <c r="I36" i="63"/>
  <c r="I38" i="140"/>
  <c r="I33" i="97"/>
  <c r="I33" i="145"/>
  <c r="I35" i="137"/>
  <c r="J39" i="47"/>
  <c r="K39" i="47" s="1"/>
  <c r="I40" i="47"/>
  <c r="I45" i="110" l="1"/>
  <c r="I46" i="110" s="1"/>
  <c r="I47" i="110" s="1"/>
  <c r="J24" i="29"/>
  <c r="J25" i="169"/>
  <c r="I57" i="26"/>
  <c r="I33" i="93"/>
  <c r="I34" i="93" s="1"/>
  <c r="G26" i="232"/>
  <c r="H26" i="232" s="1"/>
  <c r="J26" i="232" s="1"/>
  <c r="K24" i="116"/>
  <c r="K24" i="2"/>
  <c r="J25" i="2" s="1"/>
  <c r="K29" i="63"/>
  <c r="J30" i="63" s="1"/>
  <c r="J41" i="129"/>
  <c r="K41" i="129" s="1"/>
  <c r="J42" i="129" s="1"/>
  <c r="K42" i="129" s="1"/>
  <c r="J23" i="135"/>
  <c r="G24" i="135" s="1"/>
  <c r="H24" i="135" s="1"/>
  <c r="I43" i="129"/>
  <c r="K43" i="129" s="1"/>
  <c r="J26" i="212"/>
  <c r="K26" i="212" s="1"/>
  <c r="G28" i="233"/>
  <c r="H28" i="233" s="1"/>
  <c r="J28" i="233" s="1"/>
  <c r="G29" i="233" s="1"/>
  <c r="H29" i="233" s="1"/>
  <c r="J27" i="215"/>
  <c r="K27" i="215" s="1"/>
  <c r="G24" i="222"/>
  <c r="H24" i="222" s="1"/>
  <c r="J24" i="222" s="1"/>
  <c r="K30" i="110"/>
  <c r="J31" i="110" s="1"/>
  <c r="K31" i="110" s="1"/>
  <c r="J78" i="249"/>
  <c r="K78" i="249" s="1"/>
  <c r="J76" i="247"/>
  <c r="K25" i="240"/>
  <c r="G26" i="240"/>
  <c r="H26" i="240" s="1"/>
  <c r="K23" i="168"/>
  <c r="J24" i="168" s="1"/>
  <c r="J77" i="248"/>
  <c r="K77" i="248" s="1"/>
  <c r="J25" i="26"/>
  <c r="K25" i="213"/>
  <c r="J26" i="213" s="1"/>
  <c r="G27" i="213"/>
  <c r="H27" i="213" s="1"/>
  <c r="I79" i="251"/>
  <c r="J78" i="251"/>
  <c r="K78" i="251" s="1"/>
  <c r="J76" i="250"/>
  <c r="K76" i="250" s="1"/>
  <c r="I78" i="248"/>
  <c r="I77" i="250"/>
  <c r="I79" i="249"/>
  <c r="K76" i="247"/>
  <c r="I77" i="247"/>
  <c r="I80" i="246"/>
  <c r="J79" i="246"/>
  <c r="K79" i="246" s="1"/>
  <c r="I39" i="231"/>
  <c r="G26" i="239"/>
  <c r="H26" i="239" s="1"/>
  <c r="J26" i="239" s="1"/>
  <c r="K24" i="58"/>
  <c r="G25" i="58"/>
  <c r="H25" i="58" s="1"/>
  <c r="G25" i="3"/>
  <c r="H25" i="3" s="1"/>
  <c r="K24" i="3"/>
  <c r="K26" i="27"/>
  <c r="J27" i="27" s="1"/>
  <c r="K27" i="27" s="1"/>
  <c r="J23" i="216"/>
  <c r="G26" i="214"/>
  <c r="H26" i="214" s="1"/>
  <c r="J26" i="214" s="1"/>
  <c r="K32" i="64"/>
  <c r="J33" i="64" s="1"/>
  <c r="G34" i="64" s="1"/>
  <c r="H34" i="64" s="1"/>
  <c r="G26" i="155"/>
  <c r="H26" i="155" s="1"/>
  <c r="J26" i="155" s="1"/>
  <c r="G27" i="155" s="1"/>
  <c r="H27" i="155" s="1"/>
  <c r="J24" i="181"/>
  <c r="K24" i="181" s="1"/>
  <c r="J25" i="93"/>
  <c r="G26" i="93" s="1"/>
  <c r="H26" i="93" s="1"/>
  <c r="J32" i="37"/>
  <c r="K32" i="37" s="1"/>
  <c r="K25" i="241"/>
  <c r="J26" i="241" s="1"/>
  <c r="J25" i="231"/>
  <c r="K30" i="243"/>
  <c r="J31" i="243" s="1"/>
  <c r="G32" i="243" s="1"/>
  <c r="H32" i="243" s="1"/>
  <c r="G25" i="55"/>
  <c r="H25" i="55" s="1"/>
  <c r="K24" i="55"/>
  <c r="J31" i="41"/>
  <c r="K31" i="41" s="1"/>
  <c r="J43" i="19"/>
  <c r="K43" i="19" s="1"/>
  <c r="J32" i="132"/>
  <c r="K32" i="132" s="1"/>
  <c r="K32" i="152"/>
  <c r="J33" i="152" s="1"/>
  <c r="G34" i="152" s="1"/>
  <c r="H34" i="152" s="1"/>
  <c r="J36" i="60"/>
  <c r="K36" i="60" s="1"/>
  <c r="J28" i="238"/>
  <c r="G29" i="238" s="1"/>
  <c r="H29" i="238" s="1"/>
  <c r="I33" i="132"/>
  <c r="I43" i="232"/>
  <c r="I44" i="232" s="1"/>
  <c r="I45" i="232" s="1"/>
  <c r="I46" i="232" s="1"/>
  <c r="I47" i="232" s="1"/>
  <c r="K25" i="4"/>
  <c r="J26" i="4" s="1"/>
  <c r="I44" i="222"/>
  <c r="I45" i="222" s="1"/>
  <c r="J31" i="66"/>
  <c r="K31" i="66" s="1"/>
  <c r="I37" i="60"/>
  <c r="I37" i="115"/>
  <c r="I38" i="115" s="1"/>
  <c r="J36" i="115"/>
  <c r="K36" i="115" s="1"/>
  <c r="I73" i="43"/>
  <c r="J72" i="43"/>
  <c r="K72" i="43" s="1"/>
  <c r="I44" i="19"/>
  <c r="J31" i="235"/>
  <c r="K31" i="235" s="1"/>
  <c r="J31" i="165"/>
  <c r="K31" i="165" s="1"/>
  <c r="J31" i="141"/>
  <c r="K31" i="141" s="1"/>
  <c r="J40" i="47"/>
  <c r="K40" i="47" s="1"/>
  <c r="J31" i="170"/>
  <c r="K31" i="170" s="1"/>
  <c r="J31" i="67"/>
  <c r="K31" i="67" s="1"/>
  <c r="I32" i="243"/>
  <c r="I32" i="165"/>
  <c r="I32" i="3"/>
  <c r="I32" i="27"/>
  <c r="I32" i="70"/>
  <c r="I32" i="116"/>
  <c r="I33" i="4"/>
  <c r="G25" i="95"/>
  <c r="H25" i="95" s="1"/>
  <c r="K24" i="95"/>
  <c r="I34" i="64"/>
  <c r="I32" i="241"/>
  <c r="I32" i="7"/>
  <c r="I36" i="58"/>
  <c r="I33" i="239"/>
  <c r="I34" i="24"/>
  <c r="I32" i="168"/>
  <c r="I34" i="238"/>
  <c r="I32" i="69"/>
  <c r="J32" i="138"/>
  <c r="K32" i="138" s="1"/>
  <c r="J33" i="207"/>
  <c r="K33" i="207" s="1"/>
  <c r="I32" i="41"/>
  <c r="I32" i="68"/>
  <c r="J31" i="7"/>
  <c r="K31" i="7" s="1"/>
  <c r="I32" i="66"/>
  <c r="I34" i="152"/>
  <c r="I33" i="37"/>
  <c r="I32" i="170"/>
  <c r="I32" i="65"/>
  <c r="I42" i="169"/>
  <c r="I32" i="155"/>
  <c r="J31" i="69"/>
  <c r="K31" i="69" s="1"/>
  <c r="I33" i="138"/>
  <c r="I34" i="207"/>
  <c r="I36" i="207" s="1"/>
  <c r="J23" i="223"/>
  <c r="I32" i="235"/>
  <c r="J31" i="68"/>
  <c r="K31" i="68" s="1"/>
  <c r="I32" i="141"/>
  <c r="I34" i="181"/>
  <c r="J31" i="70"/>
  <c r="K31" i="70" s="1"/>
  <c r="J31" i="65"/>
  <c r="K31" i="65" s="1"/>
  <c r="I33" i="2"/>
  <c r="J25" i="116"/>
  <c r="I32" i="67"/>
  <c r="I36" i="139"/>
  <c r="J35" i="139"/>
  <c r="K35" i="139" s="1"/>
  <c r="I37" i="63"/>
  <c r="J38" i="140"/>
  <c r="K38" i="140" s="1"/>
  <c r="I39" i="140"/>
  <c r="I34" i="97"/>
  <c r="J33" i="97"/>
  <c r="K33" i="97" s="1"/>
  <c r="I34" i="145"/>
  <c r="J33" i="145"/>
  <c r="K33" i="145" s="1"/>
  <c r="I36" i="137"/>
  <c r="J35" i="137"/>
  <c r="K35" i="137" s="1"/>
  <c r="I41" i="47"/>
  <c r="I43" i="95"/>
  <c r="I35" i="93" l="1"/>
  <c r="G28" i="215"/>
  <c r="H28" i="215" s="1"/>
  <c r="I58" i="26"/>
  <c r="G26" i="169"/>
  <c r="H26" i="169" s="1"/>
  <c r="K25" i="169"/>
  <c r="G25" i="29"/>
  <c r="H25" i="29" s="1"/>
  <c r="K24" i="29"/>
  <c r="I48" i="110"/>
  <c r="K23" i="135"/>
  <c r="K25" i="2"/>
  <c r="G26" i="2"/>
  <c r="H26" i="2" s="1"/>
  <c r="J24" i="135"/>
  <c r="K24" i="222"/>
  <c r="G25" i="222"/>
  <c r="H25" i="222" s="1"/>
  <c r="J25" i="55"/>
  <c r="G26" i="55" s="1"/>
  <c r="H26" i="55" s="1"/>
  <c r="J26" i="240"/>
  <c r="G27" i="240" s="1"/>
  <c r="H27" i="240" s="1"/>
  <c r="K28" i="233"/>
  <c r="J29" i="233" s="1"/>
  <c r="G32" i="110"/>
  <c r="H32" i="110" s="1"/>
  <c r="J32" i="110" s="1"/>
  <c r="J79" i="251"/>
  <c r="K79" i="251" s="1"/>
  <c r="G28" i="213"/>
  <c r="H28" i="213" s="1"/>
  <c r="K26" i="213"/>
  <c r="J27" i="213" s="1"/>
  <c r="G31" i="63"/>
  <c r="H31" i="63" s="1"/>
  <c r="K30" i="63"/>
  <c r="K26" i="214"/>
  <c r="G27" i="214"/>
  <c r="H27" i="214" s="1"/>
  <c r="J77" i="247"/>
  <c r="K77" i="247" s="1"/>
  <c r="K25" i="26"/>
  <c r="G26" i="26"/>
  <c r="H26" i="26" s="1"/>
  <c r="J28" i="215"/>
  <c r="J77" i="250"/>
  <c r="K77" i="250" s="1"/>
  <c r="G25" i="181"/>
  <c r="H25" i="181" s="1"/>
  <c r="J25" i="181" s="1"/>
  <c r="G26" i="181" s="1"/>
  <c r="H26" i="181" s="1"/>
  <c r="J78" i="248"/>
  <c r="K78" i="248" s="1"/>
  <c r="I80" i="251"/>
  <c r="J25" i="3"/>
  <c r="G26" i="3" s="1"/>
  <c r="H26" i="3" s="1"/>
  <c r="I78" i="247"/>
  <c r="I78" i="250"/>
  <c r="J25" i="58"/>
  <c r="J80" i="246"/>
  <c r="K80" i="246" s="1"/>
  <c r="I80" i="249"/>
  <c r="J79" i="249"/>
  <c r="K79" i="249" s="1"/>
  <c r="I79" i="248"/>
  <c r="I81" i="246"/>
  <c r="K26" i="232"/>
  <c r="G27" i="232"/>
  <c r="H27" i="232" s="1"/>
  <c r="G28" i="27"/>
  <c r="H28" i="27" s="1"/>
  <c r="K25" i="93"/>
  <c r="J26" i="93" s="1"/>
  <c r="G27" i="93" s="1"/>
  <c r="H27" i="93" s="1"/>
  <c r="K23" i="216"/>
  <c r="J24" i="216" s="1"/>
  <c r="K24" i="216" s="1"/>
  <c r="G25" i="216"/>
  <c r="H25" i="216" s="1"/>
  <c r="I40" i="231"/>
  <c r="I41" i="231" s="1"/>
  <c r="I42" i="231" s="1"/>
  <c r="I43" i="231" s="1"/>
  <c r="I44" i="231" s="1"/>
  <c r="I45" i="231" s="1"/>
  <c r="J32" i="69"/>
  <c r="K32" i="69" s="1"/>
  <c r="J33" i="132"/>
  <c r="K33" i="132" s="1"/>
  <c r="K26" i="155"/>
  <c r="J27" i="155" s="1"/>
  <c r="K27" i="155" s="1"/>
  <c r="J28" i="27"/>
  <c r="J32" i="65"/>
  <c r="K32" i="65" s="1"/>
  <c r="K25" i="231"/>
  <c r="G26" i="231"/>
  <c r="H26" i="231" s="1"/>
  <c r="K31" i="243"/>
  <c r="J32" i="243" s="1"/>
  <c r="G33" i="243" s="1"/>
  <c r="H33" i="243" s="1"/>
  <c r="K28" i="238"/>
  <c r="J29" i="238" s="1"/>
  <c r="G30" i="238" s="1"/>
  <c r="H30" i="238" s="1"/>
  <c r="J37" i="60"/>
  <c r="K37" i="60" s="1"/>
  <c r="K33" i="152"/>
  <c r="J34" i="152" s="1"/>
  <c r="J32" i="141"/>
  <c r="K32" i="141" s="1"/>
  <c r="J37" i="115"/>
  <c r="K37" i="115" s="1"/>
  <c r="J38" i="115" s="1"/>
  <c r="K38" i="115" s="1"/>
  <c r="G27" i="241"/>
  <c r="H27" i="241" s="1"/>
  <c r="K26" i="241"/>
  <c r="J32" i="70"/>
  <c r="K32" i="70" s="1"/>
  <c r="J32" i="7"/>
  <c r="K32" i="7" s="1"/>
  <c r="J39" i="140"/>
  <c r="K39" i="140" s="1"/>
  <c r="J32" i="68"/>
  <c r="K32" i="68" s="1"/>
  <c r="G25" i="168"/>
  <c r="H25" i="168" s="1"/>
  <c r="K24" i="168"/>
  <c r="I46" i="222"/>
  <c r="I47" i="222" s="1"/>
  <c r="I48" i="232"/>
  <c r="I34" i="132"/>
  <c r="J34" i="207"/>
  <c r="K34" i="207" s="1"/>
  <c r="J36" i="207" s="1"/>
  <c r="K36" i="207" s="1"/>
  <c r="J33" i="138"/>
  <c r="K33" i="138" s="1"/>
  <c r="I38" i="60"/>
  <c r="J34" i="97"/>
  <c r="K34" i="97" s="1"/>
  <c r="J32" i="41"/>
  <c r="K32" i="41" s="1"/>
  <c r="J34" i="24"/>
  <c r="K34" i="24" s="1"/>
  <c r="J73" i="43"/>
  <c r="K73" i="43" s="1"/>
  <c r="I39" i="115"/>
  <c r="I40" i="115" s="1"/>
  <c r="I74" i="43"/>
  <c r="I45" i="19"/>
  <c r="J44" i="19"/>
  <c r="K44" i="19" s="1"/>
  <c r="J32" i="67"/>
  <c r="K32" i="67" s="1"/>
  <c r="J34" i="145"/>
  <c r="K34" i="145" s="1"/>
  <c r="J33" i="37"/>
  <c r="K33" i="37" s="1"/>
  <c r="J25" i="95"/>
  <c r="K25" i="95" s="1"/>
  <c r="G27" i="239"/>
  <c r="H27" i="239" s="1"/>
  <c r="K26" i="239"/>
  <c r="I33" i="235"/>
  <c r="I34" i="235" s="1"/>
  <c r="I35" i="235" s="1"/>
  <c r="I36" i="235" s="1"/>
  <c r="I33" i="65"/>
  <c r="I33" i="170"/>
  <c r="I35" i="238"/>
  <c r="I36" i="238" s="1"/>
  <c r="I33" i="165"/>
  <c r="I35" i="181"/>
  <c r="K23" i="223"/>
  <c r="G24" i="223"/>
  <c r="H24" i="223" s="1"/>
  <c r="I33" i="66"/>
  <c r="I33" i="68"/>
  <c r="I37" i="58"/>
  <c r="I38" i="58" s="1"/>
  <c r="I33" i="241"/>
  <c r="I34" i="241" s="1"/>
  <c r="I35" i="241" s="1"/>
  <c r="I36" i="241" s="1"/>
  <c r="I37" i="241" s="1"/>
  <c r="I38" i="241" s="1"/>
  <c r="I39" i="241" s="1"/>
  <c r="I40" i="241" s="1"/>
  <c r="I33" i="243"/>
  <c r="G27" i="4"/>
  <c r="H27" i="4" s="1"/>
  <c r="K26" i="4"/>
  <c r="G26" i="116"/>
  <c r="H26" i="116" s="1"/>
  <c r="K25" i="116"/>
  <c r="I33" i="155"/>
  <c r="I43" i="169"/>
  <c r="I34" i="37"/>
  <c r="J32" i="66"/>
  <c r="K32" i="66" s="1"/>
  <c r="I33" i="168"/>
  <c r="I34" i="239"/>
  <c r="I35" i="64"/>
  <c r="I33" i="116"/>
  <c r="I33" i="3"/>
  <c r="I34" i="2"/>
  <c r="J36" i="139"/>
  <c r="K36" i="139" s="1"/>
  <c r="I33" i="67"/>
  <c r="I33" i="141"/>
  <c r="J32" i="235"/>
  <c r="K32" i="235" s="1"/>
  <c r="I35" i="207"/>
  <c r="I37" i="207" s="1"/>
  <c r="I38" i="207" s="1"/>
  <c r="I39" i="207" s="1"/>
  <c r="I40" i="207" s="1"/>
  <c r="I41" i="207" s="1"/>
  <c r="I42" i="207" s="1"/>
  <c r="I43" i="207" s="1"/>
  <c r="I44" i="207" s="1"/>
  <c r="I45" i="207" s="1"/>
  <c r="I46" i="207" s="1"/>
  <c r="I47" i="207" s="1"/>
  <c r="I48" i="207" s="1"/>
  <c r="I49" i="207" s="1"/>
  <c r="I50" i="207" s="1"/>
  <c r="I51" i="207" s="1"/>
  <c r="I52" i="207" s="1"/>
  <c r="I53" i="207" s="1"/>
  <c r="I54" i="207" s="1"/>
  <c r="I55" i="207" s="1"/>
  <c r="I56" i="207" s="1"/>
  <c r="I57" i="207" s="1"/>
  <c r="I58" i="207" s="1"/>
  <c r="I59" i="207" s="1"/>
  <c r="I60" i="207" s="1"/>
  <c r="I61" i="207" s="1"/>
  <c r="I62" i="207" s="1"/>
  <c r="I63" i="207" s="1"/>
  <c r="I64" i="207" s="1"/>
  <c r="I34" i="138"/>
  <c r="J32" i="170"/>
  <c r="K32" i="170" s="1"/>
  <c r="I35" i="152"/>
  <c r="I33" i="41"/>
  <c r="I33" i="69"/>
  <c r="I35" i="24"/>
  <c r="I33" i="7"/>
  <c r="K33" i="64"/>
  <c r="J34" i="64" s="1"/>
  <c r="G35" i="64" s="1"/>
  <c r="H35" i="64" s="1"/>
  <c r="I34" i="4"/>
  <c r="I33" i="70"/>
  <c r="I33" i="27"/>
  <c r="J32" i="165"/>
  <c r="K32" i="165" s="1"/>
  <c r="I37" i="139"/>
  <c r="I38" i="63"/>
  <c r="I40" i="140"/>
  <c r="I44" i="129"/>
  <c r="I35" i="97"/>
  <c r="I35" i="145"/>
  <c r="I37" i="137"/>
  <c r="J36" i="137"/>
  <c r="K36" i="137" s="1"/>
  <c r="I42" i="47"/>
  <c r="J41" i="47"/>
  <c r="K41" i="47" s="1"/>
  <c r="I44" i="95"/>
  <c r="J26" i="2" l="1"/>
  <c r="I49" i="110"/>
  <c r="J26" i="169"/>
  <c r="I59" i="26"/>
  <c r="J25" i="29"/>
  <c r="I36" i="93"/>
  <c r="K24" i="135"/>
  <c r="G25" i="135"/>
  <c r="H25" i="135" s="1"/>
  <c r="J25" i="135" s="1"/>
  <c r="K25" i="55"/>
  <c r="J26" i="55" s="1"/>
  <c r="K26" i="2"/>
  <c r="G27" i="2"/>
  <c r="H27" i="2" s="1"/>
  <c r="K25" i="58"/>
  <c r="J27" i="58" s="1"/>
  <c r="K27" i="58" s="1"/>
  <c r="J28" i="58" s="1"/>
  <c r="K28" i="58" s="1"/>
  <c r="J29" i="58" s="1"/>
  <c r="K29" i="58" s="1"/>
  <c r="J30" i="58" s="1"/>
  <c r="K30" i="58" s="1"/>
  <c r="J31" i="58" s="1"/>
  <c r="K31" i="58" s="1"/>
  <c r="J32" i="58" s="1"/>
  <c r="K32" i="58" s="1"/>
  <c r="J33" i="58" s="1"/>
  <c r="K33" i="58" s="1"/>
  <c r="J34" i="58" s="1"/>
  <c r="K34" i="58" s="1"/>
  <c r="J35" i="58" s="1"/>
  <c r="K35" i="58" s="1"/>
  <c r="J36" i="58" s="1"/>
  <c r="K36" i="58" s="1"/>
  <c r="J37" i="58" s="1"/>
  <c r="K37" i="58" s="1"/>
  <c r="J38" i="58" s="1"/>
  <c r="K38" i="58" s="1"/>
  <c r="G26" i="58"/>
  <c r="H26" i="58" s="1"/>
  <c r="K26" i="240"/>
  <c r="J27" i="240" s="1"/>
  <c r="K28" i="215"/>
  <c r="G29" i="215"/>
  <c r="H29" i="215" s="1"/>
  <c r="J25" i="222"/>
  <c r="K27" i="213"/>
  <c r="J28" i="213" s="1"/>
  <c r="G29" i="213"/>
  <c r="H29" i="213" s="1"/>
  <c r="I65" i="207"/>
  <c r="J80" i="251"/>
  <c r="K80" i="251" s="1"/>
  <c r="J33" i="66"/>
  <c r="K33" i="66" s="1"/>
  <c r="J80" i="249"/>
  <c r="K80" i="249" s="1"/>
  <c r="J27" i="214"/>
  <c r="K27" i="214" s="1"/>
  <c r="J31" i="63"/>
  <c r="K31" i="63" s="1"/>
  <c r="J33" i="170"/>
  <c r="K33" i="170" s="1"/>
  <c r="J33" i="165"/>
  <c r="K33" i="165" s="1"/>
  <c r="K25" i="3"/>
  <c r="J26" i="3" s="1"/>
  <c r="G27" i="3" s="1"/>
  <c r="H27" i="3" s="1"/>
  <c r="G30" i="233"/>
  <c r="H30" i="233" s="1"/>
  <c r="K29" i="233"/>
  <c r="K32" i="110"/>
  <c r="G33" i="110"/>
  <c r="H33" i="110" s="1"/>
  <c r="J26" i="26"/>
  <c r="J78" i="247"/>
  <c r="K78" i="247" s="1"/>
  <c r="I81" i="251"/>
  <c r="J79" i="248"/>
  <c r="K79" i="248" s="1"/>
  <c r="I79" i="250"/>
  <c r="I80" i="248"/>
  <c r="J25" i="216"/>
  <c r="K25" i="216" s="1"/>
  <c r="I79" i="247"/>
  <c r="I81" i="249"/>
  <c r="J78" i="250"/>
  <c r="K78" i="250" s="1"/>
  <c r="I82" i="246"/>
  <c r="J81" i="246"/>
  <c r="K81" i="246" s="1"/>
  <c r="K26" i="93"/>
  <c r="J27" i="93" s="1"/>
  <c r="J27" i="232"/>
  <c r="I46" i="231"/>
  <c r="I47" i="231" s="1"/>
  <c r="I48" i="231" s="1"/>
  <c r="I49" i="231" s="1"/>
  <c r="K29" i="238"/>
  <c r="J30" i="238" s="1"/>
  <c r="J25" i="168"/>
  <c r="K25" i="168" s="1"/>
  <c r="J27" i="241"/>
  <c r="G28" i="241" s="1"/>
  <c r="H28" i="241" s="1"/>
  <c r="J34" i="138"/>
  <c r="K34" i="138" s="1"/>
  <c r="J33" i="235"/>
  <c r="K33" i="235" s="1"/>
  <c r="J34" i="235" s="1"/>
  <c r="K34" i="235" s="1"/>
  <c r="J35" i="235" s="1"/>
  <c r="K35" i="235" s="1"/>
  <c r="G29" i="27"/>
  <c r="H29" i="27" s="1"/>
  <c r="K28" i="27"/>
  <c r="J26" i="231"/>
  <c r="G35" i="152"/>
  <c r="H35" i="152" s="1"/>
  <c r="K34" i="152"/>
  <c r="I41" i="241"/>
  <c r="I42" i="241" s="1"/>
  <c r="I43" i="241" s="1"/>
  <c r="I44" i="241" s="1"/>
  <c r="I45" i="241" s="1"/>
  <c r="I46" i="241" s="1"/>
  <c r="I47" i="241" s="1"/>
  <c r="I48" i="241" s="1"/>
  <c r="I49" i="241" s="1"/>
  <c r="J35" i="207"/>
  <c r="K35" i="207" s="1"/>
  <c r="J37" i="207" s="1"/>
  <c r="K37" i="207" s="1"/>
  <c r="J38" i="207" s="1"/>
  <c r="K38" i="207" s="1"/>
  <c r="J39" i="207" s="1"/>
  <c r="K39" i="207" s="1"/>
  <c r="J40" i="207" s="1"/>
  <c r="K40" i="207" s="1"/>
  <c r="J41" i="207" s="1"/>
  <c r="K41" i="207" s="1"/>
  <c r="J42" i="207" s="1"/>
  <c r="J33" i="70"/>
  <c r="K33" i="70" s="1"/>
  <c r="J33" i="69"/>
  <c r="K33" i="69" s="1"/>
  <c r="I48" i="222"/>
  <c r="I49" i="222" s="1"/>
  <c r="J39" i="115"/>
  <c r="K39" i="115" s="1"/>
  <c r="J40" i="115" s="1"/>
  <c r="K40" i="115" s="1"/>
  <c r="K25" i="181"/>
  <c r="J26" i="181" s="1"/>
  <c r="G27" i="181" s="1"/>
  <c r="H27" i="181" s="1"/>
  <c r="J34" i="132"/>
  <c r="K34" i="132" s="1"/>
  <c r="G28" i="155"/>
  <c r="H28" i="155" s="1"/>
  <c r="J28" i="155" s="1"/>
  <c r="G29" i="155" s="1"/>
  <c r="H29" i="155" s="1"/>
  <c r="J38" i="60"/>
  <c r="K38" i="60" s="1"/>
  <c r="J34" i="37"/>
  <c r="K34" i="37" s="1"/>
  <c r="I49" i="232"/>
  <c r="J40" i="140"/>
  <c r="K40" i="140" s="1"/>
  <c r="J35" i="24"/>
  <c r="K35" i="24" s="1"/>
  <c r="J33" i="41"/>
  <c r="K33" i="41" s="1"/>
  <c r="J26" i="116"/>
  <c r="G27" i="116" s="1"/>
  <c r="H27" i="116" s="1"/>
  <c r="G26" i="95"/>
  <c r="H26" i="95" s="1"/>
  <c r="J26" i="95" s="1"/>
  <c r="J45" i="19"/>
  <c r="K45" i="19" s="1"/>
  <c r="I39" i="60"/>
  <c r="I40" i="60" s="1"/>
  <c r="I35" i="132"/>
  <c r="I41" i="115"/>
  <c r="I75" i="43"/>
  <c r="J74" i="43"/>
  <c r="K74" i="43" s="1"/>
  <c r="I46" i="19"/>
  <c r="J27" i="239"/>
  <c r="G28" i="239" s="1"/>
  <c r="H28" i="239" s="1"/>
  <c r="J33" i="141"/>
  <c r="K33" i="141" s="1"/>
  <c r="J44" i="129"/>
  <c r="K44" i="129" s="1"/>
  <c r="J33" i="67"/>
  <c r="K33" i="67" s="1"/>
  <c r="J27" i="4"/>
  <c r="G28" i="4" s="1"/>
  <c r="H28" i="4" s="1"/>
  <c r="I35" i="2"/>
  <c r="K34" i="64"/>
  <c r="J35" i="64" s="1"/>
  <c r="G36" i="64" s="1"/>
  <c r="H36" i="64" s="1"/>
  <c r="I34" i="155"/>
  <c r="K32" i="243"/>
  <c r="J33" i="243" s="1"/>
  <c r="G34" i="243" s="1"/>
  <c r="H34" i="243" s="1"/>
  <c r="I39" i="58"/>
  <c r="I34" i="170"/>
  <c r="K36" i="235"/>
  <c r="I37" i="235"/>
  <c r="I36" i="24"/>
  <c r="I34" i="41"/>
  <c r="I36" i="64"/>
  <c r="I34" i="168"/>
  <c r="I44" i="169"/>
  <c r="I34" i="68"/>
  <c r="I36" i="181"/>
  <c r="I34" i="165"/>
  <c r="I34" i="65"/>
  <c r="J42" i="47"/>
  <c r="K42" i="47" s="1"/>
  <c r="I34" i="70"/>
  <c r="I34" i="7"/>
  <c r="I36" i="152"/>
  <c r="I34" i="67"/>
  <c r="J33" i="68"/>
  <c r="K33" i="68" s="1"/>
  <c r="I37" i="238"/>
  <c r="J33" i="65"/>
  <c r="K33" i="65" s="1"/>
  <c r="I34" i="27"/>
  <c r="I35" i="4"/>
  <c r="J33" i="7"/>
  <c r="K33" i="7" s="1"/>
  <c r="I34" i="69"/>
  <c r="I35" i="138"/>
  <c r="I34" i="141"/>
  <c r="I34" i="3"/>
  <c r="I34" i="116"/>
  <c r="I35" i="239"/>
  <c r="I35" i="37"/>
  <c r="I34" i="243"/>
  <c r="I34" i="66"/>
  <c r="J24" i="223"/>
  <c r="I38" i="139"/>
  <c r="J37" i="139"/>
  <c r="K37" i="139" s="1"/>
  <c r="I39" i="63"/>
  <c r="I41" i="140"/>
  <c r="I45" i="129"/>
  <c r="I36" i="97"/>
  <c r="J35" i="97"/>
  <c r="K35" i="97" s="1"/>
  <c r="I36" i="145"/>
  <c r="J35" i="145"/>
  <c r="K35" i="145" s="1"/>
  <c r="I38" i="137"/>
  <c r="J37" i="137"/>
  <c r="K37" i="137" s="1"/>
  <c r="I43" i="47"/>
  <c r="I45" i="95"/>
  <c r="K25" i="135" l="1"/>
  <c r="G26" i="135"/>
  <c r="H26" i="135" s="1"/>
  <c r="J26" i="135" s="1"/>
  <c r="I60" i="26"/>
  <c r="G27" i="169"/>
  <c r="H27" i="169" s="1"/>
  <c r="K26" i="169"/>
  <c r="I37" i="93"/>
  <c r="G26" i="29"/>
  <c r="H26" i="29" s="1"/>
  <c r="K25" i="29"/>
  <c r="I50" i="110"/>
  <c r="J27" i="2"/>
  <c r="G32" i="63"/>
  <c r="H32" i="63" s="1"/>
  <c r="J32" i="63" s="1"/>
  <c r="G33" i="63" s="1"/>
  <c r="H33" i="63" s="1"/>
  <c r="K25" i="222"/>
  <c r="G26" i="222"/>
  <c r="H26" i="222" s="1"/>
  <c r="J29" i="215"/>
  <c r="G30" i="215" s="1"/>
  <c r="H30" i="215" s="1"/>
  <c r="J33" i="110"/>
  <c r="G34" i="110" s="1"/>
  <c r="H34" i="110" s="1"/>
  <c r="G28" i="214"/>
  <c r="H28" i="214" s="1"/>
  <c r="J28" i="214" s="1"/>
  <c r="K28" i="213"/>
  <c r="J29" i="213" s="1"/>
  <c r="G30" i="213"/>
  <c r="H30" i="213" s="1"/>
  <c r="I66" i="207"/>
  <c r="J81" i="249"/>
  <c r="K81" i="249" s="1"/>
  <c r="K27" i="241"/>
  <c r="J28" i="241" s="1"/>
  <c r="G29" i="241" s="1"/>
  <c r="H29" i="241" s="1"/>
  <c r="K26" i="3"/>
  <c r="J27" i="3" s="1"/>
  <c r="I50" i="231"/>
  <c r="I51" i="231" s="1"/>
  <c r="G43" i="207"/>
  <c r="H43" i="207" s="1"/>
  <c r="K26" i="26"/>
  <c r="G27" i="26"/>
  <c r="H27" i="26" s="1"/>
  <c r="K27" i="240"/>
  <c r="G28" i="240"/>
  <c r="H28" i="240" s="1"/>
  <c r="J82" i="246"/>
  <c r="K82" i="246" s="1"/>
  <c r="J30" i="233"/>
  <c r="J81" i="251"/>
  <c r="K81" i="251" s="1"/>
  <c r="J79" i="250"/>
  <c r="K79" i="250" s="1"/>
  <c r="I82" i="251"/>
  <c r="J80" i="248"/>
  <c r="K80" i="248" s="1"/>
  <c r="I80" i="247"/>
  <c r="I80" i="250"/>
  <c r="I82" i="249"/>
  <c r="I81" i="248"/>
  <c r="K27" i="239"/>
  <c r="J28" i="239" s="1"/>
  <c r="G29" i="239" s="1"/>
  <c r="H29" i="239" s="1"/>
  <c r="J79" i="247"/>
  <c r="K79" i="247" s="1"/>
  <c r="J35" i="152"/>
  <c r="G36" i="152" s="1"/>
  <c r="H36" i="152" s="1"/>
  <c r="J39" i="58"/>
  <c r="K39" i="58" s="1"/>
  <c r="I83" i="246"/>
  <c r="I50" i="241"/>
  <c r="I51" i="241" s="1"/>
  <c r="I52" i="241" s="1"/>
  <c r="I53" i="241" s="1"/>
  <c r="I54" i="241" s="1"/>
  <c r="I55" i="241" s="1"/>
  <c r="I56" i="241" s="1"/>
  <c r="I57" i="241" s="1"/>
  <c r="I58" i="241" s="1"/>
  <c r="I59" i="241" s="1"/>
  <c r="I60" i="241" s="1"/>
  <c r="I61" i="241" s="1"/>
  <c r="I62" i="241" s="1"/>
  <c r="I63" i="241" s="1"/>
  <c r="I64" i="241" s="1"/>
  <c r="I65" i="241" s="1"/>
  <c r="I66" i="241" s="1"/>
  <c r="I67" i="241" s="1"/>
  <c r="I68" i="241" s="1"/>
  <c r="I69" i="241" s="1"/>
  <c r="I70" i="241" s="1"/>
  <c r="I71" i="241" s="1"/>
  <c r="I38" i="235"/>
  <c r="G26" i="216"/>
  <c r="H26" i="216" s="1"/>
  <c r="K27" i="232"/>
  <c r="G28" i="232"/>
  <c r="H28" i="232" s="1"/>
  <c r="J34" i="67"/>
  <c r="K34" i="67" s="1"/>
  <c r="K26" i="116"/>
  <c r="J27" i="116" s="1"/>
  <c r="G28" i="116" s="1"/>
  <c r="H28" i="116" s="1"/>
  <c r="G26" i="168"/>
  <c r="H26" i="168" s="1"/>
  <c r="J26" i="168" s="1"/>
  <c r="G28" i="93"/>
  <c r="H28" i="93" s="1"/>
  <c r="K27" i="93"/>
  <c r="K26" i="181"/>
  <c r="J27" i="181" s="1"/>
  <c r="K27" i="181" s="1"/>
  <c r="J29" i="27"/>
  <c r="G30" i="27" s="1"/>
  <c r="H30" i="27" s="1"/>
  <c r="J34" i="68"/>
  <c r="K34" i="68" s="1"/>
  <c r="K26" i="231"/>
  <c r="G27" i="231"/>
  <c r="H27" i="231" s="1"/>
  <c r="K33" i="243"/>
  <c r="J34" i="243" s="1"/>
  <c r="G35" i="243" s="1"/>
  <c r="H35" i="243" s="1"/>
  <c r="J39" i="60"/>
  <c r="K39" i="60" s="1"/>
  <c r="J40" i="60" s="1"/>
  <c r="K40" i="60" s="1"/>
  <c r="J34" i="141"/>
  <c r="K34" i="141" s="1"/>
  <c r="J34" i="41"/>
  <c r="K34" i="41" s="1"/>
  <c r="J34" i="7"/>
  <c r="K34" i="7" s="1"/>
  <c r="K35" i="64"/>
  <c r="J36" i="64" s="1"/>
  <c r="K28" i="155"/>
  <c r="J29" i="155" s="1"/>
  <c r="G30" i="155" s="1"/>
  <c r="H30" i="155" s="1"/>
  <c r="I36" i="132"/>
  <c r="I37" i="132" s="1"/>
  <c r="J36" i="97"/>
  <c r="K36" i="97" s="1"/>
  <c r="J41" i="140"/>
  <c r="K41" i="140" s="1"/>
  <c r="J38" i="139"/>
  <c r="K38" i="139" s="1"/>
  <c r="J35" i="37"/>
  <c r="K35" i="37" s="1"/>
  <c r="J35" i="132"/>
  <c r="K35" i="132" s="1"/>
  <c r="J36" i="24"/>
  <c r="K36" i="24" s="1"/>
  <c r="J34" i="170"/>
  <c r="K34" i="170" s="1"/>
  <c r="J75" i="43"/>
  <c r="K75" i="43" s="1"/>
  <c r="I41" i="60"/>
  <c r="I50" i="232"/>
  <c r="I51" i="232" s="1"/>
  <c r="I52" i="232" s="1"/>
  <c r="I42" i="115"/>
  <c r="I43" i="115" s="1"/>
  <c r="J41" i="115"/>
  <c r="K41" i="115" s="1"/>
  <c r="I76" i="43"/>
  <c r="I50" i="222"/>
  <c r="I47" i="19"/>
  <c r="J46" i="19"/>
  <c r="K46" i="19" s="1"/>
  <c r="J34" i="65"/>
  <c r="K34" i="65" s="1"/>
  <c r="J34" i="165"/>
  <c r="K34" i="165" s="1"/>
  <c r="K27" i="4"/>
  <c r="J28" i="4" s="1"/>
  <c r="G29" i="4" s="1"/>
  <c r="H29" i="4" s="1"/>
  <c r="J36" i="145"/>
  <c r="K36" i="145" s="1"/>
  <c r="J34" i="66"/>
  <c r="K34" i="66" s="1"/>
  <c r="J35" i="138"/>
  <c r="K35" i="138" s="1"/>
  <c r="G25" i="223"/>
  <c r="H25" i="223" s="1"/>
  <c r="K24" i="223"/>
  <c r="I36" i="37"/>
  <c r="I35" i="116"/>
  <c r="I35" i="141"/>
  <c r="I36" i="8"/>
  <c r="J36" i="8" s="1"/>
  <c r="K36" i="8" s="1"/>
  <c r="I35" i="67"/>
  <c r="I35" i="7"/>
  <c r="I35" i="168"/>
  <c r="I35" i="69"/>
  <c r="I36" i="4"/>
  <c r="I38" i="238"/>
  <c r="I39" i="238" s="1"/>
  <c r="I37" i="181"/>
  <c r="I35" i="68"/>
  <c r="I40" i="58"/>
  <c r="G27" i="95"/>
  <c r="H27" i="95" s="1"/>
  <c r="K26" i="95"/>
  <c r="I35" i="66"/>
  <c r="I35" i="243"/>
  <c r="J34" i="69"/>
  <c r="K34" i="69" s="1"/>
  <c r="I35" i="70"/>
  <c r="I45" i="169"/>
  <c r="I37" i="64"/>
  <c r="I35" i="41"/>
  <c r="J37" i="235"/>
  <c r="K37" i="235" s="1"/>
  <c r="I36" i="2"/>
  <c r="K30" i="238"/>
  <c r="G31" i="238"/>
  <c r="H31" i="238" s="1"/>
  <c r="J38" i="137"/>
  <c r="K38" i="137" s="1"/>
  <c r="G27" i="55"/>
  <c r="H27" i="55" s="1"/>
  <c r="K26" i="55"/>
  <c r="I36" i="239"/>
  <c r="I35" i="3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36" i="138"/>
  <c r="I35" i="27"/>
  <c r="I37" i="152"/>
  <c r="J34" i="70"/>
  <c r="K34" i="70" s="1"/>
  <c r="I35" i="65"/>
  <c r="I35" i="165"/>
  <c r="I37" i="24"/>
  <c r="I35" i="170"/>
  <c r="I35" i="155"/>
  <c r="I39" i="139"/>
  <c r="I40" i="63"/>
  <c r="I42" i="140"/>
  <c r="J45" i="129"/>
  <c r="K45" i="129" s="1"/>
  <c r="I46" i="129"/>
  <c r="I37" i="97"/>
  <c r="I37" i="145"/>
  <c r="I39" i="137"/>
  <c r="I44" i="47"/>
  <c r="J43" i="47"/>
  <c r="K43" i="47" s="1"/>
  <c r="I46" i="95"/>
  <c r="I51" i="110" l="1"/>
  <c r="I52" i="110" s="1"/>
  <c r="J27" i="169"/>
  <c r="J26" i="29"/>
  <c r="I61" i="26"/>
  <c r="G27" i="135"/>
  <c r="H27" i="135" s="1"/>
  <c r="K26" i="135"/>
  <c r="K27" i="2"/>
  <c r="G28" i="2"/>
  <c r="H28" i="2" s="1"/>
  <c r="J26" i="222"/>
  <c r="G27" i="222" s="1"/>
  <c r="H27" i="222" s="1"/>
  <c r="K33" i="110"/>
  <c r="J34" i="110" s="1"/>
  <c r="K29" i="215"/>
  <c r="J30" i="215" s="1"/>
  <c r="K30" i="215" s="1"/>
  <c r="G31" i="213"/>
  <c r="H31" i="213" s="1"/>
  <c r="K29" i="213"/>
  <c r="J30" i="213" s="1"/>
  <c r="K30" i="233"/>
  <c r="G31" i="233"/>
  <c r="H31" i="233" s="1"/>
  <c r="K28" i="214"/>
  <c r="G29" i="214"/>
  <c r="H29" i="214" s="1"/>
  <c r="I67" i="207"/>
  <c r="J80" i="247"/>
  <c r="K80" i="247" s="1"/>
  <c r="K32" i="63"/>
  <c r="J33" i="63" s="1"/>
  <c r="I48" i="3"/>
  <c r="J28" i="240"/>
  <c r="J27" i="26"/>
  <c r="G28" i="26" s="1"/>
  <c r="H28" i="26" s="1"/>
  <c r="K27" i="3"/>
  <c r="G28" i="3"/>
  <c r="H28" i="3" s="1"/>
  <c r="K42" i="207"/>
  <c r="I52" i="231"/>
  <c r="I53" i="231" s="1"/>
  <c r="I54" i="231" s="1"/>
  <c r="I55" i="231" s="1"/>
  <c r="I56" i="231" s="1"/>
  <c r="I57" i="231" s="1"/>
  <c r="I58" i="231" s="1"/>
  <c r="I59" i="231" s="1"/>
  <c r="J80" i="250"/>
  <c r="K80" i="250" s="1"/>
  <c r="J35" i="69"/>
  <c r="K35" i="69" s="1"/>
  <c r="K28" i="241"/>
  <c r="J29" i="241" s="1"/>
  <c r="K29" i="241" s="1"/>
  <c r="I72" i="241"/>
  <c r="I73" i="241" s="1"/>
  <c r="I74" i="241" s="1"/>
  <c r="I75" i="241" s="1"/>
  <c r="I76" i="241" s="1"/>
  <c r="I77" i="241" s="1"/>
  <c r="I78" i="241" s="1"/>
  <c r="I79" i="241" s="1"/>
  <c r="I80" i="241" s="1"/>
  <c r="I81" i="241" s="1"/>
  <c r="I82" i="241" s="1"/>
  <c r="J82" i="251"/>
  <c r="K82" i="251" s="1"/>
  <c r="J81" i="248"/>
  <c r="K81" i="248" s="1"/>
  <c r="J82" i="249"/>
  <c r="K82" i="249" s="1"/>
  <c r="I83" i="251"/>
  <c r="I82" i="248"/>
  <c r="I81" i="250"/>
  <c r="J83" i="246"/>
  <c r="K83" i="246" s="1"/>
  <c r="K35" i="152"/>
  <c r="J36" i="152" s="1"/>
  <c r="G37" i="152" s="1"/>
  <c r="H37" i="152" s="1"/>
  <c r="I83" i="249"/>
  <c r="I81" i="247"/>
  <c r="I84" i="246"/>
  <c r="J26" i="216"/>
  <c r="J38" i="235"/>
  <c r="K38" i="235" s="1"/>
  <c r="I39" i="235"/>
  <c r="I40" i="235" s="1"/>
  <c r="I41" i="235" s="1"/>
  <c r="I42" i="235" s="1"/>
  <c r="I43" i="235" s="1"/>
  <c r="I44" i="235" s="1"/>
  <c r="I45" i="235" s="1"/>
  <c r="I46" i="235" s="1"/>
  <c r="J35" i="70"/>
  <c r="K35" i="70" s="1"/>
  <c r="J28" i="232"/>
  <c r="J28" i="93"/>
  <c r="G29" i="93" s="1"/>
  <c r="H29" i="93" s="1"/>
  <c r="K29" i="27"/>
  <c r="J30" i="27" s="1"/>
  <c r="K27" i="116"/>
  <c r="K28" i="4"/>
  <c r="J29" i="4" s="1"/>
  <c r="J27" i="231"/>
  <c r="K34" i="243"/>
  <c r="J35" i="243" s="1"/>
  <c r="G37" i="64"/>
  <c r="H37" i="64" s="1"/>
  <c r="K36" i="64"/>
  <c r="K28" i="239"/>
  <c r="J29" i="239" s="1"/>
  <c r="G28" i="181"/>
  <c r="H28" i="181" s="1"/>
  <c r="J28" i="181" s="1"/>
  <c r="J36" i="138"/>
  <c r="K36" i="138" s="1"/>
  <c r="J27" i="95"/>
  <c r="G28" i="95" s="1"/>
  <c r="H28" i="95" s="1"/>
  <c r="J47" i="19"/>
  <c r="K47" i="19" s="1"/>
  <c r="J36" i="132"/>
  <c r="K36" i="132" s="1"/>
  <c r="J37" i="132" s="1"/>
  <c r="K37" i="132" s="1"/>
  <c r="I42" i="60"/>
  <c r="J35" i="165"/>
  <c r="K35" i="165" s="1"/>
  <c r="J35" i="41"/>
  <c r="K35" i="41" s="1"/>
  <c r="J36" i="37"/>
  <c r="K36" i="37" s="1"/>
  <c r="G27" i="168"/>
  <c r="H27" i="168" s="1"/>
  <c r="K26" i="168"/>
  <c r="J41" i="60"/>
  <c r="K41" i="60" s="1"/>
  <c r="J44" i="47"/>
  <c r="K44" i="47" s="1"/>
  <c r="J35" i="65"/>
  <c r="K35" i="65" s="1"/>
  <c r="K29" i="155"/>
  <c r="J30" i="155" s="1"/>
  <c r="G31" i="155" s="1"/>
  <c r="H31" i="155" s="1"/>
  <c r="I53" i="232"/>
  <c r="I54" i="232" s="1"/>
  <c r="I38" i="132"/>
  <c r="I39" i="132" s="1"/>
  <c r="J35" i="66"/>
  <c r="K35" i="66" s="1"/>
  <c r="J40" i="58"/>
  <c r="K40" i="58" s="1"/>
  <c r="J76" i="43"/>
  <c r="K76" i="43" s="1"/>
  <c r="J42" i="115"/>
  <c r="K42" i="115" s="1"/>
  <c r="J43" i="115" s="1"/>
  <c r="K43" i="115" s="1"/>
  <c r="I44" i="115"/>
  <c r="I77" i="43"/>
  <c r="I51" i="222"/>
  <c r="I48" i="19"/>
  <c r="J27" i="55"/>
  <c r="K27" i="55" s="1"/>
  <c r="J37" i="24"/>
  <c r="K37" i="24" s="1"/>
  <c r="I36" i="65"/>
  <c r="I36" i="27"/>
  <c r="I36" i="41"/>
  <c r="I46" i="169"/>
  <c r="I38" i="181"/>
  <c r="I37" i="4"/>
  <c r="I36" i="67"/>
  <c r="I36" i="141"/>
  <c r="I36" i="170"/>
  <c r="I37" i="2"/>
  <c r="I36" i="70"/>
  <c r="I36" i="68"/>
  <c r="I36" i="69"/>
  <c r="I36" i="7"/>
  <c r="I37" i="8"/>
  <c r="J37" i="8" s="1"/>
  <c r="K37" i="8" s="1"/>
  <c r="J39" i="137"/>
  <c r="K39" i="137" s="1"/>
  <c r="J37" i="97"/>
  <c r="K37" i="97" s="1"/>
  <c r="J42" i="140"/>
  <c r="K42" i="140" s="1"/>
  <c r="J35" i="170"/>
  <c r="K35" i="170" s="1"/>
  <c r="I36" i="165"/>
  <c r="I37" i="138"/>
  <c r="I37" i="239"/>
  <c r="J31" i="238"/>
  <c r="I36" i="243"/>
  <c r="J35" i="68"/>
  <c r="K35" i="68" s="1"/>
  <c r="I40" i="238"/>
  <c r="I41" i="238" s="1"/>
  <c r="I36" i="168"/>
  <c r="J35" i="7"/>
  <c r="K35" i="7" s="1"/>
  <c r="I36" i="116"/>
  <c r="J25" i="223"/>
  <c r="I36" i="155"/>
  <c r="I38" i="24"/>
  <c r="I38" i="152"/>
  <c r="I38" i="64"/>
  <c r="I36" i="66"/>
  <c r="I41" i="58"/>
  <c r="J28" i="116"/>
  <c r="J35" i="67"/>
  <c r="K35" i="67" s="1"/>
  <c r="J35" i="141"/>
  <c r="K35" i="141" s="1"/>
  <c r="I37" i="37"/>
  <c r="I40" i="139"/>
  <c r="J39" i="139"/>
  <c r="K39" i="139" s="1"/>
  <c r="I41" i="63"/>
  <c r="I41" i="236"/>
  <c r="I43" i="140"/>
  <c r="I47" i="129"/>
  <c r="J46" i="129"/>
  <c r="K46" i="129" s="1"/>
  <c r="I38" i="97"/>
  <c r="I38" i="145"/>
  <c r="J37" i="145"/>
  <c r="K37" i="145" s="1"/>
  <c r="I40" i="137"/>
  <c r="I45" i="47"/>
  <c r="I47" i="95"/>
  <c r="J27" i="135" l="1"/>
  <c r="I62" i="26"/>
  <c r="G27" i="29"/>
  <c r="H27" i="29" s="1"/>
  <c r="J27" i="29" s="1"/>
  <c r="K27" i="29" s="1"/>
  <c r="K26" i="29"/>
  <c r="G28" i="169"/>
  <c r="H28" i="169" s="1"/>
  <c r="J28" i="169" s="1"/>
  <c r="K27" i="169"/>
  <c r="I53" i="110"/>
  <c r="K26" i="222"/>
  <c r="J28" i="2"/>
  <c r="K28" i="2" s="1"/>
  <c r="K34" i="110"/>
  <c r="J35" i="110" s="1"/>
  <c r="G35" i="110"/>
  <c r="H35" i="110" s="1"/>
  <c r="J27" i="222"/>
  <c r="K28" i="240"/>
  <c r="G29" i="240"/>
  <c r="H29" i="240" s="1"/>
  <c r="K27" i="95"/>
  <c r="J28" i="95" s="1"/>
  <c r="G32" i="213"/>
  <c r="H32" i="213" s="1"/>
  <c r="K30" i="213"/>
  <c r="J31" i="213" s="1"/>
  <c r="J29" i="214"/>
  <c r="I60" i="231"/>
  <c r="J31" i="233"/>
  <c r="I83" i="241"/>
  <c r="I84" i="241" s="1"/>
  <c r="I68" i="207"/>
  <c r="K33" i="63"/>
  <c r="G34" i="63"/>
  <c r="H34" i="63" s="1"/>
  <c r="K36" i="152"/>
  <c r="J37" i="152" s="1"/>
  <c r="G38" i="152" s="1"/>
  <c r="H38" i="152" s="1"/>
  <c r="K27" i="26"/>
  <c r="J28" i="26" s="1"/>
  <c r="I49" i="3"/>
  <c r="J28" i="3"/>
  <c r="I47" i="235"/>
  <c r="K25" i="223"/>
  <c r="G26" i="223"/>
  <c r="H26" i="223" s="1"/>
  <c r="J39" i="235"/>
  <c r="K39" i="235" s="1"/>
  <c r="J40" i="235" s="1"/>
  <c r="K40" i="235" s="1"/>
  <c r="J41" i="235" s="1"/>
  <c r="K41" i="235" s="1"/>
  <c r="J42" i="235" s="1"/>
  <c r="K42" i="235" s="1"/>
  <c r="J43" i="235" s="1"/>
  <c r="K43" i="235" s="1"/>
  <c r="J44" i="235" s="1"/>
  <c r="K44" i="235" s="1"/>
  <c r="J45" i="235" s="1"/>
  <c r="K45" i="235" s="1"/>
  <c r="J46" i="235" s="1"/>
  <c r="K46" i="235" s="1"/>
  <c r="K26" i="216"/>
  <c r="G27" i="216"/>
  <c r="H27" i="216" s="1"/>
  <c r="J43" i="207"/>
  <c r="G44" i="207" s="1"/>
  <c r="H44" i="207" s="1"/>
  <c r="I84" i="251"/>
  <c r="J36" i="141"/>
  <c r="K36" i="141" s="1"/>
  <c r="J81" i="250"/>
  <c r="K81" i="250" s="1"/>
  <c r="J83" i="251"/>
  <c r="K83" i="251" s="1"/>
  <c r="J37" i="64"/>
  <c r="G38" i="64" s="1"/>
  <c r="H38" i="64" s="1"/>
  <c r="J84" i="246"/>
  <c r="K84" i="246" s="1"/>
  <c r="J83" i="249"/>
  <c r="K83" i="249" s="1"/>
  <c r="I82" i="250"/>
  <c r="I84" i="249"/>
  <c r="G30" i="241"/>
  <c r="H30" i="241" s="1"/>
  <c r="J30" i="241" s="1"/>
  <c r="K30" i="241" s="1"/>
  <c r="I82" i="247"/>
  <c r="I83" i="248"/>
  <c r="J81" i="247"/>
  <c r="K81" i="247" s="1"/>
  <c r="J82" i="248"/>
  <c r="K82" i="248" s="1"/>
  <c r="K28" i="232"/>
  <c r="G29" i="232"/>
  <c r="H29" i="232" s="1"/>
  <c r="I85" i="246"/>
  <c r="K28" i="93"/>
  <c r="J29" i="93" s="1"/>
  <c r="J36" i="68"/>
  <c r="K36" i="68" s="1"/>
  <c r="G31" i="27"/>
  <c r="H31" i="27" s="1"/>
  <c r="K30" i="27"/>
  <c r="K27" i="231"/>
  <c r="G28" i="231"/>
  <c r="H28" i="231" s="1"/>
  <c r="G36" i="243"/>
  <c r="H36" i="243" s="1"/>
  <c r="K35" i="243"/>
  <c r="G30" i="239"/>
  <c r="H30" i="239" s="1"/>
  <c r="K29" i="239"/>
  <c r="J38" i="145"/>
  <c r="K38" i="145" s="1"/>
  <c r="J36" i="67"/>
  <c r="K36" i="67" s="1"/>
  <c r="J36" i="7"/>
  <c r="K36" i="7" s="1"/>
  <c r="J42" i="60"/>
  <c r="K42" i="60" s="1"/>
  <c r="J36" i="170"/>
  <c r="K36" i="170" s="1"/>
  <c r="J38" i="132"/>
  <c r="K38" i="132" s="1"/>
  <c r="J39" i="132" s="1"/>
  <c r="K39" i="132" s="1"/>
  <c r="J27" i="168"/>
  <c r="G28" i="168" s="1"/>
  <c r="H28" i="168" s="1"/>
  <c r="J37" i="37"/>
  <c r="K37" i="37" s="1"/>
  <c r="J36" i="66"/>
  <c r="K36" i="66" s="1"/>
  <c r="J36" i="165"/>
  <c r="K36" i="165" s="1"/>
  <c r="I40" i="132"/>
  <c r="I41" i="132" s="1"/>
  <c r="I43" i="60"/>
  <c r="J36" i="69"/>
  <c r="K36" i="69" s="1"/>
  <c r="K28" i="181"/>
  <c r="G29" i="181"/>
  <c r="H29" i="181" s="1"/>
  <c r="I55" i="232"/>
  <c r="I45" i="115"/>
  <c r="J44" i="115"/>
  <c r="K44" i="115" s="1"/>
  <c r="I78" i="43"/>
  <c r="J77" i="43"/>
  <c r="K77" i="43" s="1"/>
  <c r="I52" i="222"/>
  <c r="I49" i="19"/>
  <c r="J48" i="19"/>
  <c r="K48" i="19" s="1"/>
  <c r="J41" i="58"/>
  <c r="K41" i="58" s="1"/>
  <c r="J36" i="65"/>
  <c r="K36" i="65" s="1"/>
  <c r="K30" i="155"/>
  <c r="J31" i="155" s="1"/>
  <c r="K31" i="155" s="1"/>
  <c r="G29" i="116"/>
  <c r="H29" i="116" s="1"/>
  <c r="K28" i="116"/>
  <c r="I39" i="152"/>
  <c r="I38" i="8"/>
  <c r="J38" i="8" s="1"/>
  <c r="K38" i="8" s="1"/>
  <c r="J36" i="41"/>
  <c r="K36" i="41" s="1"/>
  <c r="I37" i="27"/>
  <c r="I42" i="58"/>
  <c r="J38" i="24"/>
  <c r="K38" i="24" s="1"/>
  <c r="I42" i="238"/>
  <c r="I38" i="239"/>
  <c r="I37" i="69"/>
  <c r="J36" i="70"/>
  <c r="K36" i="70" s="1"/>
  <c r="I38" i="2"/>
  <c r="I37" i="141"/>
  <c r="I39" i="181"/>
  <c r="I37" i="41"/>
  <c r="I39" i="64"/>
  <c r="I39" i="24"/>
  <c r="I37" i="116"/>
  <c r="I38" i="138"/>
  <c r="I37" i="7"/>
  <c r="I37" i="68"/>
  <c r="I37" i="70"/>
  <c r="I37" i="67"/>
  <c r="I38" i="4"/>
  <c r="I47" i="169"/>
  <c r="J40" i="139"/>
  <c r="K40" i="139" s="1"/>
  <c r="I38" i="37"/>
  <c r="G30" i="4"/>
  <c r="H30" i="4" s="1"/>
  <c r="K29" i="4"/>
  <c r="I37" i="66"/>
  <c r="I37" i="155"/>
  <c r="I37" i="168"/>
  <c r="I37" i="243"/>
  <c r="G32" i="238"/>
  <c r="H32" i="238" s="1"/>
  <c r="K31" i="238"/>
  <c r="J37" i="138"/>
  <c r="K37" i="138" s="1"/>
  <c r="I37" i="165"/>
  <c r="I37" i="170"/>
  <c r="I37" i="65"/>
  <c r="I41" i="139"/>
  <c r="I42" i="63"/>
  <c r="I42" i="236"/>
  <c r="J41" i="236"/>
  <c r="K41" i="236" s="1"/>
  <c r="J43" i="140"/>
  <c r="K43" i="140" s="1"/>
  <c r="I44" i="140"/>
  <c r="J40" i="137"/>
  <c r="K40" i="137" s="1"/>
  <c r="J47" i="129"/>
  <c r="K47" i="129" s="1"/>
  <c r="I48" i="129"/>
  <c r="J38" i="97"/>
  <c r="K38" i="97" s="1"/>
  <c r="I39" i="97"/>
  <c r="I39" i="145"/>
  <c r="J45" i="47"/>
  <c r="K45" i="47" s="1"/>
  <c r="I46" i="47"/>
  <c r="I48" i="95"/>
  <c r="K27" i="222" l="1"/>
  <c r="G28" i="222"/>
  <c r="H28" i="222" s="1"/>
  <c r="J28" i="222" s="1"/>
  <c r="K28" i="222" s="1"/>
  <c r="I54" i="110"/>
  <c r="G29" i="169"/>
  <c r="H29" i="169" s="1"/>
  <c r="K28" i="169"/>
  <c r="I63" i="26"/>
  <c r="I64" i="26" s="1"/>
  <c r="G28" i="135"/>
  <c r="H28" i="135" s="1"/>
  <c r="J28" i="135" s="1"/>
  <c r="K27" i="135"/>
  <c r="G29" i="2"/>
  <c r="H29" i="2" s="1"/>
  <c r="J47" i="235"/>
  <c r="J29" i="2"/>
  <c r="G30" i="2" s="1"/>
  <c r="H30" i="2" s="1"/>
  <c r="J29" i="240"/>
  <c r="J34" i="63"/>
  <c r="K34" i="63" s="1"/>
  <c r="K37" i="152"/>
  <c r="J38" i="152" s="1"/>
  <c r="G39" i="152" s="1"/>
  <c r="H39" i="152" s="1"/>
  <c r="K31" i="233"/>
  <c r="G32" i="233"/>
  <c r="H32" i="233" s="1"/>
  <c r="K35" i="110"/>
  <c r="G36" i="110"/>
  <c r="H36" i="110" s="1"/>
  <c r="I61" i="231"/>
  <c r="G30" i="214"/>
  <c r="H30" i="214" s="1"/>
  <c r="K29" i="214"/>
  <c r="K28" i="26"/>
  <c r="G29" i="26"/>
  <c r="H29" i="26" s="1"/>
  <c r="K31" i="213"/>
  <c r="J32" i="213" s="1"/>
  <c r="G33" i="213"/>
  <c r="H33" i="213" s="1"/>
  <c r="I69" i="207"/>
  <c r="I85" i="241"/>
  <c r="J29" i="232"/>
  <c r="K29" i="232" s="1"/>
  <c r="J27" i="216"/>
  <c r="K27" i="216" s="1"/>
  <c r="J30" i="239"/>
  <c r="I50" i="3"/>
  <c r="I51" i="3" s="1"/>
  <c r="I52" i="3" s="1"/>
  <c r="I53" i="3" s="1"/>
  <c r="I54" i="3" s="1"/>
  <c r="I55" i="3" s="1"/>
  <c r="I56" i="3" s="1"/>
  <c r="I57" i="3" s="1"/>
  <c r="I58" i="3" s="1"/>
  <c r="I59" i="3" s="1"/>
  <c r="G29" i="3"/>
  <c r="H29" i="3" s="1"/>
  <c r="K28" i="3"/>
  <c r="G35" i="63"/>
  <c r="H35" i="63" s="1"/>
  <c r="K43" i="207"/>
  <c r="J44" i="207" s="1"/>
  <c r="J36" i="243"/>
  <c r="G37" i="243" s="1"/>
  <c r="H37" i="243" s="1"/>
  <c r="J26" i="223"/>
  <c r="K47" i="235"/>
  <c r="I48" i="235"/>
  <c r="I49" i="235" s="1"/>
  <c r="I50" i="235" s="1"/>
  <c r="I51" i="235" s="1"/>
  <c r="I52" i="235" s="1"/>
  <c r="I53" i="235" s="1"/>
  <c r="I54" i="235" s="1"/>
  <c r="J84" i="251"/>
  <c r="K84" i="251" s="1"/>
  <c r="J83" i="248"/>
  <c r="K83" i="248" s="1"/>
  <c r="K37" i="64"/>
  <c r="J38" i="64" s="1"/>
  <c r="G39" i="64" s="1"/>
  <c r="H39" i="64" s="1"/>
  <c r="J84" i="249"/>
  <c r="K84" i="249" s="1"/>
  <c r="G31" i="241"/>
  <c r="H31" i="241" s="1"/>
  <c r="J31" i="241" s="1"/>
  <c r="G32" i="241" s="1"/>
  <c r="H32" i="241" s="1"/>
  <c r="I85" i="251"/>
  <c r="J82" i="247"/>
  <c r="K82" i="247" s="1"/>
  <c r="I83" i="247"/>
  <c r="J82" i="250"/>
  <c r="K82" i="250" s="1"/>
  <c r="I83" i="250"/>
  <c r="I84" i="248"/>
  <c r="I85" i="249"/>
  <c r="J85" i="246"/>
  <c r="K85" i="246" s="1"/>
  <c r="K27" i="168"/>
  <c r="J28" i="168" s="1"/>
  <c r="K28" i="168" s="1"/>
  <c r="I86" i="246"/>
  <c r="K29" i="93"/>
  <c r="G30" i="93"/>
  <c r="H30" i="93" s="1"/>
  <c r="J40" i="132"/>
  <c r="K40" i="132" s="1"/>
  <c r="J41" i="132" s="1"/>
  <c r="K41" i="132" s="1"/>
  <c r="J31" i="27"/>
  <c r="G32" i="27" s="1"/>
  <c r="H32" i="27" s="1"/>
  <c r="J38" i="138"/>
  <c r="K38" i="138" s="1"/>
  <c r="J49" i="19"/>
  <c r="K49" i="19" s="1"/>
  <c r="J78" i="43"/>
  <c r="K78" i="43" s="1"/>
  <c r="J28" i="231"/>
  <c r="J45" i="115"/>
  <c r="K45" i="115" s="1"/>
  <c r="J37" i="66"/>
  <c r="K37" i="66" s="1"/>
  <c r="J37" i="67"/>
  <c r="K37" i="67" s="1"/>
  <c r="J37" i="68"/>
  <c r="K37" i="68" s="1"/>
  <c r="I44" i="60"/>
  <c r="I42" i="132"/>
  <c r="I56" i="232"/>
  <c r="I57" i="232" s="1"/>
  <c r="I58" i="232" s="1"/>
  <c r="J43" i="60"/>
  <c r="K43" i="60" s="1"/>
  <c r="J29" i="181"/>
  <c r="I46" i="115"/>
  <c r="I47" i="115" s="1"/>
  <c r="I79" i="43"/>
  <c r="I53" i="222"/>
  <c r="I50" i="19"/>
  <c r="J32" i="238"/>
  <c r="G33" i="238" s="1"/>
  <c r="H33" i="238" s="1"/>
  <c r="J30" i="4"/>
  <c r="G31" i="4" s="1"/>
  <c r="H31" i="4" s="1"/>
  <c r="J37" i="170"/>
  <c r="K37" i="170" s="1"/>
  <c r="J37" i="41"/>
  <c r="K37" i="41" s="1"/>
  <c r="J37" i="70"/>
  <c r="K37" i="70" s="1"/>
  <c r="J37" i="7"/>
  <c r="K37" i="7" s="1"/>
  <c r="J39" i="24"/>
  <c r="K39" i="24" s="1"/>
  <c r="I38" i="65"/>
  <c r="I38" i="165"/>
  <c r="I39" i="37"/>
  <c r="I39" i="138"/>
  <c r="I38" i="141"/>
  <c r="J37" i="69"/>
  <c r="K37" i="69" s="1"/>
  <c r="I39" i="239"/>
  <c r="I43" i="238"/>
  <c r="I43" i="58"/>
  <c r="I44" i="58" s="1"/>
  <c r="I40" i="152"/>
  <c r="J46" i="47"/>
  <c r="K46" i="47" s="1"/>
  <c r="J37" i="65"/>
  <c r="K37" i="65" s="1"/>
  <c r="G29" i="95"/>
  <c r="H29" i="95" s="1"/>
  <c r="K28" i="95"/>
  <c r="I38" i="243"/>
  <c r="I38" i="155"/>
  <c r="I38" i="66"/>
  <c r="J38" i="37"/>
  <c r="K38" i="37" s="1"/>
  <c r="I38" i="70"/>
  <c r="I38" i="7"/>
  <c r="I38" i="69"/>
  <c r="G31" i="239"/>
  <c r="H31" i="239" s="1"/>
  <c r="K30" i="239"/>
  <c r="I39" i="4"/>
  <c r="I38" i="116"/>
  <c r="I40" i="64"/>
  <c r="I40" i="181"/>
  <c r="I39" i="2"/>
  <c r="I38" i="27"/>
  <c r="I39" i="8"/>
  <c r="J39" i="8" s="1"/>
  <c r="K39" i="8" s="1"/>
  <c r="J39" i="97"/>
  <c r="K39" i="97" s="1"/>
  <c r="J42" i="236"/>
  <c r="K42" i="236" s="1"/>
  <c r="I38" i="170"/>
  <c r="J37" i="165"/>
  <c r="K37" i="165" s="1"/>
  <c r="I38" i="168"/>
  <c r="I39" i="168" s="1"/>
  <c r="I48" i="169"/>
  <c r="I38" i="67"/>
  <c r="I38" i="68"/>
  <c r="I40" i="24"/>
  <c r="I38" i="41"/>
  <c r="J37" i="141"/>
  <c r="K37" i="141" s="1"/>
  <c r="J42" i="58"/>
  <c r="K42" i="58" s="1"/>
  <c r="I42" i="139"/>
  <c r="J41" i="139"/>
  <c r="K41" i="139" s="1"/>
  <c r="I43" i="63"/>
  <c r="I43" i="236"/>
  <c r="J44" i="140"/>
  <c r="K44" i="140" s="1"/>
  <c r="I45" i="140"/>
  <c r="I49" i="129"/>
  <c r="J48" i="129"/>
  <c r="K48" i="129" s="1"/>
  <c r="I40" i="97"/>
  <c r="J39" i="145"/>
  <c r="K39" i="145" s="1"/>
  <c r="I40" i="145"/>
  <c r="I47" i="47"/>
  <c r="I49" i="95"/>
  <c r="K38" i="152" l="1"/>
  <c r="J39" i="152" s="1"/>
  <c r="G40" i="152" s="1"/>
  <c r="H40" i="152" s="1"/>
  <c r="G29" i="135"/>
  <c r="H29" i="135" s="1"/>
  <c r="K28" i="135"/>
  <c r="I65" i="26"/>
  <c r="J29" i="169"/>
  <c r="K29" i="169" s="1"/>
  <c r="J30" i="169" s="1"/>
  <c r="K30" i="169" s="1"/>
  <c r="J31" i="169" s="1"/>
  <c r="K31" i="169" s="1"/>
  <c r="J32" i="169" s="1"/>
  <c r="K32" i="169" s="1"/>
  <c r="J33" i="169" s="1"/>
  <c r="K33" i="169" s="1"/>
  <c r="J34" i="169" s="1"/>
  <c r="K34" i="169" s="1"/>
  <c r="J35" i="169" s="1"/>
  <c r="K35" i="169" s="1"/>
  <c r="J36" i="169" s="1"/>
  <c r="K36" i="169" s="1"/>
  <c r="J37" i="169" s="1"/>
  <c r="K37" i="169" s="1"/>
  <c r="J38" i="169" s="1"/>
  <c r="K38" i="169" s="1"/>
  <c r="J39" i="169" s="1"/>
  <c r="K39" i="169" s="1"/>
  <c r="J40" i="169" s="1"/>
  <c r="K40" i="169" s="1"/>
  <c r="J41" i="169" s="1"/>
  <c r="K41" i="169" s="1"/>
  <c r="J42" i="169" s="1"/>
  <c r="K42" i="169" s="1"/>
  <c r="J43" i="169" s="1"/>
  <c r="K43" i="169" s="1"/>
  <c r="J44" i="169" s="1"/>
  <c r="K44" i="169" s="1"/>
  <c r="J45" i="169" s="1"/>
  <c r="K45" i="169" s="1"/>
  <c r="J46" i="169" s="1"/>
  <c r="K46" i="169" s="1"/>
  <c r="J47" i="169" s="1"/>
  <c r="K47" i="169" s="1"/>
  <c r="J48" i="169" s="1"/>
  <c r="K48" i="169" s="1"/>
  <c r="I55" i="110"/>
  <c r="I56" i="110" s="1"/>
  <c r="I57" i="110" s="1"/>
  <c r="J29" i="222"/>
  <c r="K29" i="222" s="1"/>
  <c r="J30" i="222" s="1"/>
  <c r="K30" i="222" s="1"/>
  <c r="J31" i="222" s="1"/>
  <c r="K31" i="222" s="1"/>
  <c r="J32" i="222" s="1"/>
  <c r="K32" i="222" s="1"/>
  <c r="J33" i="222" s="1"/>
  <c r="K33" i="222" s="1"/>
  <c r="J34" i="222" s="1"/>
  <c r="K34" i="222" s="1"/>
  <c r="J35" i="222" s="1"/>
  <c r="K35" i="222" s="1"/>
  <c r="J36" i="222" s="1"/>
  <c r="K36" i="222" s="1"/>
  <c r="J37" i="222" s="1"/>
  <c r="K37" i="222" s="1"/>
  <c r="J38" i="222" s="1"/>
  <c r="K38" i="222" s="1"/>
  <c r="J39" i="222" s="1"/>
  <c r="K39" i="222" s="1"/>
  <c r="J40" i="222" s="1"/>
  <c r="K40" i="222" s="1"/>
  <c r="J41" i="222" s="1"/>
  <c r="K41" i="222" s="1"/>
  <c r="J42" i="222" s="1"/>
  <c r="K42" i="222" s="1"/>
  <c r="J43" i="222" s="1"/>
  <c r="K43" i="222" s="1"/>
  <c r="J44" i="222" s="1"/>
  <c r="K44" i="222" s="1"/>
  <c r="J45" i="222" s="1"/>
  <c r="K45" i="222" s="1"/>
  <c r="J46" i="222" s="1"/>
  <c r="K46" i="222" s="1"/>
  <c r="J47" i="222" s="1"/>
  <c r="K47" i="222" s="1"/>
  <c r="J48" i="222" s="1"/>
  <c r="K48" i="222" s="1"/>
  <c r="J49" i="222" s="1"/>
  <c r="K49" i="222" s="1"/>
  <c r="J50" i="222" s="1"/>
  <c r="K50" i="222" s="1"/>
  <c r="J51" i="222" s="1"/>
  <c r="K51" i="222" s="1"/>
  <c r="J52" i="222" s="1"/>
  <c r="K52" i="222" s="1"/>
  <c r="J53" i="222" s="1"/>
  <c r="K53" i="222" s="1"/>
  <c r="K29" i="2"/>
  <c r="J30" i="2" s="1"/>
  <c r="K30" i="2" s="1"/>
  <c r="K29" i="240"/>
  <c r="G30" i="240"/>
  <c r="H30" i="240" s="1"/>
  <c r="K32" i="213"/>
  <c r="J33" i="213" s="1"/>
  <c r="G34" i="213"/>
  <c r="H34" i="213" s="1"/>
  <c r="G30" i="232"/>
  <c r="H30" i="232" s="1"/>
  <c r="J30" i="232" s="1"/>
  <c r="K30" i="232" s="1"/>
  <c r="G28" i="216"/>
  <c r="H28" i="216" s="1"/>
  <c r="J28" i="216" s="1"/>
  <c r="K28" i="216" s="1"/>
  <c r="I62" i="231"/>
  <c r="J36" i="110"/>
  <c r="J38" i="141"/>
  <c r="K38" i="141" s="1"/>
  <c r="J32" i="233"/>
  <c r="J29" i="26"/>
  <c r="J30" i="214"/>
  <c r="K30" i="214" s="1"/>
  <c r="I60" i="3"/>
  <c r="I61" i="3" s="1"/>
  <c r="I70" i="207"/>
  <c r="I86" i="241"/>
  <c r="J83" i="247"/>
  <c r="K83" i="247" s="1"/>
  <c r="J30" i="93"/>
  <c r="G31" i="93" s="1"/>
  <c r="H31" i="93" s="1"/>
  <c r="J29" i="3"/>
  <c r="K29" i="3" s="1"/>
  <c r="I55" i="235"/>
  <c r="I56" i="235" s="1"/>
  <c r="I57" i="235" s="1"/>
  <c r="I58" i="235" s="1"/>
  <c r="I59" i="235" s="1"/>
  <c r="I60" i="235" s="1"/>
  <c r="I61" i="235" s="1"/>
  <c r="I62" i="235" s="1"/>
  <c r="I63" i="235" s="1"/>
  <c r="I64" i="235" s="1"/>
  <c r="I65" i="235" s="1"/>
  <c r="I66" i="235" s="1"/>
  <c r="I67" i="235" s="1"/>
  <c r="I68" i="235" s="1"/>
  <c r="I69" i="235" s="1"/>
  <c r="K69" i="235" s="1"/>
  <c r="K44" i="207"/>
  <c r="G45" i="207"/>
  <c r="H45" i="207" s="1"/>
  <c r="K36" i="243"/>
  <c r="J37" i="243" s="1"/>
  <c r="G38" i="243" s="1"/>
  <c r="H38" i="243" s="1"/>
  <c r="J48" i="235"/>
  <c r="K48" i="235" s="1"/>
  <c r="J49" i="235" s="1"/>
  <c r="K49" i="235" s="1"/>
  <c r="J50" i="235" s="1"/>
  <c r="K50" i="235" s="1"/>
  <c r="J51" i="235" s="1"/>
  <c r="K51" i="235" s="1"/>
  <c r="J52" i="235" s="1"/>
  <c r="K52" i="235" s="1"/>
  <c r="J53" i="235" s="1"/>
  <c r="K53" i="235" s="1"/>
  <c r="J54" i="235" s="1"/>
  <c r="K54" i="235" s="1"/>
  <c r="J38" i="165"/>
  <c r="K38" i="165" s="1"/>
  <c r="K32" i="238"/>
  <c r="J33" i="238" s="1"/>
  <c r="K33" i="238" s="1"/>
  <c r="K26" i="223"/>
  <c r="G27" i="223"/>
  <c r="H27" i="223" s="1"/>
  <c r="J35" i="63"/>
  <c r="K38" i="64"/>
  <c r="J39" i="64" s="1"/>
  <c r="G40" i="64" s="1"/>
  <c r="H40" i="64" s="1"/>
  <c r="J84" i="248"/>
  <c r="K84" i="248" s="1"/>
  <c r="J83" i="250"/>
  <c r="K83" i="250" s="1"/>
  <c r="J85" i="251"/>
  <c r="K85" i="251" s="1"/>
  <c r="K30" i="4"/>
  <c r="J31" i="4" s="1"/>
  <c r="I86" i="251"/>
  <c r="I86" i="249"/>
  <c r="I84" i="250"/>
  <c r="I85" i="248"/>
  <c r="J43" i="58"/>
  <c r="K43" i="58" s="1"/>
  <c r="J44" i="58" s="1"/>
  <c r="K44" i="58" s="1"/>
  <c r="J85" i="249"/>
  <c r="K85" i="249" s="1"/>
  <c r="I84" i="247"/>
  <c r="J86" i="246"/>
  <c r="K86" i="246" s="1"/>
  <c r="I87" i="246"/>
  <c r="J44" i="60"/>
  <c r="K44" i="60" s="1"/>
  <c r="K31" i="27"/>
  <c r="J32" i="27" s="1"/>
  <c r="K32" i="27" s="1"/>
  <c r="J39" i="37"/>
  <c r="K39" i="37" s="1"/>
  <c r="K30" i="93"/>
  <c r="G29" i="168"/>
  <c r="H29" i="168" s="1"/>
  <c r="J29" i="168" s="1"/>
  <c r="K31" i="241"/>
  <c r="J32" i="241" s="1"/>
  <c r="J45" i="140"/>
  <c r="K45" i="140" s="1"/>
  <c r="K28" i="231"/>
  <c r="G29" i="231"/>
  <c r="H29" i="231" s="1"/>
  <c r="J42" i="132"/>
  <c r="K42" i="132" s="1"/>
  <c r="J38" i="70"/>
  <c r="K38" i="70" s="1"/>
  <c r="J39" i="138"/>
  <c r="K39" i="138" s="1"/>
  <c r="J79" i="43"/>
  <c r="K79" i="43" s="1"/>
  <c r="J40" i="97"/>
  <c r="K40" i="97" s="1"/>
  <c r="J40" i="24"/>
  <c r="K40" i="24" s="1"/>
  <c r="I59" i="232"/>
  <c r="I60" i="232" s="1"/>
  <c r="I45" i="60"/>
  <c r="K29" i="181"/>
  <c r="G30" i="181"/>
  <c r="H30" i="181" s="1"/>
  <c r="I58" i="110"/>
  <c r="I59" i="110" s="1"/>
  <c r="I43" i="132"/>
  <c r="I48" i="115"/>
  <c r="J46" i="115"/>
  <c r="K46" i="115" s="1"/>
  <c r="J47" i="115" s="1"/>
  <c r="K47" i="115" s="1"/>
  <c r="I80" i="43"/>
  <c r="I54" i="222"/>
  <c r="I51" i="19"/>
  <c r="J50" i="19"/>
  <c r="K50" i="19" s="1"/>
  <c r="J42" i="139"/>
  <c r="K42" i="139" s="1"/>
  <c r="J38" i="170"/>
  <c r="K38" i="170" s="1"/>
  <c r="J38" i="66"/>
  <c r="K38" i="66" s="1"/>
  <c r="J38" i="65"/>
  <c r="K38" i="65" s="1"/>
  <c r="J38" i="41"/>
  <c r="K38" i="41" s="1"/>
  <c r="J38" i="68"/>
  <c r="K38" i="68" s="1"/>
  <c r="I49" i="169"/>
  <c r="I41" i="181"/>
  <c r="I39" i="116"/>
  <c r="I39" i="69"/>
  <c r="J38" i="7"/>
  <c r="K38" i="7" s="1"/>
  <c r="I39" i="155"/>
  <c r="I41" i="152"/>
  <c r="I40" i="239"/>
  <c r="I39" i="165"/>
  <c r="I39" i="41"/>
  <c r="I39" i="68"/>
  <c r="I40" i="8"/>
  <c r="J40" i="8" s="1"/>
  <c r="K40" i="8" s="1"/>
  <c r="I40" i="2"/>
  <c r="I41" i="64"/>
  <c r="I39" i="7"/>
  <c r="I40" i="138"/>
  <c r="I39" i="67"/>
  <c r="I39" i="170"/>
  <c r="I40" i="4"/>
  <c r="I39" i="66"/>
  <c r="I39" i="243"/>
  <c r="I44" i="238"/>
  <c r="I45" i="238" s="1"/>
  <c r="I40" i="37"/>
  <c r="I39" i="65"/>
  <c r="J40" i="145"/>
  <c r="K40" i="145" s="1"/>
  <c r="I41" i="24"/>
  <c r="J38" i="67"/>
  <c r="K38" i="67" s="1"/>
  <c r="I39" i="27"/>
  <c r="J31" i="239"/>
  <c r="J38" i="69"/>
  <c r="K38" i="69" s="1"/>
  <c r="I39" i="70"/>
  <c r="J29" i="95"/>
  <c r="K39" i="152"/>
  <c r="J40" i="152" s="1"/>
  <c r="G41" i="152" s="1"/>
  <c r="H41" i="152" s="1"/>
  <c r="I45" i="58"/>
  <c r="I39" i="141"/>
  <c r="I43" i="139"/>
  <c r="I44" i="63"/>
  <c r="K43" i="63"/>
  <c r="I44" i="236"/>
  <c r="J43" i="236"/>
  <c r="K43" i="236" s="1"/>
  <c r="I46" i="140"/>
  <c r="J49" i="129"/>
  <c r="K49" i="129" s="1"/>
  <c r="I50" i="129"/>
  <c r="I41" i="97"/>
  <c r="I41" i="145"/>
  <c r="J47" i="47"/>
  <c r="K47" i="47" s="1"/>
  <c r="I48" i="47"/>
  <c r="I50" i="95"/>
  <c r="J30" i="240" l="1"/>
  <c r="J31" i="93"/>
  <c r="J29" i="135"/>
  <c r="K29" i="135" s="1"/>
  <c r="I66" i="26"/>
  <c r="G31" i="2"/>
  <c r="H31" i="2" s="1"/>
  <c r="J31" i="2" s="1"/>
  <c r="G32" i="2" s="1"/>
  <c r="H32" i="2" s="1"/>
  <c r="G31" i="240"/>
  <c r="H31" i="240" s="1"/>
  <c r="K30" i="240"/>
  <c r="K33" i="213"/>
  <c r="J34" i="213" s="1"/>
  <c r="K34" i="213" s="1"/>
  <c r="G35" i="213"/>
  <c r="H35" i="213" s="1"/>
  <c r="G29" i="216"/>
  <c r="H29" i="216" s="1"/>
  <c r="J29" i="216" s="1"/>
  <c r="G31" i="232"/>
  <c r="H31" i="232" s="1"/>
  <c r="J31" i="232" s="1"/>
  <c r="K31" i="232" s="1"/>
  <c r="G33" i="233"/>
  <c r="H33" i="233" s="1"/>
  <c r="K32" i="233"/>
  <c r="G37" i="110"/>
  <c r="H37" i="110" s="1"/>
  <c r="K36" i="110"/>
  <c r="K29" i="26"/>
  <c r="G30" i="26"/>
  <c r="H30" i="26" s="1"/>
  <c r="I62" i="3"/>
  <c r="I71" i="207"/>
  <c r="I87" i="241"/>
  <c r="J39" i="69"/>
  <c r="K39" i="69" s="1"/>
  <c r="J55" i="235"/>
  <c r="K55" i="235" s="1"/>
  <c r="J56" i="235" s="1"/>
  <c r="K56" i="235" s="1"/>
  <c r="J57" i="235" s="1"/>
  <c r="K57" i="235" s="1"/>
  <c r="J58" i="235" s="1"/>
  <c r="K58" i="235" s="1"/>
  <c r="J59" i="235" s="1"/>
  <c r="K59" i="235" s="1"/>
  <c r="J60" i="235" s="1"/>
  <c r="K60" i="235" s="1"/>
  <c r="J61" i="235" s="1"/>
  <c r="K61" i="235" s="1"/>
  <c r="J62" i="235" s="1"/>
  <c r="K62" i="235" s="1"/>
  <c r="J63" i="235" s="1"/>
  <c r="K63" i="235" s="1"/>
  <c r="J64" i="235" s="1"/>
  <c r="K64" i="235" s="1"/>
  <c r="J65" i="235" s="1"/>
  <c r="K65" i="235" s="1"/>
  <c r="J66" i="235" s="1"/>
  <c r="K66" i="235" s="1"/>
  <c r="J67" i="235" s="1"/>
  <c r="K67" i="235" s="1"/>
  <c r="J68" i="235" s="1"/>
  <c r="K68" i="235" s="1"/>
  <c r="J27" i="223"/>
  <c r="K27" i="223" s="1"/>
  <c r="K37" i="243"/>
  <c r="J38" i="243" s="1"/>
  <c r="G39" i="243" s="1"/>
  <c r="H39" i="243" s="1"/>
  <c r="G30" i="3"/>
  <c r="H30" i="3" s="1"/>
  <c r="J30" i="3" s="1"/>
  <c r="G36" i="63"/>
  <c r="H36" i="63" s="1"/>
  <c r="K35" i="63"/>
  <c r="J45" i="207"/>
  <c r="K39" i="64"/>
  <c r="J40" i="64" s="1"/>
  <c r="G41" i="64" s="1"/>
  <c r="H41" i="64" s="1"/>
  <c r="J86" i="249"/>
  <c r="K86" i="249" s="1"/>
  <c r="I87" i="251"/>
  <c r="J86" i="251"/>
  <c r="K86" i="251" s="1"/>
  <c r="J84" i="247"/>
  <c r="K84" i="247" s="1"/>
  <c r="J85" i="248"/>
  <c r="K85" i="248" s="1"/>
  <c r="I85" i="250"/>
  <c r="I85" i="247"/>
  <c r="I86" i="248"/>
  <c r="I87" i="249"/>
  <c r="J84" i="250"/>
  <c r="K84" i="250" s="1"/>
  <c r="I88" i="246"/>
  <c r="J87" i="246"/>
  <c r="K87" i="246" s="1"/>
  <c r="G34" i="238"/>
  <c r="H34" i="238" s="1"/>
  <c r="J34" i="238" s="1"/>
  <c r="G35" i="238" s="1"/>
  <c r="H35" i="238" s="1"/>
  <c r="G30" i="168"/>
  <c r="H30" i="168" s="1"/>
  <c r="K29" i="168"/>
  <c r="G33" i="241"/>
  <c r="H33" i="241" s="1"/>
  <c r="K32" i="241"/>
  <c r="J48" i="115"/>
  <c r="K48" i="115" s="1"/>
  <c r="G33" i="27"/>
  <c r="H33" i="27" s="1"/>
  <c r="J33" i="27" s="1"/>
  <c r="J39" i="68"/>
  <c r="K39" i="68" s="1"/>
  <c r="J40" i="138"/>
  <c r="K40" i="138" s="1"/>
  <c r="J49" i="169"/>
  <c r="K49" i="169" s="1"/>
  <c r="J30" i="181"/>
  <c r="K30" i="181" s="1"/>
  <c r="J29" i="231"/>
  <c r="J39" i="67"/>
  <c r="K39" i="67" s="1"/>
  <c r="J41" i="145"/>
  <c r="K41" i="145" s="1"/>
  <c r="J45" i="60"/>
  <c r="K45" i="60" s="1"/>
  <c r="J43" i="132"/>
  <c r="K43" i="132" s="1"/>
  <c r="I61" i="232"/>
  <c r="I62" i="232" s="1"/>
  <c r="J45" i="58"/>
  <c r="K45" i="58" s="1"/>
  <c r="I44" i="132"/>
  <c r="I45" i="132" s="1"/>
  <c r="I60" i="110"/>
  <c r="I46" i="60"/>
  <c r="I47" i="60" s="1"/>
  <c r="J41" i="24"/>
  <c r="K41" i="24" s="1"/>
  <c r="I49" i="115"/>
  <c r="G32" i="155"/>
  <c r="H32" i="155" s="1"/>
  <c r="J51" i="19"/>
  <c r="K51" i="19" s="1"/>
  <c r="I81" i="43"/>
  <c r="J80" i="43"/>
  <c r="K80" i="43" s="1"/>
  <c r="I55" i="222"/>
  <c r="J54" i="222"/>
  <c r="K54" i="222" s="1"/>
  <c r="I52" i="19"/>
  <c r="J39" i="66"/>
  <c r="K39" i="66" s="1"/>
  <c r="J39" i="170"/>
  <c r="K39" i="170" s="1"/>
  <c r="J39" i="165"/>
  <c r="K39" i="165" s="1"/>
  <c r="J41" i="97"/>
  <c r="K41" i="97" s="1"/>
  <c r="J44" i="63"/>
  <c r="J40" i="37"/>
  <c r="K40" i="37" s="1"/>
  <c r="I40" i="70"/>
  <c r="G32" i="4"/>
  <c r="H32" i="4" s="1"/>
  <c r="K31" i="4"/>
  <c r="I40" i="65"/>
  <c r="I46" i="238"/>
  <c r="I47" i="238" s="1"/>
  <c r="I40" i="67"/>
  <c r="I40" i="7"/>
  <c r="K40" i="152"/>
  <c r="J41" i="152" s="1"/>
  <c r="G42" i="152" s="1"/>
  <c r="H42" i="152" s="1"/>
  <c r="I40" i="69"/>
  <c r="I42" i="181"/>
  <c r="I50" i="169"/>
  <c r="J39" i="70"/>
  <c r="K39" i="70" s="1"/>
  <c r="I42" i="24"/>
  <c r="I41" i="8"/>
  <c r="J41" i="8" s="1"/>
  <c r="K41" i="8" s="1"/>
  <c r="I40" i="41"/>
  <c r="I41" i="239"/>
  <c r="I40" i="141"/>
  <c r="J39" i="141"/>
  <c r="K39" i="141" s="1"/>
  <c r="K29" i="95"/>
  <c r="G30" i="95"/>
  <c r="H30" i="95" s="1"/>
  <c r="I40" i="168"/>
  <c r="I41" i="168" s="1"/>
  <c r="I42" i="168" s="1"/>
  <c r="I43" i="168" s="1"/>
  <c r="I44" i="168" s="1"/>
  <c r="I41" i="37"/>
  <c r="I40" i="243"/>
  <c r="I41" i="4"/>
  <c r="I40" i="170"/>
  <c r="I41" i="138"/>
  <c r="I41" i="2"/>
  <c r="I42" i="2" s="1"/>
  <c r="I43" i="2" s="1"/>
  <c r="J39" i="41"/>
  <c r="K39" i="41" s="1"/>
  <c r="I40" i="155"/>
  <c r="I40" i="116"/>
  <c r="J44" i="236"/>
  <c r="K44" i="236" s="1"/>
  <c r="I46" i="58"/>
  <c r="I47" i="58" s="1"/>
  <c r="G32" i="239"/>
  <c r="H32" i="239" s="1"/>
  <c r="K31" i="239"/>
  <c r="I40" i="27"/>
  <c r="J39" i="65"/>
  <c r="K39" i="65" s="1"/>
  <c r="I40" i="66"/>
  <c r="J39" i="7"/>
  <c r="K39" i="7" s="1"/>
  <c r="I42" i="64"/>
  <c r="I40" i="68"/>
  <c r="I40" i="165"/>
  <c r="I42" i="152"/>
  <c r="I44" i="139"/>
  <c r="J43" i="139"/>
  <c r="K43" i="139" s="1"/>
  <c r="I45" i="63"/>
  <c r="I45" i="236"/>
  <c r="J46" i="140"/>
  <c r="K46" i="140" s="1"/>
  <c r="I47" i="140"/>
  <c r="I51" i="129"/>
  <c r="J50" i="129"/>
  <c r="K50" i="129" s="1"/>
  <c r="I42" i="97"/>
  <c r="I42" i="145"/>
  <c r="I49" i="47"/>
  <c r="J48" i="47"/>
  <c r="K48" i="47" s="1"/>
  <c r="I51" i="95"/>
  <c r="K31" i="2" l="1"/>
  <c r="J32" i="2" s="1"/>
  <c r="I67" i="26"/>
  <c r="G32" i="93"/>
  <c r="H32" i="93" s="1"/>
  <c r="K31" i="93"/>
  <c r="J35" i="213"/>
  <c r="K35" i="213" s="1"/>
  <c r="J31" i="240"/>
  <c r="K31" i="240" s="1"/>
  <c r="G33" i="2"/>
  <c r="H33" i="2" s="1"/>
  <c r="K32" i="2"/>
  <c r="K29" i="216"/>
  <c r="G30" i="216"/>
  <c r="H30" i="216" s="1"/>
  <c r="J37" i="110"/>
  <c r="I45" i="168"/>
  <c r="I46" i="168" s="1"/>
  <c r="J30" i="26"/>
  <c r="G28" i="223"/>
  <c r="H28" i="223" s="1"/>
  <c r="J28" i="223" s="1"/>
  <c r="J33" i="233"/>
  <c r="I63" i="3"/>
  <c r="I64" i="3" s="1"/>
  <c r="I72" i="207"/>
  <c r="I88" i="241"/>
  <c r="K40" i="64"/>
  <c r="J41" i="64" s="1"/>
  <c r="G42" i="64" s="1"/>
  <c r="H42" i="64" s="1"/>
  <c r="G32" i="232"/>
  <c r="H32" i="232" s="1"/>
  <c r="J32" i="232" s="1"/>
  <c r="K32" i="232" s="1"/>
  <c r="K38" i="243"/>
  <c r="J39" i="243" s="1"/>
  <c r="G40" i="243" s="1"/>
  <c r="H40" i="243" s="1"/>
  <c r="K30" i="3"/>
  <c r="G31" i="3"/>
  <c r="H31" i="3" s="1"/>
  <c r="J88" i="246"/>
  <c r="K88" i="246" s="1"/>
  <c r="J87" i="249"/>
  <c r="K87" i="249" s="1"/>
  <c r="K45" i="207"/>
  <c r="G46" i="207"/>
  <c r="H46" i="207" s="1"/>
  <c r="J85" i="250"/>
  <c r="K85" i="250" s="1"/>
  <c r="J36" i="63"/>
  <c r="J87" i="251"/>
  <c r="K87" i="251" s="1"/>
  <c r="K44" i="63"/>
  <c r="G45" i="63"/>
  <c r="H45" i="63" s="1"/>
  <c r="G31" i="181"/>
  <c r="H31" i="181" s="1"/>
  <c r="J31" i="181" s="1"/>
  <c r="I88" i="251"/>
  <c r="J85" i="247"/>
  <c r="K85" i="247" s="1"/>
  <c r="I88" i="249"/>
  <c r="I86" i="247"/>
  <c r="I87" i="248"/>
  <c r="I86" i="250"/>
  <c r="J33" i="241"/>
  <c r="K33" i="241" s="1"/>
  <c r="J86" i="248"/>
  <c r="K86" i="248" s="1"/>
  <c r="I89" i="246"/>
  <c r="J30" i="168"/>
  <c r="G31" i="168" s="1"/>
  <c r="H31" i="168" s="1"/>
  <c r="K34" i="238"/>
  <c r="J35" i="238" s="1"/>
  <c r="G36" i="238" s="1"/>
  <c r="H36" i="238" s="1"/>
  <c r="J40" i="7"/>
  <c r="K40" i="7" s="1"/>
  <c r="G34" i="27"/>
  <c r="H34" i="27" s="1"/>
  <c r="K33" i="27"/>
  <c r="J81" i="43"/>
  <c r="K81" i="43" s="1"/>
  <c r="J49" i="115"/>
  <c r="K49" i="115" s="1"/>
  <c r="J49" i="47"/>
  <c r="K49" i="47" s="1"/>
  <c r="J44" i="132"/>
  <c r="K44" i="132" s="1"/>
  <c r="J45" i="132" s="1"/>
  <c r="K45" i="132" s="1"/>
  <c r="J40" i="170"/>
  <c r="K40" i="170" s="1"/>
  <c r="G30" i="231"/>
  <c r="H30" i="231" s="1"/>
  <c r="K29" i="231"/>
  <c r="J46" i="60"/>
  <c r="K46" i="60" s="1"/>
  <c r="J47" i="60" s="1"/>
  <c r="K47" i="60" s="1"/>
  <c r="J42" i="24"/>
  <c r="K42" i="24" s="1"/>
  <c r="J50" i="169"/>
  <c r="K50" i="169" s="1"/>
  <c r="J32" i="155"/>
  <c r="G33" i="155" s="1"/>
  <c r="H33" i="155" s="1"/>
  <c r="J55" i="222"/>
  <c r="K55" i="222" s="1"/>
  <c r="J40" i="165"/>
  <c r="K40" i="165" s="1"/>
  <c r="I48" i="60"/>
  <c r="I61" i="110"/>
  <c r="I62" i="110" s="1"/>
  <c r="J40" i="41"/>
  <c r="K40" i="41" s="1"/>
  <c r="I63" i="232"/>
  <c r="I64" i="232" s="1"/>
  <c r="J40" i="68"/>
  <c r="K40" i="68" s="1"/>
  <c r="J40" i="65"/>
  <c r="K40" i="65" s="1"/>
  <c r="I46" i="132"/>
  <c r="I50" i="115"/>
  <c r="I51" i="115" s="1"/>
  <c r="K41" i="152"/>
  <c r="J42" i="152" s="1"/>
  <c r="G43" i="152" s="1"/>
  <c r="H43" i="152" s="1"/>
  <c r="I48" i="238"/>
  <c r="I82" i="43"/>
  <c r="I56" i="222"/>
  <c r="I53" i="19"/>
  <c r="J52" i="19"/>
  <c r="K52" i="19" s="1"/>
  <c r="J40" i="66"/>
  <c r="K40" i="66" s="1"/>
  <c r="I44" i="2"/>
  <c r="J40" i="141"/>
  <c r="K40" i="141" s="1"/>
  <c r="J41" i="37"/>
  <c r="K41" i="37" s="1"/>
  <c r="J30" i="95"/>
  <c r="K30" i="95" s="1"/>
  <c r="J41" i="138"/>
  <c r="K41" i="138" s="1"/>
  <c r="J40" i="70"/>
  <c r="K40" i="70" s="1"/>
  <c r="J40" i="67"/>
  <c r="K40" i="67" s="1"/>
  <c r="J32" i="4"/>
  <c r="G33" i="4" s="1"/>
  <c r="H33" i="4" s="1"/>
  <c r="I41" i="27"/>
  <c r="I48" i="58"/>
  <c r="I49" i="58" s="1"/>
  <c r="I50" i="58" s="1"/>
  <c r="I41" i="116"/>
  <c r="I42" i="116" s="1"/>
  <c r="I43" i="116" s="1"/>
  <c r="I42" i="4"/>
  <c r="I43" i="181"/>
  <c r="I41" i="7"/>
  <c r="J47" i="140"/>
  <c r="K47" i="140" s="1"/>
  <c r="J44" i="139"/>
  <c r="K44" i="139" s="1"/>
  <c r="I41" i="165"/>
  <c r="I41" i="66"/>
  <c r="J32" i="239"/>
  <c r="I41" i="155"/>
  <c r="I42" i="155" s="1"/>
  <c r="I43" i="155" s="1"/>
  <c r="I41" i="170"/>
  <c r="I51" i="169"/>
  <c r="I41" i="69"/>
  <c r="I43" i="64"/>
  <c r="K43" i="64" s="1"/>
  <c r="I41" i="243"/>
  <c r="I42" i="239"/>
  <c r="I43" i="239" s="1"/>
  <c r="I42" i="8"/>
  <c r="J42" i="8" s="1"/>
  <c r="K42" i="8" s="1"/>
  <c r="J40" i="69"/>
  <c r="K40" i="69" s="1"/>
  <c r="I41" i="65"/>
  <c r="I43" i="152"/>
  <c r="J42" i="145"/>
  <c r="K42" i="145" s="1"/>
  <c r="I41" i="68"/>
  <c r="J46" i="58"/>
  <c r="K46" i="58" s="1"/>
  <c r="J47" i="58" s="1"/>
  <c r="K47" i="58" s="1"/>
  <c r="I42" i="138"/>
  <c r="I42" i="37"/>
  <c r="I41" i="141"/>
  <c r="I41" i="41"/>
  <c r="I43" i="24"/>
  <c r="I41" i="67"/>
  <c r="I41" i="70"/>
  <c r="J45" i="236"/>
  <c r="K45" i="236" s="1"/>
  <c r="I45" i="139"/>
  <c r="I46" i="63"/>
  <c r="I46" i="236"/>
  <c r="I48" i="140"/>
  <c r="J51" i="129"/>
  <c r="K51" i="129" s="1"/>
  <c r="I52" i="129"/>
  <c r="J42" i="97"/>
  <c r="K42" i="97" s="1"/>
  <c r="I43" i="97"/>
  <c r="I43" i="145"/>
  <c r="I50" i="47"/>
  <c r="I52" i="95"/>
  <c r="J32" i="93" l="1"/>
  <c r="I68" i="26"/>
  <c r="J33" i="2"/>
  <c r="K33" i="2" s="1"/>
  <c r="J30" i="216"/>
  <c r="J31" i="3"/>
  <c r="G32" i="3" s="1"/>
  <c r="H32" i="3" s="1"/>
  <c r="K37" i="110"/>
  <c r="G38" i="110"/>
  <c r="H38" i="110" s="1"/>
  <c r="K41" i="64"/>
  <c r="J42" i="64" s="1"/>
  <c r="G43" i="64" s="1"/>
  <c r="H43" i="64" s="1"/>
  <c r="I65" i="3"/>
  <c r="G34" i="233"/>
  <c r="H34" i="233" s="1"/>
  <c r="K33" i="233"/>
  <c r="K28" i="223"/>
  <c r="G29" i="223"/>
  <c r="H29" i="223" s="1"/>
  <c r="G31" i="26"/>
  <c r="H31" i="26" s="1"/>
  <c r="K30" i="26"/>
  <c r="I47" i="168"/>
  <c r="I48" i="168" s="1"/>
  <c r="I73" i="207"/>
  <c r="I89" i="241"/>
  <c r="J87" i="248"/>
  <c r="K87" i="248" s="1"/>
  <c r="J46" i="207"/>
  <c r="K46" i="207" s="1"/>
  <c r="J86" i="250"/>
  <c r="K86" i="250" s="1"/>
  <c r="K39" i="243"/>
  <c r="J40" i="243" s="1"/>
  <c r="G41" i="243" s="1"/>
  <c r="H41" i="243" s="1"/>
  <c r="G33" i="232"/>
  <c r="H33" i="232" s="1"/>
  <c r="J33" i="232" s="1"/>
  <c r="K33" i="232" s="1"/>
  <c r="K31" i="3"/>
  <c r="K36" i="63"/>
  <c r="G37" i="63"/>
  <c r="H37" i="63" s="1"/>
  <c r="G34" i="241"/>
  <c r="H34" i="241" s="1"/>
  <c r="J34" i="241" s="1"/>
  <c r="G35" i="241" s="1"/>
  <c r="H35" i="241" s="1"/>
  <c r="I44" i="155"/>
  <c r="I45" i="155" s="1"/>
  <c r="I46" i="155" s="1"/>
  <c r="I47" i="155" s="1"/>
  <c r="I48" i="155" s="1"/>
  <c r="I49" i="155" s="1"/>
  <c r="I44" i="116"/>
  <c r="J88" i="251"/>
  <c r="K88" i="251" s="1"/>
  <c r="J45" i="63"/>
  <c r="G46" i="63" s="1"/>
  <c r="H46" i="63" s="1"/>
  <c r="I89" i="251"/>
  <c r="J86" i="247"/>
  <c r="K86" i="247" s="1"/>
  <c r="I87" i="250"/>
  <c r="I87" i="247"/>
  <c r="I89" i="249"/>
  <c r="J89" i="246"/>
  <c r="K89" i="246" s="1"/>
  <c r="I88" i="248"/>
  <c r="J88" i="249"/>
  <c r="K88" i="249" s="1"/>
  <c r="I90" i="246"/>
  <c r="K30" i="168"/>
  <c r="J31" i="168" s="1"/>
  <c r="G32" i="168" s="1"/>
  <c r="H32" i="168" s="1"/>
  <c r="J34" i="27"/>
  <c r="G31" i="95"/>
  <c r="H31" i="95" s="1"/>
  <c r="J31" i="95" s="1"/>
  <c r="J50" i="115"/>
  <c r="K50" i="115" s="1"/>
  <c r="J51" i="115" s="1"/>
  <c r="K51" i="115" s="1"/>
  <c r="J48" i="60"/>
  <c r="K48" i="60" s="1"/>
  <c r="J41" i="7"/>
  <c r="K41" i="7" s="1"/>
  <c r="J30" i="231"/>
  <c r="G31" i="231" s="1"/>
  <c r="H31" i="231" s="1"/>
  <c r="J48" i="58"/>
  <c r="K48" i="58" s="1"/>
  <c r="J49" i="58" s="1"/>
  <c r="K49" i="58" s="1"/>
  <c r="J50" i="58" s="1"/>
  <c r="K50" i="58" s="1"/>
  <c r="K32" i="155"/>
  <c r="J33" i="155" s="1"/>
  <c r="K33" i="155" s="1"/>
  <c r="K32" i="4"/>
  <c r="J33" i="4" s="1"/>
  <c r="K33" i="4" s="1"/>
  <c r="J53" i="19"/>
  <c r="K53" i="19" s="1"/>
  <c r="I47" i="132"/>
  <c r="I48" i="132" s="1"/>
  <c r="J41" i="41"/>
  <c r="K41" i="41" s="1"/>
  <c r="J41" i="69"/>
  <c r="K41" i="69" s="1"/>
  <c r="I65" i="232"/>
  <c r="I66" i="232" s="1"/>
  <c r="I67" i="232" s="1"/>
  <c r="I68" i="232" s="1"/>
  <c r="G32" i="181"/>
  <c r="H32" i="181" s="1"/>
  <c r="K31" i="181"/>
  <c r="I49" i="60"/>
  <c r="J46" i="236"/>
  <c r="K46" i="236" s="1"/>
  <c r="J51" i="169"/>
  <c r="K51" i="169" s="1"/>
  <c r="J41" i="170"/>
  <c r="K41" i="170" s="1"/>
  <c r="J46" i="132"/>
  <c r="K46" i="132" s="1"/>
  <c r="I63" i="110"/>
  <c r="I52" i="115"/>
  <c r="K35" i="238"/>
  <c r="J36" i="238" s="1"/>
  <c r="I49" i="238"/>
  <c r="I83" i="43"/>
  <c r="J82" i="43"/>
  <c r="K82" i="43" s="1"/>
  <c r="I57" i="222"/>
  <c r="J56" i="222"/>
  <c r="K56" i="222" s="1"/>
  <c r="I54" i="19"/>
  <c r="J42" i="37"/>
  <c r="K42" i="37" s="1"/>
  <c r="J41" i="68"/>
  <c r="K41" i="68" s="1"/>
  <c r="K42" i="152"/>
  <c r="J43" i="152" s="1"/>
  <c r="G44" i="152" s="1"/>
  <c r="H44" i="152" s="1"/>
  <c r="J41" i="66"/>
  <c r="K41" i="66" s="1"/>
  <c r="I45" i="2"/>
  <c r="J41" i="70"/>
  <c r="K41" i="70" s="1"/>
  <c r="J42" i="138"/>
  <c r="K42" i="138" s="1"/>
  <c r="I44" i="24"/>
  <c r="I42" i="141"/>
  <c r="G33" i="239"/>
  <c r="H33" i="239" s="1"/>
  <c r="K32" i="239"/>
  <c r="I42" i="165"/>
  <c r="J43" i="97"/>
  <c r="K43" i="97" s="1"/>
  <c r="J45" i="139"/>
  <c r="K45" i="139" s="1"/>
  <c r="I42" i="70"/>
  <c r="J43" i="24"/>
  <c r="K43" i="24" s="1"/>
  <c r="J41" i="141"/>
  <c r="K41" i="141" s="1"/>
  <c r="I43" i="138"/>
  <c r="I42" i="68"/>
  <c r="I43" i="8"/>
  <c r="J43" i="8" s="1"/>
  <c r="K43" i="8" s="1"/>
  <c r="I42" i="66"/>
  <c r="J41" i="165"/>
  <c r="K41" i="165" s="1"/>
  <c r="I44" i="181"/>
  <c r="I42" i="27"/>
  <c r="I42" i="67"/>
  <c r="I42" i="65"/>
  <c r="I42" i="243"/>
  <c r="I43" i="243" s="1"/>
  <c r="I42" i="69"/>
  <c r="J41" i="67"/>
  <c r="K41" i="67" s="1"/>
  <c r="I42" i="41"/>
  <c r="I43" i="37"/>
  <c r="I44" i="152"/>
  <c r="J41" i="65"/>
  <c r="K41" i="65" s="1"/>
  <c r="I44" i="239"/>
  <c r="I52" i="169"/>
  <c r="I42" i="170"/>
  <c r="I42" i="7"/>
  <c r="I43" i="4"/>
  <c r="J43" i="145"/>
  <c r="K43" i="145" s="1"/>
  <c r="I46" i="139"/>
  <c r="I51" i="58"/>
  <c r="I47" i="63"/>
  <c r="I47" i="236"/>
  <c r="I49" i="140"/>
  <c r="J48" i="140"/>
  <c r="K48" i="140" s="1"/>
  <c r="J52" i="129"/>
  <c r="K52" i="129" s="1"/>
  <c r="I53" i="129"/>
  <c r="I44" i="97"/>
  <c r="I44" i="145"/>
  <c r="I51" i="47"/>
  <c r="J50" i="47"/>
  <c r="K50" i="47" s="1"/>
  <c r="I53" i="95"/>
  <c r="K42" i="64" l="1"/>
  <c r="I69" i="26"/>
  <c r="G33" i="93"/>
  <c r="H33" i="93" s="1"/>
  <c r="K32" i="93"/>
  <c r="K30" i="216"/>
  <c r="G31" i="216"/>
  <c r="H31" i="216" s="1"/>
  <c r="G34" i="2"/>
  <c r="H34" i="2" s="1"/>
  <c r="J34" i="2" s="1"/>
  <c r="J38" i="110"/>
  <c r="K34" i="241"/>
  <c r="J35" i="241" s="1"/>
  <c r="G34" i="232"/>
  <c r="H34" i="232" s="1"/>
  <c r="J34" i="232" s="1"/>
  <c r="G35" i="232" s="1"/>
  <c r="H35" i="232" s="1"/>
  <c r="J31" i="26"/>
  <c r="G32" i="26" s="1"/>
  <c r="H32" i="26" s="1"/>
  <c r="J29" i="223"/>
  <c r="G30" i="223" s="1"/>
  <c r="H30" i="223" s="1"/>
  <c r="J34" i="233"/>
  <c r="G35" i="233" s="1"/>
  <c r="H35" i="233" s="1"/>
  <c r="I50" i="155"/>
  <c r="I51" i="155" s="1"/>
  <c r="I49" i="168"/>
  <c r="I66" i="3"/>
  <c r="I90" i="241"/>
  <c r="I91" i="241" s="1"/>
  <c r="G47" i="207"/>
  <c r="H47" i="207" s="1"/>
  <c r="J47" i="207" s="1"/>
  <c r="J89" i="249"/>
  <c r="K89" i="249" s="1"/>
  <c r="K45" i="63"/>
  <c r="J46" i="63" s="1"/>
  <c r="G47" i="63" s="1"/>
  <c r="H47" i="63" s="1"/>
  <c r="K40" i="243"/>
  <c r="J41" i="243" s="1"/>
  <c r="G42" i="243" s="1"/>
  <c r="H42" i="243" s="1"/>
  <c r="J32" i="3"/>
  <c r="J37" i="63"/>
  <c r="I45" i="116"/>
  <c r="I46" i="116" s="1"/>
  <c r="I47" i="116" s="1"/>
  <c r="I48" i="116" s="1"/>
  <c r="I49" i="116" s="1"/>
  <c r="J89" i="251"/>
  <c r="K89" i="251" s="1"/>
  <c r="J87" i="250"/>
  <c r="K87" i="250" s="1"/>
  <c r="I90" i="251"/>
  <c r="J87" i="247"/>
  <c r="K87" i="247" s="1"/>
  <c r="I89" i="248"/>
  <c r="I88" i="247"/>
  <c r="J88" i="248"/>
  <c r="K88" i="248" s="1"/>
  <c r="I90" i="249"/>
  <c r="I88" i="250"/>
  <c r="I91" i="246"/>
  <c r="J90" i="246"/>
  <c r="K90" i="246" s="1"/>
  <c r="G32" i="95"/>
  <c r="H32" i="95" s="1"/>
  <c r="K31" i="95"/>
  <c r="G34" i="4"/>
  <c r="H34" i="4" s="1"/>
  <c r="J34" i="4" s="1"/>
  <c r="K31" i="168"/>
  <c r="J32" i="168" s="1"/>
  <c r="K30" i="231"/>
  <c r="J31" i="231" s="1"/>
  <c r="K31" i="231" s="1"/>
  <c r="G35" i="27"/>
  <c r="H35" i="27" s="1"/>
  <c r="K34" i="27"/>
  <c r="J47" i="132"/>
  <c r="K47" i="132" s="1"/>
  <c r="J48" i="132" s="1"/>
  <c r="K48" i="132" s="1"/>
  <c r="J42" i="165"/>
  <c r="K42" i="165" s="1"/>
  <c r="J42" i="141"/>
  <c r="K42" i="141" s="1"/>
  <c r="J42" i="65"/>
  <c r="K42" i="65" s="1"/>
  <c r="J44" i="24"/>
  <c r="K44" i="24" s="1"/>
  <c r="G34" i="155"/>
  <c r="H34" i="155" s="1"/>
  <c r="J34" i="155" s="1"/>
  <c r="K35" i="241"/>
  <c r="G36" i="241"/>
  <c r="H36" i="241" s="1"/>
  <c r="J44" i="145"/>
  <c r="K44" i="145" s="1"/>
  <c r="J52" i="115"/>
  <c r="K52" i="115" s="1"/>
  <c r="J43" i="37"/>
  <c r="K43" i="37" s="1"/>
  <c r="J42" i="67"/>
  <c r="K42" i="67" s="1"/>
  <c r="J57" i="222"/>
  <c r="K57" i="222" s="1"/>
  <c r="J83" i="43"/>
  <c r="K83" i="43" s="1"/>
  <c r="I64" i="110"/>
  <c r="I65" i="110" s="1"/>
  <c r="I66" i="110" s="1"/>
  <c r="I67" i="110" s="1"/>
  <c r="I68" i="110" s="1"/>
  <c r="I50" i="60"/>
  <c r="I51" i="60" s="1"/>
  <c r="I69" i="232"/>
  <c r="I49" i="132"/>
  <c r="I50" i="132" s="1"/>
  <c r="J49" i="60"/>
  <c r="K49" i="60" s="1"/>
  <c r="J49" i="140"/>
  <c r="K49" i="140" s="1"/>
  <c r="J33" i="239"/>
  <c r="G34" i="239" s="1"/>
  <c r="H34" i="239" s="1"/>
  <c r="J32" i="181"/>
  <c r="I53" i="115"/>
  <c r="G37" i="238"/>
  <c r="H37" i="238" s="1"/>
  <c r="K36" i="238"/>
  <c r="I50" i="238"/>
  <c r="K43" i="152"/>
  <c r="J44" i="152" s="1"/>
  <c r="G45" i="152" s="1"/>
  <c r="H45" i="152" s="1"/>
  <c r="I84" i="43"/>
  <c r="I58" i="222"/>
  <c r="I55" i="19"/>
  <c r="J54" i="19"/>
  <c r="K54" i="19" s="1"/>
  <c r="I46" i="2"/>
  <c r="J42" i="41"/>
  <c r="K42" i="41" s="1"/>
  <c r="J42" i="69"/>
  <c r="K42" i="69" s="1"/>
  <c r="I44" i="4"/>
  <c r="J42" i="170"/>
  <c r="K42" i="170" s="1"/>
  <c r="I45" i="152"/>
  <c r="I43" i="65"/>
  <c r="I43" i="27"/>
  <c r="I44" i="8"/>
  <c r="J44" i="8" s="1"/>
  <c r="K44" i="8" s="1"/>
  <c r="I43" i="68"/>
  <c r="I43" i="141"/>
  <c r="I43" i="7"/>
  <c r="I43" i="170"/>
  <c r="I45" i="239"/>
  <c r="I43" i="66"/>
  <c r="I44" i="138"/>
  <c r="I43" i="70"/>
  <c r="J44" i="97"/>
  <c r="K44" i="97" s="1"/>
  <c r="J42" i="7"/>
  <c r="K42" i="7" s="1"/>
  <c r="I53" i="169"/>
  <c r="I44" i="37"/>
  <c r="I43" i="67"/>
  <c r="I45" i="181"/>
  <c r="J42" i="66"/>
  <c r="K42" i="66" s="1"/>
  <c r="J43" i="138"/>
  <c r="K43" i="138" s="1"/>
  <c r="J42" i="70"/>
  <c r="K42" i="70" s="1"/>
  <c r="J52" i="169"/>
  <c r="K52" i="169" s="1"/>
  <c r="I43" i="41"/>
  <c r="I43" i="69"/>
  <c r="J42" i="68"/>
  <c r="K42" i="68" s="1"/>
  <c r="I43" i="165"/>
  <c r="I45" i="24"/>
  <c r="I46" i="24" s="1"/>
  <c r="I47" i="139"/>
  <c r="J46" i="139"/>
  <c r="K46" i="139" s="1"/>
  <c r="I52" i="58"/>
  <c r="J51" i="58"/>
  <c r="K51" i="58" s="1"/>
  <c r="J53" i="129"/>
  <c r="K53" i="129" s="1"/>
  <c r="I48" i="63"/>
  <c r="J47" i="236"/>
  <c r="K47" i="236" s="1"/>
  <c r="I48" i="236"/>
  <c r="I50" i="140"/>
  <c r="J51" i="47"/>
  <c r="K51" i="47" s="1"/>
  <c r="I54" i="129"/>
  <c r="I45" i="97"/>
  <c r="I45" i="145"/>
  <c r="I52" i="47"/>
  <c r="I54" i="95"/>
  <c r="J33" i="93" l="1"/>
  <c r="I70" i="26"/>
  <c r="I92" i="241"/>
  <c r="J31" i="216"/>
  <c r="G32" i="216" s="1"/>
  <c r="H32" i="216" s="1"/>
  <c r="G35" i="2"/>
  <c r="H35" i="2" s="1"/>
  <c r="K34" i="2"/>
  <c r="K29" i="223"/>
  <c r="J30" i="223" s="1"/>
  <c r="K31" i="26"/>
  <c r="J32" i="26" s="1"/>
  <c r="G39" i="110"/>
  <c r="H39" i="110" s="1"/>
  <c r="K38" i="110"/>
  <c r="K34" i="233"/>
  <c r="J35" i="233" s="1"/>
  <c r="I52" i="155"/>
  <c r="I50" i="168"/>
  <c r="I67" i="3"/>
  <c r="K46" i="63"/>
  <c r="J47" i="63" s="1"/>
  <c r="K47" i="63" s="1"/>
  <c r="K34" i="232"/>
  <c r="J35" i="232" s="1"/>
  <c r="G36" i="232" s="1"/>
  <c r="H36" i="232" s="1"/>
  <c r="J43" i="7"/>
  <c r="K43" i="7" s="1"/>
  <c r="K41" i="243"/>
  <c r="J42" i="243" s="1"/>
  <c r="G43" i="243" s="1"/>
  <c r="H43" i="243" s="1"/>
  <c r="G33" i="3"/>
  <c r="H33" i="3" s="1"/>
  <c r="K32" i="3"/>
  <c r="I50" i="116"/>
  <c r="I51" i="116" s="1"/>
  <c r="I52" i="116" s="1"/>
  <c r="I53" i="116" s="1"/>
  <c r="I54" i="116" s="1"/>
  <c r="I55" i="116" s="1"/>
  <c r="I56" i="116" s="1"/>
  <c r="I57" i="116" s="1"/>
  <c r="J32" i="95"/>
  <c r="K32" i="95" s="1"/>
  <c r="K37" i="63"/>
  <c r="G38" i="63"/>
  <c r="H38" i="63" s="1"/>
  <c r="K47" i="207"/>
  <c r="G48" i="207"/>
  <c r="H48" i="207" s="1"/>
  <c r="J91" i="246"/>
  <c r="K91" i="246" s="1"/>
  <c r="J90" i="251"/>
  <c r="K90" i="251" s="1"/>
  <c r="J90" i="249"/>
  <c r="K90" i="249" s="1"/>
  <c r="J89" i="248"/>
  <c r="K89" i="248" s="1"/>
  <c r="I91" i="251"/>
  <c r="J88" i="247"/>
  <c r="K88" i="247" s="1"/>
  <c r="K34" i="4"/>
  <c r="G35" i="4"/>
  <c r="H35" i="4" s="1"/>
  <c r="I89" i="247"/>
  <c r="I91" i="249"/>
  <c r="I90" i="248"/>
  <c r="I89" i="250"/>
  <c r="J88" i="250"/>
  <c r="K88" i="250" s="1"/>
  <c r="I92" i="246"/>
  <c r="K33" i="239"/>
  <c r="J34" i="239" s="1"/>
  <c r="K34" i="239" s="1"/>
  <c r="J43" i="141"/>
  <c r="K43" i="141" s="1"/>
  <c r="J35" i="27"/>
  <c r="J43" i="68"/>
  <c r="K43" i="68" s="1"/>
  <c r="J37" i="238"/>
  <c r="K37" i="238" s="1"/>
  <c r="J53" i="115"/>
  <c r="K53" i="115" s="1"/>
  <c r="J49" i="132"/>
  <c r="K49" i="132" s="1"/>
  <c r="J50" i="132" s="1"/>
  <c r="K50" i="132" s="1"/>
  <c r="J43" i="65"/>
  <c r="K43" i="65" s="1"/>
  <c r="G32" i="231"/>
  <c r="H32" i="231" s="1"/>
  <c r="J43" i="170"/>
  <c r="K43" i="170" s="1"/>
  <c r="J50" i="60"/>
  <c r="K50" i="60" s="1"/>
  <c r="J51" i="60" s="1"/>
  <c r="K51" i="60" s="1"/>
  <c r="J44" i="138"/>
  <c r="K44" i="138" s="1"/>
  <c r="J55" i="19"/>
  <c r="K55" i="19" s="1"/>
  <c r="J43" i="70"/>
  <c r="K43" i="70" s="1"/>
  <c r="J36" i="241"/>
  <c r="I70" i="232"/>
  <c r="I71" i="232" s="1"/>
  <c r="J43" i="69"/>
  <c r="K43" i="69" s="1"/>
  <c r="J53" i="169"/>
  <c r="K53" i="169" s="1"/>
  <c r="G33" i="168"/>
  <c r="H33" i="168" s="1"/>
  <c r="K32" i="168"/>
  <c r="I51" i="132"/>
  <c r="I52" i="60"/>
  <c r="J43" i="66"/>
  <c r="K43" i="66" s="1"/>
  <c r="G33" i="181"/>
  <c r="H33" i="181" s="1"/>
  <c r="K32" i="181"/>
  <c r="I54" i="115"/>
  <c r="I55" i="115" s="1"/>
  <c r="I51" i="238"/>
  <c r="I69" i="110"/>
  <c r="I85" i="43"/>
  <c r="J84" i="43"/>
  <c r="K84" i="43" s="1"/>
  <c r="I59" i="222"/>
  <c r="J58" i="222"/>
  <c r="K58" i="222" s="1"/>
  <c r="I56" i="19"/>
  <c r="G35" i="155"/>
  <c r="H35" i="155" s="1"/>
  <c r="K34" i="155"/>
  <c r="I47" i="2"/>
  <c r="J47" i="139"/>
  <c r="K47" i="139" s="1"/>
  <c r="J43" i="41"/>
  <c r="K43" i="41" s="1"/>
  <c r="I47" i="24"/>
  <c r="I46" i="181"/>
  <c r="I44" i="243"/>
  <c r="I45" i="37"/>
  <c r="I45" i="138"/>
  <c r="I45" i="8"/>
  <c r="J45" i="8" s="1"/>
  <c r="K45" i="8" s="1"/>
  <c r="K44" i="152"/>
  <c r="J45" i="152" s="1"/>
  <c r="G46" i="152" s="1"/>
  <c r="H46" i="152" s="1"/>
  <c r="J48" i="236"/>
  <c r="K48" i="236" s="1"/>
  <c r="I44" i="165"/>
  <c r="I44" i="67"/>
  <c r="I44" i="70"/>
  <c r="I44" i="65"/>
  <c r="J52" i="58"/>
  <c r="K52" i="58" s="1"/>
  <c r="J43" i="165"/>
  <c r="K43" i="165" s="1"/>
  <c r="I44" i="41"/>
  <c r="J43" i="67"/>
  <c r="K43" i="67" s="1"/>
  <c r="I54" i="169"/>
  <c r="I44" i="66"/>
  <c r="I46" i="239"/>
  <c r="I44" i="7"/>
  <c r="J45" i="97"/>
  <c r="K45" i="97" s="1"/>
  <c r="J45" i="24"/>
  <c r="K45" i="24" s="1"/>
  <c r="J46" i="24" s="1"/>
  <c r="K46" i="24" s="1"/>
  <c r="I44" i="69"/>
  <c r="J44" i="37"/>
  <c r="K44" i="37" s="1"/>
  <c r="I44" i="170"/>
  <c r="I44" i="141"/>
  <c r="I44" i="68"/>
  <c r="I44" i="27"/>
  <c r="I46" i="152"/>
  <c r="I45" i="4"/>
  <c r="I48" i="139"/>
  <c r="I53" i="58"/>
  <c r="I49" i="63"/>
  <c r="I49" i="236"/>
  <c r="J50" i="140"/>
  <c r="K50" i="140" s="1"/>
  <c r="I51" i="140"/>
  <c r="J54" i="129"/>
  <c r="K54" i="129" s="1"/>
  <c r="I55" i="129"/>
  <c r="I46" i="97"/>
  <c r="J45" i="145"/>
  <c r="K45" i="145" s="1"/>
  <c r="I46" i="145"/>
  <c r="I53" i="47"/>
  <c r="J52" i="47"/>
  <c r="K52" i="47" s="1"/>
  <c r="I55" i="95"/>
  <c r="I93" i="241" l="1"/>
  <c r="I71" i="26"/>
  <c r="K33" i="93"/>
  <c r="G34" i="93"/>
  <c r="H34" i="93" s="1"/>
  <c r="J34" i="93" s="1"/>
  <c r="K31" i="216"/>
  <c r="G38" i="238"/>
  <c r="H38" i="238" s="1"/>
  <c r="J35" i="2"/>
  <c r="K35" i="2" s="1"/>
  <c r="J32" i="216"/>
  <c r="J39" i="110"/>
  <c r="I58" i="116"/>
  <c r="I51" i="168"/>
  <c r="K32" i="26"/>
  <c r="G33" i="26"/>
  <c r="H33" i="26" s="1"/>
  <c r="K30" i="223"/>
  <c r="G31" i="223"/>
  <c r="H31" i="223" s="1"/>
  <c r="G36" i="233"/>
  <c r="H36" i="233" s="1"/>
  <c r="K35" i="233"/>
  <c r="I53" i="155"/>
  <c r="I54" i="155" s="1"/>
  <c r="I68" i="3"/>
  <c r="K35" i="232"/>
  <c r="J36" i="232" s="1"/>
  <c r="J48" i="207"/>
  <c r="K48" i="207" s="1"/>
  <c r="J35" i="4"/>
  <c r="G36" i="4" s="1"/>
  <c r="H36" i="4" s="1"/>
  <c r="K42" i="243"/>
  <c r="J43" i="243" s="1"/>
  <c r="K43" i="243" s="1"/>
  <c r="G33" i="95"/>
  <c r="H33" i="95" s="1"/>
  <c r="J33" i="95" s="1"/>
  <c r="K33" i="95" s="1"/>
  <c r="J89" i="247"/>
  <c r="K89" i="247" s="1"/>
  <c r="G48" i="63"/>
  <c r="H48" i="63" s="1"/>
  <c r="J48" i="63" s="1"/>
  <c r="J33" i="3"/>
  <c r="J38" i="63"/>
  <c r="J44" i="165"/>
  <c r="K44" i="165" s="1"/>
  <c r="J90" i="248"/>
  <c r="K90" i="248" s="1"/>
  <c r="I92" i="251"/>
  <c r="J89" i="250"/>
  <c r="K89" i="250" s="1"/>
  <c r="J91" i="249"/>
  <c r="K91" i="249" s="1"/>
  <c r="J91" i="251"/>
  <c r="K91" i="251" s="1"/>
  <c r="I91" i="248"/>
  <c r="I90" i="247"/>
  <c r="I90" i="250"/>
  <c r="J92" i="246"/>
  <c r="K92" i="246" s="1"/>
  <c r="I92" i="249"/>
  <c r="I93" i="246"/>
  <c r="K35" i="27"/>
  <c r="G36" i="27"/>
  <c r="H36" i="27" s="1"/>
  <c r="J44" i="67"/>
  <c r="K44" i="67" s="1"/>
  <c r="J45" i="37"/>
  <c r="K45" i="37" s="1"/>
  <c r="G35" i="239"/>
  <c r="H35" i="239" s="1"/>
  <c r="J35" i="239" s="1"/>
  <c r="G36" i="239" s="1"/>
  <c r="H36" i="239" s="1"/>
  <c r="J32" i="231"/>
  <c r="J33" i="168"/>
  <c r="G34" i="168" s="1"/>
  <c r="H34" i="168" s="1"/>
  <c r="J59" i="222"/>
  <c r="K59" i="222" s="1"/>
  <c r="J53" i="58"/>
  <c r="K53" i="58" s="1"/>
  <c r="J47" i="24"/>
  <c r="K47" i="24" s="1"/>
  <c r="J85" i="43"/>
  <c r="K85" i="43" s="1"/>
  <c r="J33" i="181"/>
  <c r="G34" i="181" s="1"/>
  <c r="H34" i="181" s="1"/>
  <c r="K36" i="241"/>
  <c r="G37" i="241"/>
  <c r="H37" i="241" s="1"/>
  <c r="I52" i="132"/>
  <c r="I53" i="132" s="1"/>
  <c r="I72" i="232"/>
  <c r="J51" i="132"/>
  <c r="K51" i="132" s="1"/>
  <c r="J51" i="140"/>
  <c r="K51" i="140" s="1"/>
  <c r="J44" i="68"/>
  <c r="K44" i="68" s="1"/>
  <c r="I53" i="60"/>
  <c r="I54" i="60" s="1"/>
  <c r="J44" i="70"/>
  <c r="K44" i="70" s="1"/>
  <c r="J52" i="60"/>
  <c r="K52" i="60" s="1"/>
  <c r="I56" i="115"/>
  <c r="J54" i="115"/>
  <c r="K54" i="115" s="1"/>
  <c r="J55" i="115" s="1"/>
  <c r="K55" i="115" s="1"/>
  <c r="J35" i="155"/>
  <c r="G36" i="155" s="1"/>
  <c r="H36" i="155" s="1"/>
  <c r="I52" i="238"/>
  <c r="I53" i="238" s="1"/>
  <c r="K45" i="152"/>
  <c r="J46" i="152" s="1"/>
  <c r="G47" i="152" s="1"/>
  <c r="H47" i="152" s="1"/>
  <c r="I70" i="110"/>
  <c r="I86" i="43"/>
  <c r="I60" i="222"/>
  <c r="I57" i="19"/>
  <c r="J56" i="19"/>
  <c r="K56" i="19" s="1"/>
  <c r="J48" i="139"/>
  <c r="K48" i="139" s="1"/>
  <c r="J38" i="238"/>
  <c r="G39" i="238" s="1"/>
  <c r="H39" i="238" s="1"/>
  <c r="I48" i="2"/>
  <c r="J44" i="66"/>
  <c r="K44" i="66" s="1"/>
  <c r="J44" i="41"/>
  <c r="K44" i="41" s="1"/>
  <c r="J45" i="138"/>
  <c r="K45" i="138" s="1"/>
  <c r="I47" i="152"/>
  <c r="I45" i="170"/>
  <c r="I45" i="69"/>
  <c r="I45" i="7"/>
  <c r="I45" i="65"/>
  <c r="I45" i="67"/>
  <c r="I45" i="165"/>
  <c r="I46" i="8"/>
  <c r="J46" i="8" s="1"/>
  <c r="K46" i="8" s="1"/>
  <c r="I46" i="37"/>
  <c r="J46" i="97"/>
  <c r="K46" i="97" s="1"/>
  <c r="J44" i="141"/>
  <c r="K44" i="141" s="1"/>
  <c r="J44" i="69"/>
  <c r="K44" i="69" s="1"/>
  <c r="J54" i="169"/>
  <c r="K54" i="169" s="1"/>
  <c r="I45" i="41"/>
  <c r="J44" i="65"/>
  <c r="K44" i="65" s="1"/>
  <c r="I47" i="181"/>
  <c r="I46" i="4"/>
  <c r="I45" i="27"/>
  <c r="I45" i="141"/>
  <c r="I47" i="239"/>
  <c r="I55" i="169"/>
  <c r="J53" i="47"/>
  <c r="K53" i="47" s="1"/>
  <c r="I45" i="68"/>
  <c r="J44" i="170"/>
  <c r="K44" i="170" s="1"/>
  <c r="J44" i="7"/>
  <c r="K44" i="7" s="1"/>
  <c r="I45" i="66"/>
  <c r="I45" i="70"/>
  <c r="I46" i="138"/>
  <c r="I45" i="243"/>
  <c r="I48" i="24"/>
  <c r="J49" i="236"/>
  <c r="K49" i="236" s="1"/>
  <c r="J46" i="145"/>
  <c r="K46" i="145" s="1"/>
  <c r="I49" i="139"/>
  <c r="I54" i="58"/>
  <c r="I50" i="63"/>
  <c r="I50" i="236"/>
  <c r="I52" i="140"/>
  <c r="I56" i="129"/>
  <c r="J55" i="129"/>
  <c r="K55" i="129" s="1"/>
  <c r="I47" i="97"/>
  <c r="I47" i="145"/>
  <c r="I54" i="47"/>
  <c r="I56" i="95"/>
  <c r="K32" i="216" l="1"/>
  <c r="G33" i="216"/>
  <c r="H33" i="216" s="1"/>
  <c r="J33" i="216" s="1"/>
  <c r="I72" i="26"/>
  <c r="G35" i="93"/>
  <c r="H35" i="93" s="1"/>
  <c r="K34" i="93"/>
  <c r="I94" i="241"/>
  <c r="G36" i="2"/>
  <c r="H36" i="2" s="1"/>
  <c r="J36" i="2" s="1"/>
  <c r="K35" i="4"/>
  <c r="K39" i="110"/>
  <c r="G40" i="110"/>
  <c r="H40" i="110" s="1"/>
  <c r="J33" i="26"/>
  <c r="G34" i="26" s="1"/>
  <c r="H34" i="26" s="1"/>
  <c r="K31" i="223"/>
  <c r="I55" i="155"/>
  <c r="I56" i="155" s="1"/>
  <c r="I52" i="168"/>
  <c r="I53" i="168" s="1"/>
  <c r="I54" i="168" s="1"/>
  <c r="J36" i="233"/>
  <c r="I59" i="116"/>
  <c r="I69" i="3"/>
  <c r="I70" i="3" s="1"/>
  <c r="G49" i="207"/>
  <c r="H49" i="207" s="1"/>
  <c r="J49" i="207" s="1"/>
  <c r="K36" i="232"/>
  <c r="G37" i="232"/>
  <c r="H37" i="232" s="1"/>
  <c r="G49" i="63"/>
  <c r="H49" i="63" s="1"/>
  <c r="K48" i="63"/>
  <c r="G34" i="3"/>
  <c r="H34" i="3" s="1"/>
  <c r="K33" i="3"/>
  <c r="G39" i="63"/>
  <c r="H39" i="63" s="1"/>
  <c r="K38" i="63"/>
  <c r="J90" i="250"/>
  <c r="K90" i="250" s="1"/>
  <c r="J92" i="251"/>
  <c r="K92" i="251" s="1"/>
  <c r="J91" i="248"/>
  <c r="K91" i="248" s="1"/>
  <c r="J92" i="249"/>
  <c r="K92" i="249" s="1"/>
  <c r="I93" i="251"/>
  <c r="J45" i="69"/>
  <c r="K45" i="69" s="1"/>
  <c r="J93" i="246"/>
  <c r="K93" i="246" s="1"/>
  <c r="J90" i="247"/>
  <c r="K90" i="247" s="1"/>
  <c r="I91" i="247"/>
  <c r="I93" i="249"/>
  <c r="I91" i="250"/>
  <c r="I92" i="248"/>
  <c r="J36" i="27"/>
  <c r="K36" i="27" s="1"/>
  <c r="I94" i="246"/>
  <c r="G34" i="95"/>
  <c r="H34" i="95" s="1"/>
  <c r="J34" i="95" s="1"/>
  <c r="K34" i="95" s="1"/>
  <c r="J35" i="95" s="1"/>
  <c r="K35" i="95" s="1"/>
  <c r="J36" i="95" s="1"/>
  <c r="K36" i="95" s="1"/>
  <c r="J37" i="95" s="1"/>
  <c r="K37" i="95" s="1"/>
  <c r="J38" i="95" s="1"/>
  <c r="K38" i="95" s="1"/>
  <c r="J39" i="95" s="1"/>
  <c r="K39" i="95" s="1"/>
  <c r="J40" i="95" s="1"/>
  <c r="K40" i="95" s="1"/>
  <c r="J41" i="95" s="1"/>
  <c r="K41" i="95" s="1"/>
  <c r="J42" i="95" s="1"/>
  <c r="K42" i="95" s="1"/>
  <c r="J43" i="95" s="1"/>
  <c r="K43" i="95" s="1"/>
  <c r="J44" i="95" s="1"/>
  <c r="K44" i="95" s="1"/>
  <c r="J45" i="95" s="1"/>
  <c r="K45" i="95" s="1"/>
  <c r="J46" i="95" s="1"/>
  <c r="K46" i="95" s="1"/>
  <c r="J47" i="95" s="1"/>
  <c r="K47" i="95" s="1"/>
  <c r="J48" i="95" s="1"/>
  <c r="K48" i="95" s="1"/>
  <c r="J49" i="95" s="1"/>
  <c r="K49" i="95" s="1"/>
  <c r="J50" i="95" s="1"/>
  <c r="K50" i="95" s="1"/>
  <c r="J51" i="95" s="1"/>
  <c r="K51" i="95" s="1"/>
  <c r="J52" i="95" s="1"/>
  <c r="K52" i="95" s="1"/>
  <c r="J53" i="95" s="1"/>
  <c r="K53" i="95" s="1"/>
  <c r="J54" i="95" s="1"/>
  <c r="K54" i="95" s="1"/>
  <c r="J55" i="95" s="1"/>
  <c r="K55" i="95" s="1"/>
  <c r="J56" i="95" s="1"/>
  <c r="K56" i="95" s="1"/>
  <c r="K33" i="181"/>
  <c r="J34" i="181" s="1"/>
  <c r="J45" i="170"/>
  <c r="K45" i="170" s="1"/>
  <c r="J37" i="241"/>
  <c r="K37" i="241" s="1"/>
  <c r="K32" i="231"/>
  <c r="G33" i="231"/>
  <c r="H33" i="231" s="1"/>
  <c r="J45" i="141"/>
  <c r="K45" i="141" s="1"/>
  <c r="J45" i="65"/>
  <c r="K45" i="65" s="1"/>
  <c r="K35" i="239"/>
  <c r="J36" i="239" s="1"/>
  <c r="G37" i="239" s="1"/>
  <c r="H37" i="239" s="1"/>
  <c r="J45" i="41"/>
  <c r="K45" i="41" s="1"/>
  <c r="K33" i="168"/>
  <c r="J34" i="168" s="1"/>
  <c r="J52" i="132"/>
  <c r="K52" i="132" s="1"/>
  <c r="J53" i="132" s="1"/>
  <c r="K53" i="132" s="1"/>
  <c r="J45" i="7"/>
  <c r="K45" i="7" s="1"/>
  <c r="J53" i="60"/>
  <c r="K53" i="60" s="1"/>
  <c r="J54" i="60" s="1"/>
  <c r="K54" i="60" s="1"/>
  <c r="J47" i="97"/>
  <c r="K47" i="97" s="1"/>
  <c r="J56" i="115"/>
  <c r="K56" i="115" s="1"/>
  <c r="J55" i="169"/>
  <c r="K55" i="169" s="1"/>
  <c r="I55" i="60"/>
  <c r="I56" i="60" s="1"/>
  <c r="I73" i="232"/>
  <c r="I74" i="232" s="1"/>
  <c r="I75" i="232" s="1"/>
  <c r="I76" i="232" s="1"/>
  <c r="I77" i="232" s="1"/>
  <c r="I78" i="232" s="1"/>
  <c r="J54" i="58"/>
  <c r="K54" i="58" s="1"/>
  <c r="J45" i="66"/>
  <c r="K45" i="66" s="1"/>
  <c r="J45" i="68"/>
  <c r="K45" i="68" s="1"/>
  <c r="J45" i="165"/>
  <c r="K45" i="165" s="1"/>
  <c r="J57" i="19"/>
  <c r="K57" i="19" s="1"/>
  <c r="I54" i="132"/>
  <c r="I57" i="115"/>
  <c r="K35" i="155"/>
  <c r="J36" i="155" s="1"/>
  <c r="K38" i="238"/>
  <c r="J39" i="238" s="1"/>
  <c r="I54" i="238"/>
  <c r="I55" i="238" s="1"/>
  <c r="I71" i="110"/>
  <c r="I87" i="43"/>
  <c r="J86" i="43"/>
  <c r="K86" i="43" s="1"/>
  <c r="I61" i="222"/>
  <c r="J60" i="222"/>
  <c r="K60" i="222" s="1"/>
  <c r="I58" i="19"/>
  <c r="I49" i="2"/>
  <c r="J45" i="67"/>
  <c r="K45" i="67" s="1"/>
  <c r="J52" i="140"/>
  <c r="K52" i="140" s="1"/>
  <c r="J47" i="145"/>
  <c r="K47" i="145" s="1"/>
  <c r="I46" i="66"/>
  <c r="I46" i="68"/>
  <c r="I46" i="141"/>
  <c r="I46" i="67"/>
  <c r="I46" i="170"/>
  <c r="I46" i="243"/>
  <c r="I47" i="243" s="1"/>
  <c r="I48" i="243" s="1"/>
  <c r="I47" i="4"/>
  <c r="I47" i="8"/>
  <c r="J47" i="8" s="1"/>
  <c r="K47" i="8" s="1"/>
  <c r="I46" i="65"/>
  <c r="J49" i="139"/>
  <c r="K49" i="139" s="1"/>
  <c r="J48" i="24"/>
  <c r="K48" i="24" s="1"/>
  <c r="J46" i="138"/>
  <c r="K46" i="138" s="1"/>
  <c r="J45" i="70"/>
  <c r="K45" i="70" s="1"/>
  <c r="I56" i="169"/>
  <c r="J36" i="4"/>
  <c r="I46" i="27"/>
  <c r="I46" i="41"/>
  <c r="J46" i="37"/>
  <c r="K46" i="37" s="1"/>
  <c r="I46" i="165"/>
  <c r="I46" i="69"/>
  <c r="K46" i="152"/>
  <c r="J47" i="152" s="1"/>
  <c r="G48" i="152" s="1"/>
  <c r="H48" i="152" s="1"/>
  <c r="I49" i="24"/>
  <c r="I47" i="138"/>
  <c r="I46" i="70"/>
  <c r="I48" i="181"/>
  <c r="I49" i="181" s="1"/>
  <c r="I50" i="181" s="1"/>
  <c r="I47" i="37"/>
  <c r="I46" i="7"/>
  <c r="I48" i="152"/>
  <c r="I50" i="139"/>
  <c r="I55" i="58"/>
  <c r="I51" i="236"/>
  <c r="J50" i="236"/>
  <c r="K50" i="236" s="1"/>
  <c r="I53" i="140"/>
  <c r="J56" i="129"/>
  <c r="K56" i="129" s="1"/>
  <c r="J54" i="47"/>
  <c r="K54" i="47" s="1"/>
  <c r="I57" i="129"/>
  <c r="I48" i="97"/>
  <c r="I48" i="145"/>
  <c r="I55" i="47"/>
  <c r="I57" i="95"/>
  <c r="I95" i="241" l="1"/>
  <c r="I96" i="241" s="1"/>
  <c r="I97" i="241" s="1"/>
  <c r="J35" i="93"/>
  <c r="I73" i="26"/>
  <c r="G34" i="216"/>
  <c r="H34" i="216" s="1"/>
  <c r="K33" i="216"/>
  <c r="J40" i="110"/>
  <c r="G37" i="2"/>
  <c r="H37" i="2" s="1"/>
  <c r="K36" i="2"/>
  <c r="I55" i="168"/>
  <c r="I57" i="155"/>
  <c r="G41" i="110"/>
  <c r="H41" i="110" s="1"/>
  <c r="K40" i="110"/>
  <c r="I71" i="3"/>
  <c r="J49" i="63"/>
  <c r="K49" i="63" s="1"/>
  <c r="K33" i="26"/>
  <c r="J34" i="26" s="1"/>
  <c r="J91" i="247"/>
  <c r="G37" i="233"/>
  <c r="H37" i="233" s="1"/>
  <c r="K36" i="233"/>
  <c r="J37" i="232"/>
  <c r="I60" i="116"/>
  <c r="J39" i="63"/>
  <c r="G40" i="63" s="1"/>
  <c r="H40" i="63" s="1"/>
  <c r="I49" i="243"/>
  <c r="I50" i="243" s="1"/>
  <c r="J34" i="3"/>
  <c r="K49" i="207"/>
  <c r="G50" i="207"/>
  <c r="H50" i="207" s="1"/>
  <c r="G38" i="241"/>
  <c r="H38" i="241" s="1"/>
  <c r="J38" i="241" s="1"/>
  <c r="K38" i="241" s="1"/>
  <c r="I94" i="251"/>
  <c r="J93" i="251"/>
  <c r="K93" i="251" s="1"/>
  <c r="J91" i="250"/>
  <c r="K91" i="250" s="1"/>
  <c r="J94" i="246"/>
  <c r="K94" i="246" s="1"/>
  <c r="I93" i="248"/>
  <c r="I94" i="249"/>
  <c r="I92" i="250"/>
  <c r="G37" i="27"/>
  <c r="H37" i="27" s="1"/>
  <c r="J37" i="27" s="1"/>
  <c r="G38" i="27" s="1"/>
  <c r="H38" i="27" s="1"/>
  <c r="J92" i="248"/>
  <c r="K92" i="248" s="1"/>
  <c r="J93" i="249"/>
  <c r="K93" i="249" s="1"/>
  <c r="I92" i="247"/>
  <c r="K91" i="247"/>
  <c r="I95" i="246"/>
  <c r="J46" i="69"/>
  <c r="K46" i="69" s="1"/>
  <c r="K34" i="181"/>
  <c r="G35" i="181"/>
  <c r="H35" i="181" s="1"/>
  <c r="J51" i="236"/>
  <c r="K51" i="236" s="1"/>
  <c r="J61" i="222"/>
  <c r="K61" i="222" s="1"/>
  <c r="K36" i="239"/>
  <c r="J37" i="239" s="1"/>
  <c r="G38" i="239" s="1"/>
  <c r="H38" i="239" s="1"/>
  <c r="J33" i="231"/>
  <c r="G44" i="243"/>
  <c r="H44" i="243" s="1"/>
  <c r="J44" i="243" s="1"/>
  <c r="K44" i="243" s="1"/>
  <c r="J46" i="165"/>
  <c r="K46" i="165" s="1"/>
  <c r="J47" i="37"/>
  <c r="K47" i="37" s="1"/>
  <c r="J54" i="132"/>
  <c r="K54" i="132" s="1"/>
  <c r="G40" i="238"/>
  <c r="H40" i="238" s="1"/>
  <c r="K39" i="238"/>
  <c r="J49" i="24"/>
  <c r="K49" i="24" s="1"/>
  <c r="I55" i="132"/>
  <c r="J55" i="60"/>
  <c r="K55" i="60" s="1"/>
  <c r="J56" i="60" s="1"/>
  <c r="K56" i="60" s="1"/>
  <c r="G35" i="168"/>
  <c r="H35" i="168" s="1"/>
  <c r="K34" i="168"/>
  <c r="J46" i="66"/>
  <c r="K46" i="66" s="1"/>
  <c r="J87" i="43"/>
  <c r="K87" i="43" s="1"/>
  <c r="I79" i="232"/>
  <c r="I80" i="232" s="1"/>
  <c r="I81" i="232" s="1"/>
  <c r="I82" i="232" s="1"/>
  <c r="I57" i="60"/>
  <c r="I58" i="60" s="1"/>
  <c r="I58" i="115"/>
  <c r="I59" i="115" s="1"/>
  <c r="J57" i="115"/>
  <c r="K57" i="115" s="1"/>
  <c r="I56" i="238"/>
  <c r="I57" i="238" s="1"/>
  <c r="I72" i="110"/>
  <c r="I88" i="43"/>
  <c r="I62" i="222"/>
  <c r="I59" i="19"/>
  <c r="J58" i="19"/>
  <c r="K58" i="19" s="1"/>
  <c r="G37" i="155"/>
  <c r="H37" i="155" s="1"/>
  <c r="K36" i="155"/>
  <c r="I50" i="2"/>
  <c r="J55" i="58"/>
  <c r="K55" i="58" s="1"/>
  <c r="J46" i="70"/>
  <c r="K46" i="70" s="1"/>
  <c r="J46" i="170"/>
  <c r="K46" i="170" s="1"/>
  <c r="I49" i="152"/>
  <c r="I47" i="27"/>
  <c r="I48" i="8"/>
  <c r="J48" i="8" s="1"/>
  <c r="K48" i="8" s="1"/>
  <c r="I47" i="67"/>
  <c r="I47" i="141"/>
  <c r="J48" i="97"/>
  <c r="K48" i="97" s="1"/>
  <c r="I47" i="7"/>
  <c r="I48" i="138"/>
  <c r="I47" i="41"/>
  <c r="G37" i="4"/>
  <c r="H37" i="4" s="1"/>
  <c r="K36" i="4"/>
  <c r="I48" i="4"/>
  <c r="J46" i="67"/>
  <c r="K46" i="67" s="1"/>
  <c r="I47" i="66"/>
  <c r="J46" i="7"/>
  <c r="K46" i="7" s="1"/>
  <c r="J47" i="138"/>
  <c r="K47" i="138" s="1"/>
  <c r="J46" i="41"/>
  <c r="K46" i="41" s="1"/>
  <c r="I57" i="169"/>
  <c r="I47" i="65"/>
  <c r="I47" i="68"/>
  <c r="I51" i="181"/>
  <c r="J50" i="139"/>
  <c r="K50" i="139" s="1"/>
  <c r="K47" i="152"/>
  <c r="J48" i="152" s="1"/>
  <c r="G49" i="152" s="1"/>
  <c r="H49" i="152" s="1"/>
  <c r="I48" i="37"/>
  <c r="I47" i="70"/>
  <c r="I50" i="24"/>
  <c r="I51" i="24" s="1"/>
  <c r="I47" i="69"/>
  <c r="I47" i="165"/>
  <c r="J56" i="169"/>
  <c r="K56" i="169" s="1"/>
  <c r="J46" i="65"/>
  <c r="K46" i="65" s="1"/>
  <c r="I47" i="170"/>
  <c r="J46" i="141"/>
  <c r="K46" i="141" s="1"/>
  <c r="J46" i="68"/>
  <c r="K46" i="68" s="1"/>
  <c r="J48" i="145"/>
  <c r="K48" i="145" s="1"/>
  <c r="I51" i="139"/>
  <c r="I56" i="58"/>
  <c r="I52" i="236"/>
  <c r="J53" i="140"/>
  <c r="K53" i="140" s="1"/>
  <c r="I54" i="140"/>
  <c r="I58" i="129"/>
  <c r="J57" i="129"/>
  <c r="K57" i="129" s="1"/>
  <c r="I49" i="97"/>
  <c r="J57" i="95"/>
  <c r="K57" i="95" s="1"/>
  <c r="I49" i="145"/>
  <c r="I56" i="47"/>
  <c r="J55" i="47"/>
  <c r="K55" i="47" s="1"/>
  <c r="I58" i="95"/>
  <c r="J34" i="216" l="1"/>
  <c r="I74" i="26"/>
  <c r="G36" i="93"/>
  <c r="H36" i="93" s="1"/>
  <c r="K35" i="93"/>
  <c r="I98" i="241"/>
  <c r="G50" i="63"/>
  <c r="H50" i="63" s="1"/>
  <c r="J50" i="63" s="1"/>
  <c r="G51" i="63" s="1"/>
  <c r="J37" i="2"/>
  <c r="K37" i="2"/>
  <c r="G38" i="2"/>
  <c r="H38" i="2" s="1"/>
  <c r="K39" i="63"/>
  <c r="I72" i="3"/>
  <c r="J41" i="110"/>
  <c r="I56" i="168"/>
  <c r="J94" i="249"/>
  <c r="K94" i="249" s="1"/>
  <c r="I61" i="116"/>
  <c r="G35" i="26"/>
  <c r="H35" i="26" s="1"/>
  <c r="K34" i="26"/>
  <c r="K37" i="232"/>
  <c r="G38" i="232"/>
  <c r="H38" i="232" s="1"/>
  <c r="J37" i="233"/>
  <c r="J92" i="247"/>
  <c r="K92" i="247" s="1"/>
  <c r="J93" i="248"/>
  <c r="K93" i="248" s="1"/>
  <c r="K37" i="27"/>
  <c r="J38" i="27" s="1"/>
  <c r="G39" i="27" s="1"/>
  <c r="H39" i="27" s="1"/>
  <c r="K40" i="63"/>
  <c r="J47" i="141"/>
  <c r="J35" i="181"/>
  <c r="G36" i="181" s="1"/>
  <c r="H36" i="181" s="1"/>
  <c r="K34" i="3"/>
  <c r="G35" i="3"/>
  <c r="H35" i="3" s="1"/>
  <c r="J50" i="207"/>
  <c r="K50" i="63"/>
  <c r="J94" i="251"/>
  <c r="K94" i="251" s="1"/>
  <c r="J92" i="250"/>
  <c r="K92" i="250" s="1"/>
  <c r="I95" i="251"/>
  <c r="I95" i="249"/>
  <c r="G39" i="241"/>
  <c r="H39" i="241" s="1"/>
  <c r="J39" i="241" s="1"/>
  <c r="I93" i="247"/>
  <c r="I93" i="250"/>
  <c r="I94" i="248"/>
  <c r="I96" i="246"/>
  <c r="J95" i="246"/>
  <c r="K95" i="246" s="1"/>
  <c r="J40" i="238"/>
  <c r="K40" i="238" s="1"/>
  <c r="J47" i="65"/>
  <c r="K47" i="65" s="1"/>
  <c r="J55" i="132"/>
  <c r="K55" i="132" s="1"/>
  <c r="J58" i="115"/>
  <c r="K58" i="115" s="1"/>
  <c r="J59" i="115" s="1"/>
  <c r="K59" i="115" s="1"/>
  <c r="J47" i="69"/>
  <c r="K47" i="69" s="1"/>
  <c r="G34" i="231"/>
  <c r="H34" i="231" s="1"/>
  <c r="K33" i="231"/>
  <c r="G45" i="243"/>
  <c r="H45" i="243" s="1"/>
  <c r="J45" i="243" s="1"/>
  <c r="J57" i="169"/>
  <c r="K57" i="169" s="1"/>
  <c r="J57" i="60"/>
  <c r="K57" i="60" s="1"/>
  <c r="J58" i="60" s="1"/>
  <c r="K58" i="60" s="1"/>
  <c r="J47" i="41"/>
  <c r="K47" i="41" s="1"/>
  <c r="J48" i="138"/>
  <c r="K48" i="138" s="1"/>
  <c r="J47" i="7"/>
  <c r="K47" i="7" s="1"/>
  <c r="J37" i="155"/>
  <c r="K37" i="155" s="1"/>
  <c r="J35" i="168"/>
  <c r="I83" i="232"/>
  <c r="I84" i="232" s="1"/>
  <c r="J47" i="68"/>
  <c r="K47" i="68" s="1"/>
  <c r="J48" i="37"/>
  <c r="K48" i="37" s="1"/>
  <c r="J37" i="4"/>
  <c r="G38" i="4" s="1"/>
  <c r="H38" i="4" s="1"/>
  <c r="J59" i="19"/>
  <c r="K59" i="19" s="1"/>
  <c r="I59" i="60"/>
  <c r="I56" i="132"/>
  <c r="I57" i="132" s="1"/>
  <c r="I60" i="115"/>
  <c r="I58" i="238"/>
  <c r="J56" i="47"/>
  <c r="K56" i="47" s="1"/>
  <c r="I73" i="110"/>
  <c r="I89" i="43"/>
  <c r="J88" i="43"/>
  <c r="K88" i="43" s="1"/>
  <c r="I63" i="222"/>
  <c r="J62" i="222"/>
  <c r="K62" i="222" s="1"/>
  <c r="I60" i="19"/>
  <c r="I51" i="2"/>
  <c r="K37" i="239"/>
  <c r="J38" i="239" s="1"/>
  <c r="G39" i="239" s="1"/>
  <c r="H39" i="239" s="1"/>
  <c r="J47" i="67"/>
  <c r="K47" i="67" s="1"/>
  <c r="I48" i="165"/>
  <c r="I52" i="24"/>
  <c r="I58" i="169"/>
  <c r="I48" i="7"/>
  <c r="J47" i="170"/>
  <c r="K47" i="170" s="1"/>
  <c r="J47" i="165"/>
  <c r="K47" i="165" s="1"/>
  <c r="J50" i="24"/>
  <c r="K50" i="24" s="1"/>
  <c r="J51" i="24" s="1"/>
  <c r="K51" i="24" s="1"/>
  <c r="I49" i="37"/>
  <c r="I52" i="181"/>
  <c r="I48" i="66"/>
  <c r="I49" i="4"/>
  <c r="I48" i="41"/>
  <c r="I48" i="67"/>
  <c r="I48" i="170"/>
  <c r="I48" i="70"/>
  <c r="I48" i="68"/>
  <c r="I48" i="65"/>
  <c r="J47" i="66"/>
  <c r="K47" i="66" s="1"/>
  <c r="I49" i="138"/>
  <c r="K48" i="152"/>
  <c r="J49" i="152" s="1"/>
  <c r="G50" i="152" s="1"/>
  <c r="H50" i="152" s="1"/>
  <c r="J58" i="129"/>
  <c r="K58" i="129" s="1"/>
  <c r="I48" i="69"/>
  <c r="J47" i="70"/>
  <c r="K47" i="70" s="1"/>
  <c r="I48" i="141"/>
  <c r="K47" i="141"/>
  <c r="I49" i="8"/>
  <c r="J49" i="8" s="1"/>
  <c r="K49" i="8" s="1"/>
  <c r="I48" i="27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50" i="152"/>
  <c r="I52" i="139"/>
  <c r="J51" i="139"/>
  <c r="K51" i="139" s="1"/>
  <c r="I57" i="58"/>
  <c r="J56" i="58"/>
  <c r="K56" i="58" s="1"/>
  <c r="I53" i="236"/>
  <c r="J52" i="236"/>
  <c r="K52" i="236" s="1"/>
  <c r="J54" i="140"/>
  <c r="K54" i="140" s="1"/>
  <c r="I55" i="140"/>
  <c r="I59" i="129"/>
  <c r="I50" i="97"/>
  <c r="J49" i="97"/>
  <c r="K49" i="97" s="1"/>
  <c r="I50" i="145"/>
  <c r="J49" i="145"/>
  <c r="K49" i="145" s="1"/>
  <c r="I57" i="47"/>
  <c r="I59" i="95"/>
  <c r="J58" i="95"/>
  <c r="K58" i="95" s="1"/>
  <c r="I99" i="241" l="1"/>
  <c r="J36" i="93"/>
  <c r="I75" i="26"/>
  <c r="G35" i="216"/>
  <c r="H35" i="216" s="1"/>
  <c r="J35" i="216" s="1"/>
  <c r="K34" i="216"/>
  <c r="J38" i="2"/>
  <c r="G39" i="2" s="1"/>
  <c r="H39" i="2" s="1"/>
  <c r="K38" i="27"/>
  <c r="J39" i="27" s="1"/>
  <c r="G40" i="27" s="1"/>
  <c r="H40" i="27" s="1"/>
  <c r="K35" i="181"/>
  <c r="J36" i="181" s="1"/>
  <c r="G37" i="181" s="1"/>
  <c r="H37" i="181" s="1"/>
  <c r="I57" i="168"/>
  <c r="K41" i="110"/>
  <c r="G42" i="110"/>
  <c r="H42" i="110" s="1"/>
  <c r="I73" i="3"/>
  <c r="J38" i="232"/>
  <c r="K38" i="232" s="1"/>
  <c r="G38" i="233"/>
  <c r="H38" i="233" s="1"/>
  <c r="K37" i="233"/>
  <c r="J35" i="26"/>
  <c r="I62" i="116"/>
  <c r="G41" i="63"/>
  <c r="H41" i="63" s="1"/>
  <c r="J41" i="63" s="1"/>
  <c r="G42" i="63" s="1"/>
  <c r="H42" i="63" s="1"/>
  <c r="J35" i="3"/>
  <c r="G36" i="3" s="1"/>
  <c r="H36" i="3" s="1"/>
  <c r="I60" i="27"/>
  <c r="I61" i="27" s="1"/>
  <c r="I62" i="27" s="1"/>
  <c r="G51" i="207"/>
  <c r="H51" i="207" s="1"/>
  <c r="K50" i="207"/>
  <c r="J93" i="247"/>
  <c r="K93" i="247" s="1"/>
  <c r="J94" i="248"/>
  <c r="K94" i="248" s="1"/>
  <c r="J48" i="141"/>
  <c r="K48" i="141" s="1"/>
  <c r="I96" i="251"/>
  <c r="J95" i="251"/>
  <c r="K95" i="251" s="1"/>
  <c r="J52" i="24"/>
  <c r="K52" i="24" s="1"/>
  <c r="J34" i="231"/>
  <c r="G35" i="231" s="1"/>
  <c r="H35" i="231" s="1"/>
  <c r="I94" i="250"/>
  <c r="J93" i="250"/>
  <c r="K93" i="250" s="1"/>
  <c r="I96" i="249"/>
  <c r="I95" i="248"/>
  <c r="I94" i="247"/>
  <c r="J95" i="249"/>
  <c r="K95" i="249" s="1"/>
  <c r="J96" i="246"/>
  <c r="K96" i="246" s="1"/>
  <c r="I97" i="246"/>
  <c r="G46" i="243"/>
  <c r="H46" i="243" s="1"/>
  <c r="K45" i="243"/>
  <c r="J60" i="115"/>
  <c r="K60" i="115" s="1"/>
  <c r="J48" i="69"/>
  <c r="K48" i="69" s="1"/>
  <c r="J48" i="70"/>
  <c r="K48" i="70" s="1"/>
  <c r="G41" i="238"/>
  <c r="H41" i="238" s="1"/>
  <c r="J41" i="238" s="1"/>
  <c r="J48" i="165"/>
  <c r="K48" i="165" s="1"/>
  <c r="K39" i="241"/>
  <c r="G40" i="241"/>
  <c r="H40" i="241" s="1"/>
  <c r="J48" i="65"/>
  <c r="K48" i="65" s="1"/>
  <c r="J89" i="43"/>
  <c r="K89" i="43" s="1"/>
  <c r="G38" i="155"/>
  <c r="H38" i="155" s="1"/>
  <c r="J38" i="155" s="1"/>
  <c r="K37" i="4"/>
  <c r="J38" i="4" s="1"/>
  <c r="J48" i="66"/>
  <c r="K48" i="66" s="1"/>
  <c r="J49" i="37"/>
  <c r="K49" i="37" s="1"/>
  <c r="J48" i="170"/>
  <c r="K48" i="170" s="1"/>
  <c r="I58" i="132"/>
  <c r="I85" i="232"/>
  <c r="I86" i="232" s="1"/>
  <c r="I60" i="60"/>
  <c r="G36" i="168"/>
  <c r="H36" i="168" s="1"/>
  <c r="K35" i="168"/>
  <c r="J59" i="129"/>
  <c r="K59" i="129" s="1"/>
  <c r="J52" i="139"/>
  <c r="K52" i="139" s="1"/>
  <c r="J48" i="41"/>
  <c r="K48" i="41" s="1"/>
  <c r="J63" i="222"/>
  <c r="K63" i="222" s="1"/>
  <c r="J56" i="132"/>
  <c r="K56" i="132" s="1"/>
  <c r="J57" i="132" s="1"/>
  <c r="K57" i="132" s="1"/>
  <c r="J59" i="60"/>
  <c r="K59" i="60" s="1"/>
  <c r="I61" i="115"/>
  <c r="I62" i="115" s="1"/>
  <c r="I59" i="238"/>
  <c r="K49" i="152"/>
  <c r="J50" i="152" s="1"/>
  <c r="G51" i="152" s="1"/>
  <c r="H51" i="152" s="1"/>
  <c r="I74" i="110"/>
  <c r="I75" i="110" s="1"/>
  <c r="I90" i="43"/>
  <c r="I64" i="222"/>
  <c r="I61" i="19"/>
  <c r="J60" i="19"/>
  <c r="K60" i="19" s="1"/>
  <c r="K38" i="239"/>
  <c r="J39" i="239" s="1"/>
  <c r="K39" i="239" s="1"/>
  <c r="J50" i="97"/>
  <c r="K50" i="97" s="1"/>
  <c r="I52" i="2"/>
  <c r="J49" i="138"/>
  <c r="K49" i="138" s="1"/>
  <c r="I49" i="68"/>
  <c r="I49" i="67"/>
  <c r="I50" i="4"/>
  <c r="I53" i="181"/>
  <c r="I49" i="7"/>
  <c r="I49" i="141"/>
  <c r="I50" i="138"/>
  <c r="J48" i="7"/>
  <c r="K48" i="7" s="1"/>
  <c r="I49" i="165"/>
  <c r="I49" i="65"/>
  <c r="I49" i="70"/>
  <c r="I49" i="41"/>
  <c r="I49" i="66"/>
  <c r="I50" i="37"/>
  <c r="I59" i="169"/>
  <c r="J53" i="236"/>
  <c r="K53" i="236" s="1"/>
  <c r="I51" i="152"/>
  <c r="I50" i="8"/>
  <c r="J50" i="8" s="1"/>
  <c r="K50" i="8" s="1"/>
  <c r="I49" i="69"/>
  <c r="J48" i="68"/>
  <c r="K48" i="68" s="1"/>
  <c r="I49" i="170"/>
  <c r="J48" i="67"/>
  <c r="K48" i="67" s="1"/>
  <c r="J58" i="169"/>
  <c r="K58" i="169" s="1"/>
  <c r="I53" i="24"/>
  <c r="J50" i="145"/>
  <c r="K50" i="145" s="1"/>
  <c r="I53" i="139"/>
  <c r="I58" i="58"/>
  <c r="J57" i="58"/>
  <c r="K57" i="58" s="1"/>
  <c r="I54" i="236"/>
  <c r="J55" i="140"/>
  <c r="K55" i="140" s="1"/>
  <c r="I56" i="140"/>
  <c r="I60" i="129"/>
  <c r="J59" i="95"/>
  <c r="K59" i="95" s="1"/>
  <c r="I51" i="97"/>
  <c r="I51" i="145"/>
  <c r="I58" i="47"/>
  <c r="J57" i="47"/>
  <c r="K57" i="47" s="1"/>
  <c r="I60" i="95"/>
  <c r="G36" i="216" l="1"/>
  <c r="H36" i="216" s="1"/>
  <c r="K35" i="216"/>
  <c r="I76" i="26"/>
  <c r="G37" i="93"/>
  <c r="H37" i="93" s="1"/>
  <c r="K36" i="93"/>
  <c r="I100" i="241"/>
  <c r="K38" i="2"/>
  <c r="J39" i="2" s="1"/>
  <c r="G40" i="2" s="1"/>
  <c r="H40" i="2" s="1"/>
  <c r="K36" i="181"/>
  <c r="J37" i="181" s="1"/>
  <c r="G38" i="181" s="1"/>
  <c r="H38" i="181" s="1"/>
  <c r="J42" i="110"/>
  <c r="I74" i="3"/>
  <c r="K35" i="26"/>
  <c r="G36" i="26"/>
  <c r="H36" i="26" s="1"/>
  <c r="G39" i="232"/>
  <c r="H39" i="232" s="1"/>
  <c r="J39" i="232" s="1"/>
  <c r="I58" i="168"/>
  <c r="I63" i="116"/>
  <c r="J96" i="249"/>
  <c r="K96" i="249" s="1"/>
  <c r="J38" i="233"/>
  <c r="K39" i="27"/>
  <c r="J40" i="27" s="1"/>
  <c r="K40" i="27" s="1"/>
  <c r="K34" i="231"/>
  <c r="J35" i="231" s="1"/>
  <c r="K41" i="63"/>
  <c r="J42" i="63" s="1"/>
  <c r="K35" i="3"/>
  <c r="J36" i="3" s="1"/>
  <c r="K36" i="3" s="1"/>
  <c r="G40" i="239"/>
  <c r="H40" i="239" s="1"/>
  <c r="J40" i="239" s="1"/>
  <c r="G41" i="239" s="1"/>
  <c r="H41" i="239" s="1"/>
  <c r="J46" i="243"/>
  <c r="K46" i="243" s="1"/>
  <c r="J51" i="207"/>
  <c r="K51" i="207" s="1"/>
  <c r="G42" i="238"/>
  <c r="H42" i="238" s="1"/>
  <c r="K41" i="238"/>
  <c r="J49" i="67"/>
  <c r="K49" i="67" s="1"/>
  <c r="I63" i="27"/>
  <c r="J96" i="251"/>
  <c r="K96" i="251" s="1"/>
  <c r="J95" i="248"/>
  <c r="K95" i="248" s="1"/>
  <c r="J94" i="250"/>
  <c r="K94" i="250" s="1"/>
  <c r="I51" i="243"/>
  <c r="I97" i="251"/>
  <c r="J60" i="60"/>
  <c r="K60" i="60" s="1"/>
  <c r="I95" i="247"/>
  <c r="I96" i="248"/>
  <c r="J94" i="247"/>
  <c r="K94" i="247" s="1"/>
  <c r="I97" i="249"/>
  <c r="I95" i="250"/>
  <c r="I98" i="246"/>
  <c r="J97" i="246"/>
  <c r="K97" i="246" s="1"/>
  <c r="J58" i="132"/>
  <c r="K58" i="132" s="1"/>
  <c r="J40" i="241"/>
  <c r="G41" i="241" s="1"/>
  <c r="H41" i="241" s="1"/>
  <c r="K38" i="4"/>
  <c r="G39" i="4"/>
  <c r="H39" i="4" s="1"/>
  <c r="J59" i="169"/>
  <c r="K59" i="169" s="1"/>
  <c r="J49" i="68"/>
  <c r="K49" i="68" s="1"/>
  <c r="J49" i="7"/>
  <c r="K49" i="7" s="1"/>
  <c r="J50" i="138"/>
  <c r="K50" i="138" s="1"/>
  <c r="J58" i="47"/>
  <c r="K58" i="47" s="1"/>
  <c r="J61" i="115"/>
  <c r="K61" i="115" s="1"/>
  <c r="J62" i="115" s="1"/>
  <c r="K62" i="115" s="1"/>
  <c r="I59" i="132"/>
  <c r="I61" i="60"/>
  <c r="I62" i="60" s="1"/>
  <c r="J50" i="37"/>
  <c r="K50" i="37" s="1"/>
  <c r="J61" i="19"/>
  <c r="K61" i="19" s="1"/>
  <c r="J36" i="168"/>
  <c r="I87" i="232"/>
  <c r="I88" i="232" s="1"/>
  <c r="I63" i="115"/>
  <c r="I76" i="110"/>
  <c r="I77" i="110" s="1"/>
  <c r="I60" i="238"/>
  <c r="I61" i="238" s="1"/>
  <c r="K50" i="152"/>
  <c r="J51" i="152" s="1"/>
  <c r="G52" i="152" s="1"/>
  <c r="H52" i="152" s="1"/>
  <c r="I91" i="43"/>
  <c r="J90" i="43"/>
  <c r="K90" i="43" s="1"/>
  <c r="I65" i="222"/>
  <c r="J64" i="222"/>
  <c r="K64" i="222" s="1"/>
  <c r="I62" i="19"/>
  <c r="G39" i="155"/>
  <c r="H39" i="155" s="1"/>
  <c r="K38" i="155"/>
  <c r="J49" i="41"/>
  <c r="K49" i="41" s="1"/>
  <c r="J49" i="66"/>
  <c r="K49" i="66" s="1"/>
  <c r="I53" i="2"/>
  <c r="J58" i="58"/>
  <c r="K58" i="58" s="1"/>
  <c r="I54" i="24"/>
  <c r="I50" i="170"/>
  <c r="I50" i="65"/>
  <c r="I50" i="165"/>
  <c r="I51" i="138"/>
  <c r="I51" i="4"/>
  <c r="I52" i="152"/>
  <c r="I53" i="152" s="1"/>
  <c r="I50" i="70"/>
  <c r="J51" i="97"/>
  <c r="K51" i="97" s="1"/>
  <c r="I50" i="69"/>
  <c r="I51" i="8"/>
  <c r="J51" i="8" s="1"/>
  <c r="K51" i="8" s="1"/>
  <c r="I50" i="66"/>
  <c r="J49" i="70"/>
  <c r="K49" i="70" s="1"/>
  <c r="I50" i="141"/>
  <c r="I54" i="181"/>
  <c r="I50" i="67"/>
  <c r="J53" i="24"/>
  <c r="K53" i="24" s="1"/>
  <c r="J49" i="170"/>
  <c r="K49" i="170" s="1"/>
  <c r="J49" i="69"/>
  <c r="K49" i="69" s="1"/>
  <c r="I60" i="169"/>
  <c r="I51" i="37"/>
  <c r="I50" i="41"/>
  <c r="J49" i="65"/>
  <c r="K49" i="65" s="1"/>
  <c r="J49" i="165"/>
  <c r="K49" i="165" s="1"/>
  <c r="J49" i="141"/>
  <c r="K49" i="141" s="1"/>
  <c r="I50" i="7"/>
  <c r="I50" i="68"/>
  <c r="I54" i="139"/>
  <c r="J53" i="139"/>
  <c r="K53" i="139" s="1"/>
  <c r="I59" i="58"/>
  <c r="I55" i="236"/>
  <c r="J54" i="236"/>
  <c r="K54" i="236" s="1"/>
  <c r="J56" i="140"/>
  <c r="K56" i="140" s="1"/>
  <c r="I57" i="140"/>
  <c r="J60" i="95"/>
  <c r="K60" i="95" s="1"/>
  <c r="I61" i="129"/>
  <c r="J60" i="129"/>
  <c r="K60" i="129" s="1"/>
  <c r="I52" i="97"/>
  <c r="I52" i="145"/>
  <c r="J51" i="145"/>
  <c r="K51" i="145" s="1"/>
  <c r="I59" i="47"/>
  <c r="I61" i="95"/>
  <c r="I101" i="241" l="1"/>
  <c r="I77" i="26"/>
  <c r="J37" i="93"/>
  <c r="K37" i="93" s="1"/>
  <c r="J36" i="216"/>
  <c r="K39" i="2"/>
  <c r="J40" i="2" s="1"/>
  <c r="K40" i="2" s="1"/>
  <c r="K42" i="110"/>
  <c r="G43" i="110"/>
  <c r="H43" i="110" s="1"/>
  <c r="G40" i="232"/>
  <c r="H40" i="232" s="1"/>
  <c r="K40" i="232" s="1"/>
  <c r="J41" i="232" s="1"/>
  <c r="K41" i="232" s="1"/>
  <c r="J42" i="232" s="1"/>
  <c r="K42" i="232" s="1"/>
  <c r="J43" i="232" s="1"/>
  <c r="K43" i="232" s="1"/>
  <c r="J44" i="232" s="1"/>
  <c r="K44" i="232" s="1"/>
  <c r="J45" i="232" s="1"/>
  <c r="K45" i="232" s="1"/>
  <c r="J46" i="232" s="1"/>
  <c r="K46" i="232" s="1"/>
  <c r="J47" i="232" s="1"/>
  <c r="K47" i="232" s="1"/>
  <c r="J48" i="232" s="1"/>
  <c r="K48" i="232" s="1"/>
  <c r="J49" i="232" s="1"/>
  <c r="K49" i="232" s="1"/>
  <c r="J50" i="232" s="1"/>
  <c r="K50" i="232" s="1"/>
  <c r="J51" i="232" s="1"/>
  <c r="K51" i="232" s="1"/>
  <c r="J52" i="232" s="1"/>
  <c r="K52" i="232" s="1"/>
  <c r="J53" i="232" s="1"/>
  <c r="K53" i="232" s="1"/>
  <c r="J54" i="232" s="1"/>
  <c r="K54" i="232" s="1"/>
  <c r="J55" i="232" s="1"/>
  <c r="K55" i="232" s="1"/>
  <c r="J56" i="232" s="1"/>
  <c r="K56" i="232" s="1"/>
  <c r="J57" i="232" s="1"/>
  <c r="K57" i="232" s="1"/>
  <c r="J58" i="232" s="1"/>
  <c r="K58" i="232" s="1"/>
  <c r="J59" i="232" s="1"/>
  <c r="K59" i="232" s="1"/>
  <c r="J60" i="232" s="1"/>
  <c r="K60" i="232" s="1"/>
  <c r="J61" i="232" s="1"/>
  <c r="K61" i="232" s="1"/>
  <c r="J62" i="232" s="1"/>
  <c r="K62" i="232" s="1"/>
  <c r="J63" i="232" s="1"/>
  <c r="K63" i="232" s="1"/>
  <c r="J64" i="232" s="1"/>
  <c r="K64" i="232" s="1"/>
  <c r="J65" i="232" s="1"/>
  <c r="K65" i="232" s="1"/>
  <c r="J66" i="232" s="1"/>
  <c r="K66" i="232" s="1"/>
  <c r="J67" i="232" s="1"/>
  <c r="K67" i="232" s="1"/>
  <c r="J68" i="232" s="1"/>
  <c r="K68" i="232" s="1"/>
  <c r="J69" i="232" s="1"/>
  <c r="K69" i="232" s="1"/>
  <c r="J70" i="232" s="1"/>
  <c r="K70" i="232" s="1"/>
  <c r="J71" i="232" s="1"/>
  <c r="K71" i="232" s="1"/>
  <c r="J72" i="232" s="1"/>
  <c r="K72" i="232" s="1"/>
  <c r="J73" i="232" s="1"/>
  <c r="K73" i="232" s="1"/>
  <c r="J74" i="232" s="1"/>
  <c r="K74" i="232" s="1"/>
  <c r="J75" i="232" s="1"/>
  <c r="K75" i="232" s="1"/>
  <c r="J76" i="232" s="1"/>
  <c r="K76" i="232" s="1"/>
  <c r="J77" i="232" s="1"/>
  <c r="K77" i="232" s="1"/>
  <c r="J78" i="232" s="1"/>
  <c r="K78" i="232" s="1"/>
  <c r="J79" i="232" s="1"/>
  <c r="K79" i="232" s="1"/>
  <c r="J80" i="232" s="1"/>
  <c r="K80" i="232" s="1"/>
  <c r="J81" i="232" s="1"/>
  <c r="K81" i="232" s="1"/>
  <c r="J82" i="232" s="1"/>
  <c r="K82" i="232" s="1"/>
  <c r="J83" i="232" s="1"/>
  <c r="K83" i="232" s="1"/>
  <c r="J84" i="232" s="1"/>
  <c r="K84" i="232" s="1"/>
  <c r="J85" i="232" s="1"/>
  <c r="K85" i="232" s="1"/>
  <c r="J86" i="232" s="1"/>
  <c r="K86" i="232" s="1"/>
  <c r="J87" i="232" s="1"/>
  <c r="K87" i="232" s="1"/>
  <c r="J88" i="232" s="1"/>
  <c r="K88" i="232" s="1"/>
  <c r="K39" i="232"/>
  <c r="J36" i="26"/>
  <c r="G37" i="26" s="1"/>
  <c r="H37" i="26" s="1"/>
  <c r="J39" i="4"/>
  <c r="G40" i="4" s="1"/>
  <c r="H40" i="4" s="1"/>
  <c r="I59" i="168"/>
  <c r="K38" i="233"/>
  <c r="G39" i="233"/>
  <c r="H39" i="233" s="1"/>
  <c r="I75" i="3"/>
  <c r="J42" i="238"/>
  <c r="G43" i="238" s="1"/>
  <c r="H43" i="238" s="1"/>
  <c r="G47" i="243"/>
  <c r="H47" i="243" s="1"/>
  <c r="J47" i="243" s="1"/>
  <c r="G41" i="27"/>
  <c r="H41" i="27" s="1"/>
  <c r="J41" i="27" s="1"/>
  <c r="G42" i="27" s="1"/>
  <c r="H42" i="27" s="1"/>
  <c r="I64" i="116"/>
  <c r="K42" i="63"/>
  <c r="G43" i="63"/>
  <c r="H43" i="63" s="1"/>
  <c r="J98" i="246"/>
  <c r="K98" i="246" s="1"/>
  <c r="J95" i="247"/>
  <c r="K95" i="247" s="1"/>
  <c r="G37" i="3"/>
  <c r="H37" i="3" s="1"/>
  <c r="J37" i="3" s="1"/>
  <c r="G52" i="207"/>
  <c r="H52" i="207" s="1"/>
  <c r="J52" i="207" s="1"/>
  <c r="J50" i="69"/>
  <c r="K50" i="69" s="1"/>
  <c r="I64" i="27"/>
  <c r="J50" i="65"/>
  <c r="K50" i="65" s="1"/>
  <c r="K37" i="181"/>
  <c r="J38" i="181" s="1"/>
  <c r="K38" i="181" s="1"/>
  <c r="I98" i="251"/>
  <c r="J97" i="251"/>
  <c r="K97" i="251" s="1"/>
  <c r="I97" i="248"/>
  <c r="J97" i="249"/>
  <c r="K97" i="249" s="1"/>
  <c r="J96" i="248"/>
  <c r="K96" i="248" s="1"/>
  <c r="I98" i="249"/>
  <c r="I96" i="250"/>
  <c r="J95" i="250"/>
  <c r="K95" i="250" s="1"/>
  <c r="I96" i="247"/>
  <c r="I99" i="246"/>
  <c r="K40" i="241"/>
  <c r="J41" i="241" s="1"/>
  <c r="J54" i="24"/>
  <c r="K54" i="24" s="1"/>
  <c r="K35" i="231"/>
  <c r="G36" i="231"/>
  <c r="H36" i="231" s="1"/>
  <c r="J50" i="141"/>
  <c r="K50" i="141" s="1"/>
  <c r="J63" i="115"/>
  <c r="K63" i="115" s="1"/>
  <c r="J61" i="60"/>
  <c r="K61" i="60" s="1"/>
  <c r="J62" i="60" s="1"/>
  <c r="K62" i="60" s="1"/>
  <c r="J50" i="170"/>
  <c r="K50" i="170" s="1"/>
  <c r="J59" i="132"/>
  <c r="K59" i="132" s="1"/>
  <c r="J50" i="66"/>
  <c r="K50" i="66" s="1"/>
  <c r="J50" i="67"/>
  <c r="K50" i="67" s="1"/>
  <c r="J39" i="155"/>
  <c r="G40" i="155" s="1"/>
  <c r="H40" i="155" s="1"/>
  <c r="J65" i="222"/>
  <c r="K65" i="222" s="1"/>
  <c r="J91" i="43"/>
  <c r="K91" i="43" s="1"/>
  <c r="I89" i="232"/>
  <c r="I90" i="232" s="1"/>
  <c r="J52" i="97"/>
  <c r="K52" i="97" s="1"/>
  <c r="J50" i="7"/>
  <c r="K50" i="7" s="1"/>
  <c r="J50" i="70"/>
  <c r="K50" i="70" s="1"/>
  <c r="K40" i="239"/>
  <c r="J41" i="239" s="1"/>
  <c r="G37" i="168"/>
  <c r="H37" i="168" s="1"/>
  <c r="K36" i="168"/>
  <c r="I60" i="132"/>
  <c r="I61" i="132" s="1"/>
  <c r="J55" i="236"/>
  <c r="K55" i="236" s="1"/>
  <c r="J54" i="139"/>
  <c r="K54" i="139" s="1"/>
  <c r="J50" i="165"/>
  <c r="K50" i="165" s="1"/>
  <c r="J51" i="37"/>
  <c r="K51" i="37" s="1"/>
  <c r="J51" i="138"/>
  <c r="K51" i="138" s="1"/>
  <c r="I63" i="60"/>
  <c r="I64" i="60" s="1"/>
  <c r="I64" i="115"/>
  <c r="I65" i="115" s="1"/>
  <c r="I78" i="110"/>
  <c r="I79" i="110" s="1"/>
  <c r="I62" i="238"/>
  <c r="I63" i="238" s="1"/>
  <c r="K51" i="152"/>
  <c r="J52" i="152" s="1"/>
  <c r="G53" i="152" s="1"/>
  <c r="H53" i="152" s="1"/>
  <c r="I92" i="43"/>
  <c r="I66" i="222"/>
  <c r="I63" i="19"/>
  <c r="J62" i="19"/>
  <c r="K62" i="19" s="1"/>
  <c r="I54" i="2"/>
  <c r="J50" i="68"/>
  <c r="K50" i="68" s="1"/>
  <c r="I51" i="41"/>
  <c r="I61" i="169"/>
  <c r="I51" i="141"/>
  <c r="I52" i="8"/>
  <c r="J52" i="8" s="1"/>
  <c r="K52" i="8" s="1"/>
  <c r="I51" i="65"/>
  <c r="I51" i="68"/>
  <c r="J50" i="41"/>
  <c r="K50" i="41" s="1"/>
  <c r="J60" i="169"/>
  <c r="K60" i="169" s="1"/>
  <c r="I51" i="67"/>
  <c r="I51" i="66"/>
  <c r="I51" i="69"/>
  <c r="I52" i="138"/>
  <c r="I51" i="70"/>
  <c r="I51" i="165"/>
  <c r="I55" i="24"/>
  <c r="J52" i="145"/>
  <c r="K52" i="145" s="1"/>
  <c r="I51" i="7"/>
  <c r="I52" i="37"/>
  <c r="I55" i="181"/>
  <c r="I52" i="4"/>
  <c r="I51" i="170"/>
  <c r="I55" i="139"/>
  <c r="I60" i="58"/>
  <c r="J59" i="58"/>
  <c r="K59" i="58" s="1"/>
  <c r="I56" i="236"/>
  <c r="J57" i="140"/>
  <c r="K57" i="140" s="1"/>
  <c r="I58" i="140"/>
  <c r="J61" i="129"/>
  <c r="K61" i="129" s="1"/>
  <c r="I62" i="129"/>
  <c r="I53" i="97"/>
  <c r="J61" i="95"/>
  <c r="K61" i="95" s="1"/>
  <c r="I53" i="145"/>
  <c r="I60" i="47"/>
  <c r="J59" i="47"/>
  <c r="K59" i="47" s="1"/>
  <c r="I62" i="95"/>
  <c r="K39" i="4" l="1"/>
  <c r="J40" i="4" s="1"/>
  <c r="K40" i="4" s="1"/>
  <c r="I78" i="26"/>
  <c r="G37" i="216"/>
  <c r="H37" i="216" s="1"/>
  <c r="K36" i="216"/>
  <c r="I102" i="241"/>
  <c r="G41" i="2"/>
  <c r="H41" i="2" s="1"/>
  <c r="J41" i="2" s="1"/>
  <c r="J43" i="110"/>
  <c r="K42" i="238"/>
  <c r="J43" i="238" s="1"/>
  <c r="G44" i="238" s="1"/>
  <c r="H44" i="238" s="1"/>
  <c r="K36" i="26"/>
  <c r="J37" i="26" s="1"/>
  <c r="K41" i="27"/>
  <c r="J42" i="27" s="1"/>
  <c r="G43" i="27" s="1"/>
  <c r="H43" i="27" s="1"/>
  <c r="J39" i="233"/>
  <c r="K39" i="233" s="1"/>
  <c r="I76" i="3"/>
  <c r="I60" i="168"/>
  <c r="I65" i="116"/>
  <c r="I66" i="116" s="1"/>
  <c r="I67" i="116" s="1"/>
  <c r="G38" i="3"/>
  <c r="H38" i="3" s="1"/>
  <c r="K37" i="3"/>
  <c r="K47" i="243"/>
  <c r="G48" i="243"/>
  <c r="H48" i="243" s="1"/>
  <c r="K52" i="207"/>
  <c r="G53" i="207"/>
  <c r="H53" i="207" s="1"/>
  <c r="J96" i="250"/>
  <c r="K96" i="250" s="1"/>
  <c r="I65" i="27"/>
  <c r="I66" i="27" s="1"/>
  <c r="I67" i="27" s="1"/>
  <c r="I68" i="27" s="1"/>
  <c r="I69" i="27" s="1"/>
  <c r="I70" i="27" s="1"/>
  <c r="J98" i="251"/>
  <c r="K98" i="251" s="1"/>
  <c r="G39" i="181"/>
  <c r="H39" i="181" s="1"/>
  <c r="J39" i="181" s="1"/>
  <c r="J97" i="248"/>
  <c r="K97" i="248" s="1"/>
  <c r="J98" i="249"/>
  <c r="K98" i="249" s="1"/>
  <c r="I99" i="251"/>
  <c r="J96" i="247"/>
  <c r="K96" i="247" s="1"/>
  <c r="I97" i="250"/>
  <c r="I97" i="247"/>
  <c r="I99" i="249"/>
  <c r="I98" i="248"/>
  <c r="I100" i="246"/>
  <c r="J99" i="246"/>
  <c r="K99" i="246" s="1"/>
  <c r="J63" i="60"/>
  <c r="K63" i="60" s="1"/>
  <c r="J64" i="60" s="1"/>
  <c r="K64" i="60" s="1"/>
  <c r="I56" i="181"/>
  <c r="J92" i="43"/>
  <c r="K92" i="43" s="1"/>
  <c r="J36" i="231"/>
  <c r="J61" i="169"/>
  <c r="K61" i="169" s="1"/>
  <c r="J89" i="232"/>
  <c r="K89" i="232" s="1"/>
  <c r="J90" i="232" s="1"/>
  <c r="K90" i="232" s="1"/>
  <c r="G41" i="4"/>
  <c r="H41" i="4" s="1"/>
  <c r="J41" i="4" s="1"/>
  <c r="K41" i="241"/>
  <c r="G42" i="241"/>
  <c r="H42" i="241" s="1"/>
  <c r="K39" i="155"/>
  <c r="J40" i="155" s="1"/>
  <c r="K40" i="155" s="1"/>
  <c r="J60" i="58"/>
  <c r="K60" i="58" s="1"/>
  <c r="J51" i="41"/>
  <c r="K51" i="41" s="1"/>
  <c r="J37" i="168"/>
  <c r="I91" i="232"/>
  <c r="I92" i="232" s="1"/>
  <c r="I93" i="232" s="1"/>
  <c r="I94" i="232" s="1"/>
  <c r="J51" i="66"/>
  <c r="K51" i="66" s="1"/>
  <c r="I62" i="132"/>
  <c r="J51" i="68"/>
  <c r="K51" i="68" s="1"/>
  <c r="I65" i="60"/>
  <c r="I66" i="60" s="1"/>
  <c r="J60" i="132"/>
  <c r="K60" i="132" s="1"/>
  <c r="J61" i="132" s="1"/>
  <c r="K61" i="132" s="1"/>
  <c r="I66" i="115"/>
  <c r="I67" i="115" s="1"/>
  <c r="I68" i="115" s="1"/>
  <c r="J64" i="115"/>
  <c r="K64" i="115" s="1"/>
  <c r="J65" i="115" s="1"/>
  <c r="K65" i="115" s="1"/>
  <c r="I80" i="110"/>
  <c r="I81" i="110" s="1"/>
  <c r="K52" i="152"/>
  <c r="I64" i="238"/>
  <c r="I65" i="238" s="1"/>
  <c r="I93" i="43"/>
  <c r="I67" i="222"/>
  <c r="J66" i="222"/>
  <c r="K66" i="222" s="1"/>
  <c r="J63" i="19"/>
  <c r="K63" i="19" s="1"/>
  <c r="I64" i="19"/>
  <c r="I55" i="2"/>
  <c r="J55" i="24"/>
  <c r="K55" i="24" s="1"/>
  <c r="J52" i="138"/>
  <c r="K52" i="138" s="1"/>
  <c r="I53" i="4"/>
  <c r="I52" i="7"/>
  <c r="I52" i="70"/>
  <c r="I52" i="69"/>
  <c r="I52" i="67"/>
  <c r="I53" i="8"/>
  <c r="J53" i="8" s="1"/>
  <c r="K53" i="8" s="1"/>
  <c r="I62" i="169"/>
  <c r="I52" i="170"/>
  <c r="J51" i="7"/>
  <c r="K51" i="7" s="1"/>
  <c r="I52" i="165"/>
  <c r="J51" i="69"/>
  <c r="K51" i="69" s="1"/>
  <c r="J51" i="67"/>
  <c r="K51" i="67" s="1"/>
  <c r="I52" i="68"/>
  <c r="J53" i="97"/>
  <c r="K53" i="97" s="1"/>
  <c r="J51" i="170"/>
  <c r="K51" i="170" s="1"/>
  <c r="I54" i="152"/>
  <c r="I53" i="37"/>
  <c r="J51" i="165"/>
  <c r="K51" i="165" s="1"/>
  <c r="I52" i="243"/>
  <c r="I52" i="65"/>
  <c r="I52" i="141"/>
  <c r="I52" i="41"/>
  <c r="J62" i="129"/>
  <c r="K62" i="129" s="1"/>
  <c r="J52" i="37"/>
  <c r="K52" i="37" s="1"/>
  <c r="I56" i="24"/>
  <c r="J51" i="70"/>
  <c r="K51" i="70" s="1"/>
  <c r="I53" i="138"/>
  <c r="G42" i="239"/>
  <c r="H42" i="239" s="1"/>
  <c r="K41" i="239"/>
  <c r="I52" i="66"/>
  <c r="J51" i="65"/>
  <c r="K51" i="65" s="1"/>
  <c r="J51" i="141"/>
  <c r="K51" i="141" s="1"/>
  <c r="J53" i="145"/>
  <c r="K53" i="145" s="1"/>
  <c r="I56" i="139"/>
  <c r="J55" i="139"/>
  <c r="K55" i="139" s="1"/>
  <c r="I61" i="58"/>
  <c r="I57" i="236"/>
  <c r="J56" i="236"/>
  <c r="K56" i="236" s="1"/>
  <c r="J58" i="140"/>
  <c r="K58" i="140" s="1"/>
  <c r="I59" i="140"/>
  <c r="J62" i="95"/>
  <c r="K62" i="95" s="1"/>
  <c r="J60" i="47"/>
  <c r="K60" i="47" s="1"/>
  <c r="I63" i="129"/>
  <c r="I54" i="97"/>
  <c r="I54" i="145"/>
  <c r="I61" i="47"/>
  <c r="I63" i="95"/>
  <c r="I103" i="241" l="1"/>
  <c r="K43" i="110"/>
  <c r="G44" i="110"/>
  <c r="H44" i="110" s="1"/>
  <c r="J44" i="110" s="1"/>
  <c r="J37" i="216"/>
  <c r="K43" i="238"/>
  <c r="J44" i="238" s="1"/>
  <c r="K44" i="238" s="1"/>
  <c r="I79" i="26"/>
  <c r="J52" i="7"/>
  <c r="G42" i="2"/>
  <c r="H42" i="2" s="1"/>
  <c r="K41" i="2"/>
  <c r="J42" i="2" s="1"/>
  <c r="G40" i="233"/>
  <c r="H40" i="233" s="1"/>
  <c r="J40" i="233" s="1"/>
  <c r="G41" i="233" s="1"/>
  <c r="H41" i="233" s="1"/>
  <c r="J52" i="165"/>
  <c r="J38" i="3"/>
  <c r="G39" i="3" s="1"/>
  <c r="H39" i="3" s="1"/>
  <c r="I68" i="116"/>
  <c r="I61" i="168"/>
  <c r="I62" i="168" s="1"/>
  <c r="G38" i="26"/>
  <c r="H38" i="26" s="1"/>
  <c r="K37" i="26"/>
  <c r="I77" i="3"/>
  <c r="I71" i="27"/>
  <c r="I72" i="27" s="1"/>
  <c r="I73" i="27" s="1"/>
  <c r="K42" i="27"/>
  <c r="J48" i="243"/>
  <c r="K48" i="243" s="1"/>
  <c r="J49" i="243" s="1"/>
  <c r="K49" i="243" s="1"/>
  <c r="J100" i="246"/>
  <c r="K100" i="246" s="1"/>
  <c r="K38" i="3"/>
  <c r="K39" i="181"/>
  <c r="G40" i="181"/>
  <c r="H40" i="181" s="1"/>
  <c r="J99" i="249"/>
  <c r="K99" i="249" s="1"/>
  <c r="J53" i="207"/>
  <c r="I100" i="251"/>
  <c r="J98" i="248"/>
  <c r="K98" i="248" s="1"/>
  <c r="J99" i="251"/>
  <c r="K99" i="251" s="1"/>
  <c r="J97" i="247"/>
  <c r="K97" i="247" s="1"/>
  <c r="I100" i="249"/>
  <c r="I98" i="250"/>
  <c r="I99" i="248"/>
  <c r="I98" i="247"/>
  <c r="J97" i="250"/>
  <c r="K97" i="250" s="1"/>
  <c r="I101" i="246"/>
  <c r="J52" i="67"/>
  <c r="K52" i="67" s="1"/>
  <c r="J53" i="152"/>
  <c r="K53" i="152" s="1"/>
  <c r="I57" i="181"/>
  <c r="I58" i="181" s="1"/>
  <c r="J62" i="132"/>
  <c r="K62" i="132" s="1"/>
  <c r="J43" i="27"/>
  <c r="K43" i="27" s="1"/>
  <c r="J54" i="97"/>
  <c r="K54" i="97" s="1"/>
  <c r="J67" i="222"/>
  <c r="K67" i="222" s="1"/>
  <c r="J42" i="241"/>
  <c r="J53" i="37"/>
  <c r="K53" i="37" s="1"/>
  <c r="J56" i="24"/>
  <c r="K56" i="24" s="1"/>
  <c r="J91" i="232"/>
  <c r="K91" i="232" s="1"/>
  <c r="J92" i="232" s="1"/>
  <c r="K92" i="232" s="1"/>
  <c r="J93" i="232" s="1"/>
  <c r="K93" i="232" s="1"/>
  <c r="J94" i="232" s="1"/>
  <c r="K94" i="232" s="1"/>
  <c r="K36" i="231"/>
  <c r="G37" i="231"/>
  <c r="H37" i="231" s="1"/>
  <c r="J52" i="65"/>
  <c r="K52" i="65" s="1"/>
  <c r="J66" i="115"/>
  <c r="K66" i="115" s="1"/>
  <c r="J67" i="115" s="1"/>
  <c r="K67" i="115" s="1"/>
  <c r="J68" i="115" s="1"/>
  <c r="K68" i="115" s="1"/>
  <c r="J52" i="141"/>
  <c r="K52" i="141" s="1"/>
  <c r="J57" i="236"/>
  <c r="K57" i="236" s="1"/>
  <c r="J56" i="139"/>
  <c r="K56" i="139" s="1"/>
  <c r="J52" i="170"/>
  <c r="K52" i="170" s="1"/>
  <c r="G41" i="155"/>
  <c r="H41" i="155" s="1"/>
  <c r="J41" i="155" s="1"/>
  <c r="I95" i="232"/>
  <c r="I96" i="232" s="1"/>
  <c r="J52" i="41"/>
  <c r="K52" i="41" s="1"/>
  <c r="J52" i="69"/>
  <c r="K52" i="69" s="1"/>
  <c r="I67" i="60"/>
  <c r="I68" i="60" s="1"/>
  <c r="I63" i="132"/>
  <c r="I64" i="132" s="1"/>
  <c r="G38" i="168"/>
  <c r="H38" i="168" s="1"/>
  <c r="K37" i="168"/>
  <c r="J52" i="66"/>
  <c r="K52" i="66" s="1"/>
  <c r="J52" i="70"/>
  <c r="K52" i="70" s="1"/>
  <c r="J65" i="60"/>
  <c r="K65" i="60" s="1"/>
  <c r="J66" i="60" s="1"/>
  <c r="K66" i="60" s="1"/>
  <c r="I82" i="110"/>
  <c r="I83" i="110" s="1"/>
  <c r="I66" i="238"/>
  <c r="I69" i="115"/>
  <c r="I94" i="43"/>
  <c r="J93" i="43"/>
  <c r="K93" i="43" s="1"/>
  <c r="I68" i="222"/>
  <c r="I65" i="19"/>
  <c r="J64" i="19"/>
  <c r="K64" i="19" s="1"/>
  <c r="I56" i="2"/>
  <c r="I54" i="138"/>
  <c r="I53" i="65"/>
  <c r="I54" i="37"/>
  <c r="I54" i="8"/>
  <c r="J54" i="8" s="1"/>
  <c r="K54" i="8" s="1"/>
  <c r="I53" i="69"/>
  <c r="J42" i="239"/>
  <c r="G45" i="238"/>
  <c r="H45" i="238" s="1"/>
  <c r="I53" i="141"/>
  <c r="I63" i="169"/>
  <c r="G42" i="4"/>
  <c r="H42" i="4" s="1"/>
  <c r="K41" i="4"/>
  <c r="K52" i="7"/>
  <c r="I53" i="7"/>
  <c r="J54" i="145"/>
  <c r="K54" i="145" s="1"/>
  <c r="I53" i="243"/>
  <c r="I53" i="68"/>
  <c r="K52" i="165"/>
  <c r="I53" i="165"/>
  <c r="J62" i="169"/>
  <c r="K62" i="169" s="1"/>
  <c r="I54" i="4"/>
  <c r="I53" i="66"/>
  <c r="J53" i="138"/>
  <c r="K53" i="138" s="1"/>
  <c r="I57" i="24"/>
  <c r="I53" i="41"/>
  <c r="I55" i="152"/>
  <c r="J52" i="68"/>
  <c r="K52" i="68" s="1"/>
  <c r="I53" i="170"/>
  <c r="I53" i="67"/>
  <c r="I53" i="70"/>
  <c r="I57" i="139"/>
  <c r="I62" i="58"/>
  <c r="J61" i="58"/>
  <c r="K61" i="58" s="1"/>
  <c r="I58" i="236"/>
  <c r="J59" i="140"/>
  <c r="K59" i="140" s="1"/>
  <c r="I60" i="140"/>
  <c r="I64" i="129"/>
  <c r="J63" i="129"/>
  <c r="K63" i="129" s="1"/>
  <c r="I55" i="97"/>
  <c r="I55" i="145"/>
  <c r="I70" i="235"/>
  <c r="I62" i="47"/>
  <c r="J61" i="47"/>
  <c r="K61" i="47" s="1"/>
  <c r="I64" i="95"/>
  <c r="J63" i="95"/>
  <c r="K63" i="95" s="1"/>
  <c r="I80" i="26" l="1"/>
  <c r="G38" i="216"/>
  <c r="H38" i="216" s="1"/>
  <c r="K37" i="216"/>
  <c r="G45" i="110"/>
  <c r="H45" i="110" s="1"/>
  <c r="K44" i="110"/>
  <c r="K40" i="233"/>
  <c r="I63" i="168"/>
  <c r="I64" i="168" s="1"/>
  <c r="K42" i="2"/>
  <c r="G43" i="2"/>
  <c r="H43" i="2" s="1"/>
  <c r="J38" i="26"/>
  <c r="K38" i="26" s="1"/>
  <c r="J41" i="233"/>
  <c r="K41" i="233" s="1"/>
  <c r="I78" i="3"/>
  <c r="I79" i="3" s="1"/>
  <c r="I69" i="116"/>
  <c r="I70" i="116" s="1"/>
  <c r="I74" i="27"/>
  <c r="I75" i="27" s="1"/>
  <c r="J40" i="181"/>
  <c r="G41" i="181" s="1"/>
  <c r="H41" i="181" s="1"/>
  <c r="G50" i="243"/>
  <c r="H50" i="243" s="1"/>
  <c r="J50" i="243" s="1"/>
  <c r="K50" i="243" s="1"/>
  <c r="J98" i="250"/>
  <c r="K98" i="250" s="1"/>
  <c r="J101" i="246"/>
  <c r="K101" i="246" s="1"/>
  <c r="J39" i="3"/>
  <c r="K53" i="207"/>
  <c r="G54" i="207"/>
  <c r="H54" i="207" s="1"/>
  <c r="K41" i="155"/>
  <c r="G42" i="155"/>
  <c r="H42" i="155" s="1"/>
  <c r="J100" i="251"/>
  <c r="K100" i="251" s="1"/>
  <c r="J99" i="248"/>
  <c r="K99" i="248" s="1"/>
  <c r="I101" i="251"/>
  <c r="J98" i="247"/>
  <c r="K98" i="247" s="1"/>
  <c r="I99" i="247"/>
  <c r="I99" i="250"/>
  <c r="I101" i="249"/>
  <c r="I100" i="248"/>
  <c r="J100" i="249"/>
  <c r="K100" i="249" s="1"/>
  <c r="I102" i="246"/>
  <c r="I59" i="181"/>
  <c r="I60" i="181" s="1"/>
  <c r="I61" i="181" s="1"/>
  <c r="K42" i="241"/>
  <c r="G43" i="241"/>
  <c r="H43" i="241" s="1"/>
  <c r="G54" i="152"/>
  <c r="H54" i="152" s="1"/>
  <c r="J54" i="152" s="1"/>
  <c r="G55" i="152" s="1"/>
  <c r="H55" i="152" s="1"/>
  <c r="G44" i="27"/>
  <c r="H44" i="27" s="1"/>
  <c r="J44" i="27" s="1"/>
  <c r="J63" i="169"/>
  <c r="K63" i="169" s="1"/>
  <c r="J54" i="138"/>
  <c r="K54" i="138" s="1"/>
  <c r="J95" i="232"/>
  <c r="K95" i="232" s="1"/>
  <c r="J96" i="232" s="1"/>
  <c r="K96" i="232" s="1"/>
  <c r="J37" i="231"/>
  <c r="J65" i="19"/>
  <c r="K65" i="19" s="1"/>
  <c r="J68" i="222"/>
  <c r="K68" i="222" s="1"/>
  <c r="J67" i="60"/>
  <c r="K67" i="60" s="1"/>
  <c r="J68" i="60" s="1"/>
  <c r="K68" i="60" s="1"/>
  <c r="J53" i="68"/>
  <c r="K53" i="68" s="1"/>
  <c r="J53" i="65"/>
  <c r="K53" i="65" s="1"/>
  <c r="J57" i="24"/>
  <c r="K57" i="24" s="1"/>
  <c r="I65" i="132"/>
  <c r="I66" i="132" s="1"/>
  <c r="I97" i="232"/>
  <c r="I98" i="232" s="1"/>
  <c r="I99" i="232" s="1"/>
  <c r="I100" i="232" s="1"/>
  <c r="I101" i="232" s="1"/>
  <c r="I102" i="232" s="1"/>
  <c r="J63" i="132"/>
  <c r="K63" i="132" s="1"/>
  <c r="J64" i="132" s="1"/>
  <c r="K64" i="132" s="1"/>
  <c r="J94" i="43"/>
  <c r="K94" i="43" s="1"/>
  <c r="J38" i="168"/>
  <c r="G39" i="168" s="1"/>
  <c r="H39" i="168" s="1"/>
  <c r="I69" i="60"/>
  <c r="I70" i="60" s="1"/>
  <c r="I84" i="110"/>
  <c r="I67" i="238"/>
  <c r="I70" i="115"/>
  <c r="J69" i="115"/>
  <c r="K69" i="115" s="1"/>
  <c r="I95" i="43"/>
  <c r="I69" i="222"/>
  <c r="I66" i="19"/>
  <c r="J45" i="238"/>
  <c r="K45" i="238" s="1"/>
  <c r="J53" i="67"/>
  <c r="K53" i="67" s="1"/>
  <c r="J53" i="66"/>
  <c r="K53" i="66" s="1"/>
  <c r="I57" i="2"/>
  <c r="I54" i="70"/>
  <c r="I56" i="152"/>
  <c r="I54" i="165"/>
  <c r="I54" i="68"/>
  <c r="I54" i="69"/>
  <c r="J53" i="70"/>
  <c r="K53" i="70" s="1"/>
  <c r="I54" i="170"/>
  <c r="I58" i="24"/>
  <c r="J53" i="165"/>
  <c r="K53" i="165" s="1"/>
  <c r="I54" i="7"/>
  <c r="I64" i="169"/>
  <c r="I54" i="141"/>
  <c r="K42" i="239"/>
  <c r="G43" i="239"/>
  <c r="H43" i="239" s="1"/>
  <c r="J53" i="69"/>
  <c r="K53" i="69" s="1"/>
  <c r="I54" i="65"/>
  <c r="I54" i="67"/>
  <c r="J53" i="170"/>
  <c r="K53" i="170" s="1"/>
  <c r="J53" i="41"/>
  <c r="K53" i="41" s="1"/>
  <c r="I55" i="4"/>
  <c r="J53" i="7"/>
  <c r="K53" i="7" s="1"/>
  <c r="J53" i="141"/>
  <c r="K53" i="141" s="1"/>
  <c r="I55" i="37"/>
  <c r="I55" i="138"/>
  <c r="I54" i="41"/>
  <c r="I54" i="66"/>
  <c r="I54" i="243"/>
  <c r="J42" i="4"/>
  <c r="I55" i="8"/>
  <c r="J55" i="8" s="1"/>
  <c r="K55" i="8" s="1"/>
  <c r="J54" i="37"/>
  <c r="K54" i="37" s="1"/>
  <c r="J58" i="236"/>
  <c r="K58" i="236" s="1"/>
  <c r="I58" i="139"/>
  <c r="J57" i="139"/>
  <c r="K57" i="139" s="1"/>
  <c r="I63" i="58"/>
  <c r="J62" i="58"/>
  <c r="K62" i="58" s="1"/>
  <c r="I59" i="236"/>
  <c r="J60" i="140"/>
  <c r="K60" i="140" s="1"/>
  <c r="I61" i="140"/>
  <c r="J64" i="129"/>
  <c r="K64" i="129" s="1"/>
  <c r="J62" i="47"/>
  <c r="K62" i="47" s="1"/>
  <c r="I65" i="129"/>
  <c r="J64" i="95"/>
  <c r="K64" i="95" s="1"/>
  <c r="I56" i="97"/>
  <c r="J55" i="97"/>
  <c r="K55" i="97" s="1"/>
  <c r="I56" i="145"/>
  <c r="J55" i="145"/>
  <c r="K55" i="145" s="1"/>
  <c r="J70" i="235"/>
  <c r="K70" i="235" s="1"/>
  <c r="I71" i="235"/>
  <c r="I63" i="47"/>
  <c r="I65" i="95"/>
  <c r="J45" i="110" l="1"/>
  <c r="I81" i="26"/>
  <c r="G51" i="243"/>
  <c r="H51" i="243" s="1"/>
  <c r="I80" i="3"/>
  <c r="I81" i="3" s="1"/>
  <c r="I71" i="116"/>
  <c r="I72" i="116" s="1"/>
  <c r="J43" i="2"/>
  <c r="G44" i="2" s="1"/>
  <c r="H44" i="2" s="1"/>
  <c r="G39" i="26"/>
  <c r="H39" i="26" s="1"/>
  <c r="J39" i="26" s="1"/>
  <c r="G40" i="26" s="1"/>
  <c r="H40" i="26" s="1"/>
  <c r="K40" i="181"/>
  <c r="J41" i="181" s="1"/>
  <c r="K41" i="181" s="1"/>
  <c r="I76" i="27"/>
  <c r="J42" i="155"/>
  <c r="K42" i="155" s="1"/>
  <c r="G40" i="3"/>
  <c r="H40" i="3" s="1"/>
  <c r="K39" i="3"/>
  <c r="J99" i="247"/>
  <c r="K99" i="247" s="1"/>
  <c r="J101" i="249"/>
  <c r="K101" i="249" s="1"/>
  <c r="J54" i="207"/>
  <c r="J51" i="243"/>
  <c r="K51" i="243" s="1"/>
  <c r="I102" i="251"/>
  <c r="J101" i="251"/>
  <c r="K101" i="251" s="1"/>
  <c r="J102" i="246"/>
  <c r="K102" i="246" s="1"/>
  <c r="I101" i="248"/>
  <c r="J99" i="250"/>
  <c r="K99" i="250" s="1"/>
  <c r="I100" i="250"/>
  <c r="J100" i="248"/>
  <c r="K100" i="248" s="1"/>
  <c r="I102" i="249"/>
  <c r="I100" i="247"/>
  <c r="I62" i="181"/>
  <c r="I63" i="181" s="1"/>
  <c r="I64" i="181" s="1"/>
  <c r="I65" i="181" s="1"/>
  <c r="I66" i="181" s="1"/>
  <c r="I67" i="181" s="1"/>
  <c r="I68" i="181" s="1"/>
  <c r="I69" i="181" s="1"/>
  <c r="I70" i="181" s="1"/>
  <c r="I71" i="181" s="1"/>
  <c r="J54" i="141"/>
  <c r="K54" i="141" s="1"/>
  <c r="J43" i="241"/>
  <c r="G44" i="241" s="1"/>
  <c r="H44" i="241" s="1"/>
  <c r="I103" i="246"/>
  <c r="K54" i="152"/>
  <c r="J55" i="152" s="1"/>
  <c r="G56" i="152" s="1"/>
  <c r="H56" i="152" s="1"/>
  <c r="K37" i="231"/>
  <c r="G38" i="231"/>
  <c r="H38" i="231" s="1"/>
  <c r="J65" i="132"/>
  <c r="K65" i="132" s="1"/>
  <c r="J66" i="132" s="1"/>
  <c r="K66" i="132" s="1"/>
  <c r="J55" i="37"/>
  <c r="K55" i="37" s="1"/>
  <c r="J54" i="66"/>
  <c r="K54" i="66" s="1"/>
  <c r="J54" i="70"/>
  <c r="K54" i="70" s="1"/>
  <c r="G45" i="27"/>
  <c r="H45" i="27" s="1"/>
  <c r="K44" i="27"/>
  <c r="J97" i="232"/>
  <c r="K97" i="232" s="1"/>
  <c r="J98" i="232" s="1"/>
  <c r="K98" i="232" s="1"/>
  <c r="J99" i="232" s="1"/>
  <c r="K99" i="232" s="1"/>
  <c r="J100" i="232" s="1"/>
  <c r="K100" i="232" s="1"/>
  <c r="J101" i="232" s="1"/>
  <c r="K101" i="232" s="1"/>
  <c r="J102" i="232" s="1"/>
  <c r="K102" i="232" s="1"/>
  <c r="J54" i="65"/>
  <c r="K54" i="65" s="1"/>
  <c r="J95" i="43"/>
  <c r="K95" i="43" s="1"/>
  <c r="J54" i="69"/>
  <c r="K54" i="69" s="1"/>
  <c r="I71" i="60"/>
  <c r="I72" i="60" s="1"/>
  <c r="J70" i="115"/>
  <c r="K70" i="115" s="1"/>
  <c r="J69" i="60"/>
  <c r="K69" i="60" s="1"/>
  <c r="J70" i="60" s="1"/>
  <c r="K70" i="60" s="1"/>
  <c r="J54" i="41"/>
  <c r="K38" i="168"/>
  <c r="J39" i="168" s="1"/>
  <c r="K39" i="168" s="1"/>
  <c r="I67" i="132"/>
  <c r="J54" i="7"/>
  <c r="K54" i="7" s="1"/>
  <c r="J54" i="170"/>
  <c r="K54" i="170" s="1"/>
  <c r="J54" i="68"/>
  <c r="K54" i="68" s="1"/>
  <c r="J69" i="222"/>
  <c r="K69" i="222" s="1"/>
  <c r="I103" i="232"/>
  <c r="I104" i="232" s="1"/>
  <c r="I85" i="110"/>
  <c r="I86" i="110" s="1"/>
  <c r="G46" i="238"/>
  <c r="H46" i="238" s="1"/>
  <c r="J46" i="238" s="1"/>
  <c r="K46" i="238" s="1"/>
  <c r="J47" i="238" s="1"/>
  <c r="K47" i="238" s="1"/>
  <c r="J48" i="238" s="1"/>
  <c r="K48" i="238" s="1"/>
  <c r="J49" i="238" s="1"/>
  <c r="K49" i="238" s="1"/>
  <c r="J50" i="238" s="1"/>
  <c r="K50" i="238" s="1"/>
  <c r="J51" i="238" s="1"/>
  <c r="K51" i="238" s="1"/>
  <c r="J52" i="238" s="1"/>
  <c r="K52" i="238" s="1"/>
  <c r="J53" i="238" s="1"/>
  <c r="K53" i="238" s="1"/>
  <c r="J54" i="238" s="1"/>
  <c r="K54" i="238" s="1"/>
  <c r="J55" i="238" s="1"/>
  <c r="K55" i="238" s="1"/>
  <c r="J56" i="238" s="1"/>
  <c r="K56" i="238" s="1"/>
  <c r="J57" i="238" s="1"/>
  <c r="K57" i="238" s="1"/>
  <c r="J58" i="238" s="1"/>
  <c r="K58" i="238" s="1"/>
  <c r="J59" i="238" s="1"/>
  <c r="K59" i="238" s="1"/>
  <c r="J60" i="238" s="1"/>
  <c r="K60" i="238" s="1"/>
  <c r="J61" i="238" s="1"/>
  <c r="K61" i="238" s="1"/>
  <c r="J62" i="238" s="1"/>
  <c r="K62" i="238" s="1"/>
  <c r="J63" i="238" s="1"/>
  <c r="K63" i="238" s="1"/>
  <c r="J64" i="238" s="1"/>
  <c r="K64" i="238" s="1"/>
  <c r="J65" i="238" s="1"/>
  <c r="K65" i="238" s="1"/>
  <c r="J66" i="238" s="1"/>
  <c r="K66" i="238" s="1"/>
  <c r="J67" i="238" s="1"/>
  <c r="K67" i="238" s="1"/>
  <c r="I68" i="238"/>
  <c r="I69" i="238" s="1"/>
  <c r="J59" i="236"/>
  <c r="K59" i="236" s="1"/>
  <c r="I71" i="115"/>
  <c r="I96" i="43"/>
  <c r="I70" i="222"/>
  <c r="I67" i="19"/>
  <c r="J66" i="19"/>
  <c r="K66" i="19" s="1"/>
  <c r="I58" i="2"/>
  <c r="J55" i="138"/>
  <c r="K55" i="138" s="1"/>
  <c r="J54" i="165"/>
  <c r="K54" i="165" s="1"/>
  <c r="G43" i="4"/>
  <c r="H43" i="4" s="1"/>
  <c r="K42" i="4"/>
  <c r="I65" i="169"/>
  <c r="I59" i="24"/>
  <c r="K55" i="152"/>
  <c r="J56" i="152" s="1"/>
  <c r="G57" i="152" s="1"/>
  <c r="H57" i="152" s="1"/>
  <c r="J56" i="145"/>
  <c r="K56" i="145" s="1"/>
  <c r="J58" i="139"/>
  <c r="K58" i="139" s="1"/>
  <c r="I56" i="37"/>
  <c r="I55" i="65"/>
  <c r="J58" i="24"/>
  <c r="K58" i="24" s="1"/>
  <c r="I55" i="69"/>
  <c r="I55" i="68"/>
  <c r="I57" i="152"/>
  <c r="I56" i="8"/>
  <c r="J56" i="8" s="1"/>
  <c r="K56" i="8" s="1"/>
  <c r="I55" i="67"/>
  <c r="I55" i="141"/>
  <c r="I55" i="7"/>
  <c r="I55" i="165"/>
  <c r="I55" i="243"/>
  <c r="K54" i="41"/>
  <c r="I55" i="41"/>
  <c r="J56" i="97"/>
  <c r="K56" i="97" s="1"/>
  <c r="I55" i="66"/>
  <c r="I56" i="138"/>
  <c r="I56" i="4"/>
  <c r="J54" i="67"/>
  <c r="K54" i="67" s="1"/>
  <c r="J43" i="239"/>
  <c r="J64" i="169"/>
  <c r="K64" i="169" s="1"/>
  <c r="I55" i="170"/>
  <c r="I55" i="70"/>
  <c r="J71" i="235"/>
  <c r="K71" i="235" s="1"/>
  <c r="I59" i="139"/>
  <c r="I64" i="58"/>
  <c r="J63" i="58"/>
  <c r="K63" i="58" s="1"/>
  <c r="I60" i="236"/>
  <c r="J61" i="140"/>
  <c r="K61" i="140" s="1"/>
  <c r="I62" i="140"/>
  <c r="J65" i="129"/>
  <c r="K65" i="129" s="1"/>
  <c r="I66" i="129"/>
  <c r="I57" i="97"/>
  <c r="I57" i="145"/>
  <c r="I72" i="235"/>
  <c r="I64" i="47"/>
  <c r="J63" i="47"/>
  <c r="K63" i="47" s="1"/>
  <c r="I66" i="95"/>
  <c r="J65" i="95"/>
  <c r="K65" i="95" s="1"/>
  <c r="I82" i="26" l="1"/>
  <c r="I83" i="26" s="1"/>
  <c r="I84" i="26" s="1"/>
  <c r="K45" i="110"/>
  <c r="G46" i="110"/>
  <c r="H46" i="110" s="1"/>
  <c r="J46" i="110" s="1"/>
  <c r="I73" i="116"/>
  <c r="K43" i="2"/>
  <c r="J44" i="2" s="1"/>
  <c r="G45" i="2" s="1"/>
  <c r="H45" i="2" s="1"/>
  <c r="I82" i="3"/>
  <c r="I83" i="3" s="1"/>
  <c r="K39" i="26"/>
  <c r="J40" i="26" s="1"/>
  <c r="G43" i="155"/>
  <c r="H43" i="155" s="1"/>
  <c r="J43" i="155" s="1"/>
  <c r="G44" i="155" s="1"/>
  <c r="H44" i="155" s="1"/>
  <c r="I77" i="27"/>
  <c r="J40" i="3"/>
  <c r="G41" i="3" s="1"/>
  <c r="H41" i="3" s="1"/>
  <c r="K43" i="241"/>
  <c r="J44" i="241" s="1"/>
  <c r="G55" i="207"/>
  <c r="H55" i="207" s="1"/>
  <c r="K54" i="207"/>
  <c r="I72" i="181"/>
  <c r="I73" i="181" s="1"/>
  <c r="I74" i="181" s="1"/>
  <c r="I75" i="181" s="1"/>
  <c r="I76" i="181" s="1"/>
  <c r="I77" i="181" s="1"/>
  <c r="I78" i="181" s="1"/>
  <c r="I79" i="181" s="1"/>
  <c r="I80" i="181" s="1"/>
  <c r="J101" i="248"/>
  <c r="K101" i="248" s="1"/>
  <c r="J102" i="251"/>
  <c r="K102" i="251" s="1"/>
  <c r="G52" i="243"/>
  <c r="H52" i="243" s="1"/>
  <c r="J52" i="243" s="1"/>
  <c r="J102" i="249"/>
  <c r="K102" i="249" s="1"/>
  <c r="J100" i="250"/>
  <c r="K100" i="250" s="1"/>
  <c r="I103" i="251"/>
  <c r="J68" i="238"/>
  <c r="K68" i="238" s="1"/>
  <c r="J69" i="238" s="1"/>
  <c r="K69" i="238" s="1"/>
  <c r="J100" i="247"/>
  <c r="K100" i="247" s="1"/>
  <c r="I103" i="249"/>
  <c r="I102" i="248"/>
  <c r="I101" i="247"/>
  <c r="I101" i="250"/>
  <c r="I104" i="246"/>
  <c r="J103" i="246"/>
  <c r="K103" i="246" s="1"/>
  <c r="J103" i="232"/>
  <c r="K103" i="232" s="1"/>
  <c r="J104" i="232" s="1"/>
  <c r="K104" i="232" s="1"/>
  <c r="J38" i="231"/>
  <c r="G42" i="181"/>
  <c r="H42" i="181" s="1"/>
  <c r="J42" i="181" s="1"/>
  <c r="J71" i="60"/>
  <c r="K71" i="60" s="1"/>
  <c r="J72" i="60" s="1"/>
  <c r="K72" i="60" s="1"/>
  <c r="J65" i="169"/>
  <c r="K65" i="169" s="1"/>
  <c r="J45" i="27"/>
  <c r="G46" i="27" s="1"/>
  <c r="H46" i="27" s="1"/>
  <c r="J43" i="4"/>
  <c r="G44" i="4" s="1"/>
  <c r="H44" i="4" s="1"/>
  <c r="G40" i="168"/>
  <c r="H40" i="168" s="1"/>
  <c r="J55" i="67"/>
  <c r="K55" i="67" s="1"/>
  <c r="J55" i="65"/>
  <c r="K55" i="65" s="1"/>
  <c r="J55" i="68"/>
  <c r="K55" i="68" s="1"/>
  <c r="J59" i="24"/>
  <c r="K59" i="24" s="1"/>
  <c r="J55" i="141"/>
  <c r="K55" i="141" s="1"/>
  <c r="J67" i="19"/>
  <c r="K67" i="19" s="1"/>
  <c r="J71" i="115"/>
  <c r="K71" i="115" s="1"/>
  <c r="J67" i="132"/>
  <c r="K67" i="132" s="1"/>
  <c r="J55" i="170"/>
  <c r="K55" i="170" s="1"/>
  <c r="I73" i="60"/>
  <c r="J62" i="140"/>
  <c r="K62" i="140" s="1"/>
  <c r="J64" i="47"/>
  <c r="K64" i="47" s="1"/>
  <c r="I68" i="132"/>
  <c r="I69" i="132" s="1"/>
  <c r="I105" i="232"/>
  <c r="I106" i="232" s="1"/>
  <c r="I87" i="110"/>
  <c r="I70" i="238"/>
  <c r="K56" i="152"/>
  <c r="J57" i="152" s="1"/>
  <c r="G58" i="152" s="1"/>
  <c r="H58" i="152" s="1"/>
  <c r="I72" i="115"/>
  <c r="I97" i="43"/>
  <c r="J96" i="43"/>
  <c r="K96" i="43" s="1"/>
  <c r="I71" i="222"/>
  <c r="J70" i="222"/>
  <c r="K70" i="222" s="1"/>
  <c r="I68" i="19"/>
  <c r="J57" i="145"/>
  <c r="K57" i="145" s="1"/>
  <c r="J64" i="58"/>
  <c r="K64" i="58" s="1"/>
  <c r="J56" i="37"/>
  <c r="K56" i="37" s="1"/>
  <c r="J59" i="139"/>
  <c r="K59" i="139" s="1"/>
  <c r="I59" i="2"/>
  <c r="I56" i="70"/>
  <c r="G44" i="239"/>
  <c r="H44" i="239" s="1"/>
  <c r="K43" i="239"/>
  <c r="I57" i="138"/>
  <c r="I56" i="165"/>
  <c r="I56" i="7"/>
  <c r="I56" i="69"/>
  <c r="J56" i="138"/>
  <c r="K56" i="138" s="1"/>
  <c r="I56" i="243"/>
  <c r="J55" i="165"/>
  <c r="K55" i="165" s="1"/>
  <c r="J55" i="7"/>
  <c r="K55" i="7" s="1"/>
  <c r="I56" i="67"/>
  <c r="I58" i="152"/>
  <c r="J55" i="69"/>
  <c r="K55" i="69" s="1"/>
  <c r="I66" i="169"/>
  <c r="I56" i="170"/>
  <c r="I56" i="66"/>
  <c r="I56" i="41"/>
  <c r="I57" i="8"/>
  <c r="J57" i="8" s="1"/>
  <c r="K57" i="8" s="1"/>
  <c r="I60" i="24"/>
  <c r="J66" i="129"/>
  <c r="K66" i="129" s="1"/>
  <c r="J55" i="70"/>
  <c r="K55" i="70" s="1"/>
  <c r="I57" i="4"/>
  <c r="J55" i="66"/>
  <c r="K55" i="66" s="1"/>
  <c r="J55" i="41"/>
  <c r="K55" i="41" s="1"/>
  <c r="I56" i="141"/>
  <c r="I56" i="68"/>
  <c r="I56" i="65"/>
  <c r="I57" i="37"/>
  <c r="J60" i="236"/>
  <c r="K60" i="236" s="1"/>
  <c r="J72" i="235"/>
  <c r="K72" i="235" s="1"/>
  <c r="J66" i="95"/>
  <c r="K66" i="95" s="1"/>
  <c r="I60" i="139"/>
  <c r="I65" i="58"/>
  <c r="I61" i="236"/>
  <c r="I63" i="140"/>
  <c r="I67" i="129"/>
  <c r="I58" i="97"/>
  <c r="J57" i="97"/>
  <c r="K57" i="97" s="1"/>
  <c r="I58" i="145"/>
  <c r="I73" i="235"/>
  <c r="I65" i="47"/>
  <c r="I67" i="95"/>
  <c r="K46" i="110" l="1"/>
  <c r="G47" i="110"/>
  <c r="H47" i="110" s="1"/>
  <c r="J47" i="110" s="1"/>
  <c r="I85" i="26"/>
  <c r="I84" i="3"/>
  <c r="K44" i="2"/>
  <c r="J45" i="2" s="1"/>
  <c r="K45" i="2" s="1"/>
  <c r="I74" i="116"/>
  <c r="K40" i="26"/>
  <c r="G41" i="26"/>
  <c r="H41" i="26" s="1"/>
  <c r="K43" i="155"/>
  <c r="J44" i="155" s="1"/>
  <c r="K40" i="3"/>
  <c r="J41" i="3" s="1"/>
  <c r="K41" i="3" s="1"/>
  <c r="I78" i="27"/>
  <c r="K43" i="4"/>
  <c r="J57" i="138"/>
  <c r="K57" i="138" s="1"/>
  <c r="J56" i="69"/>
  <c r="K56" i="69" s="1"/>
  <c r="G45" i="241"/>
  <c r="H45" i="241" s="1"/>
  <c r="K44" i="241"/>
  <c r="J101" i="247"/>
  <c r="K101" i="247" s="1"/>
  <c r="I81" i="181"/>
  <c r="I82" i="181" s="1"/>
  <c r="I83" i="181" s="1"/>
  <c r="I84" i="181" s="1"/>
  <c r="I85" i="181" s="1"/>
  <c r="I86" i="181" s="1"/>
  <c r="J103" i="249"/>
  <c r="K103" i="249" s="1"/>
  <c r="J55" i="207"/>
  <c r="J103" i="251"/>
  <c r="K103" i="251" s="1"/>
  <c r="G53" i="243"/>
  <c r="H53" i="243" s="1"/>
  <c r="K52" i="243"/>
  <c r="J102" i="248"/>
  <c r="K102" i="248" s="1"/>
  <c r="I104" i="251"/>
  <c r="J101" i="250"/>
  <c r="K101" i="250" s="1"/>
  <c r="J104" i="246"/>
  <c r="K104" i="246" s="1"/>
  <c r="I102" i="250"/>
  <c r="I103" i="248"/>
  <c r="I102" i="247"/>
  <c r="I104" i="249"/>
  <c r="I105" i="246"/>
  <c r="G39" i="231"/>
  <c r="H39" i="231" s="1"/>
  <c r="K38" i="231"/>
  <c r="J40" i="168"/>
  <c r="K45" i="27"/>
  <c r="J46" i="27" s="1"/>
  <c r="G47" i="27" s="1"/>
  <c r="H47" i="27" s="1"/>
  <c r="J97" i="43"/>
  <c r="K97" i="43" s="1"/>
  <c r="J56" i="7"/>
  <c r="K56" i="7" s="1"/>
  <c r="J56" i="70"/>
  <c r="K56" i="70" s="1"/>
  <c r="J71" i="222"/>
  <c r="K71" i="222" s="1"/>
  <c r="J44" i="239"/>
  <c r="G45" i="239" s="1"/>
  <c r="H45" i="239" s="1"/>
  <c r="J56" i="165"/>
  <c r="K56" i="165" s="1"/>
  <c r="G43" i="181"/>
  <c r="H43" i="181" s="1"/>
  <c r="K42" i="181"/>
  <c r="I74" i="60"/>
  <c r="I70" i="132"/>
  <c r="J56" i="41"/>
  <c r="K56" i="41" s="1"/>
  <c r="J60" i="24"/>
  <c r="K60" i="24" s="1"/>
  <c r="J68" i="132"/>
  <c r="K68" i="132" s="1"/>
  <c r="J69" i="132" s="1"/>
  <c r="K69" i="132" s="1"/>
  <c r="J58" i="97"/>
  <c r="K58" i="97" s="1"/>
  <c r="J56" i="66"/>
  <c r="K56" i="66" s="1"/>
  <c r="J44" i="4"/>
  <c r="K44" i="4" s="1"/>
  <c r="J73" i="60"/>
  <c r="K73" i="60" s="1"/>
  <c r="J72" i="115"/>
  <c r="K72" i="115" s="1"/>
  <c r="I107" i="232"/>
  <c r="I108" i="232" s="1"/>
  <c r="J105" i="232"/>
  <c r="K105" i="232" s="1"/>
  <c r="J106" i="232" s="1"/>
  <c r="K106" i="232" s="1"/>
  <c r="I88" i="110"/>
  <c r="I89" i="110" s="1"/>
  <c r="K57" i="152"/>
  <c r="J58" i="152" s="1"/>
  <c r="G59" i="152" s="1"/>
  <c r="H59" i="152" s="1"/>
  <c r="I71" i="238"/>
  <c r="I72" i="238" s="1"/>
  <c r="J70" i="238"/>
  <c r="K70" i="238" s="1"/>
  <c r="I73" i="115"/>
  <c r="I98" i="43"/>
  <c r="I72" i="222"/>
  <c r="I69" i="19"/>
  <c r="J68" i="19"/>
  <c r="K68" i="19" s="1"/>
  <c r="J66" i="169"/>
  <c r="K66" i="169" s="1"/>
  <c r="J56" i="68"/>
  <c r="K56" i="68" s="1"/>
  <c r="J57" i="37"/>
  <c r="K57" i="37" s="1"/>
  <c r="J56" i="65"/>
  <c r="K56" i="65" s="1"/>
  <c r="J56" i="141"/>
  <c r="K56" i="141" s="1"/>
  <c r="J56" i="67"/>
  <c r="K56" i="67" s="1"/>
  <c r="I60" i="2"/>
  <c r="I58" i="37"/>
  <c r="I57" i="68"/>
  <c r="I61" i="24"/>
  <c r="J56" i="170"/>
  <c r="K56" i="170" s="1"/>
  <c r="I59" i="152"/>
  <c r="I57" i="69"/>
  <c r="I58" i="8"/>
  <c r="J58" i="8" s="1"/>
  <c r="K58" i="8" s="1"/>
  <c r="I57" i="41"/>
  <c r="I57" i="170"/>
  <c r="I57" i="165"/>
  <c r="I57" i="67"/>
  <c r="I57" i="243"/>
  <c r="I57" i="70"/>
  <c r="J61" i="236"/>
  <c r="K61" i="236" s="1"/>
  <c r="I57" i="65"/>
  <c r="I57" i="141"/>
  <c r="I58" i="4"/>
  <c r="I57" i="66"/>
  <c r="I67" i="169"/>
  <c r="I57" i="7"/>
  <c r="I58" i="138"/>
  <c r="J58" i="145"/>
  <c r="K58" i="145" s="1"/>
  <c r="I61" i="139"/>
  <c r="J60" i="139"/>
  <c r="K60" i="139" s="1"/>
  <c r="I66" i="58"/>
  <c r="J65" i="58"/>
  <c r="K65" i="58" s="1"/>
  <c r="I62" i="236"/>
  <c r="J73" i="235"/>
  <c r="K73" i="235" s="1"/>
  <c r="J63" i="140"/>
  <c r="K63" i="140" s="1"/>
  <c r="I64" i="140"/>
  <c r="J67" i="129"/>
  <c r="K67" i="129" s="1"/>
  <c r="I68" i="129"/>
  <c r="I59" i="97"/>
  <c r="J67" i="95"/>
  <c r="K67" i="95" s="1"/>
  <c r="I59" i="145"/>
  <c r="I74" i="235"/>
  <c r="I66" i="47"/>
  <c r="J65" i="47"/>
  <c r="K65" i="47" s="1"/>
  <c r="I68" i="95"/>
  <c r="G48" i="110" l="1"/>
  <c r="H48" i="110" s="1"/>
  <c r="K47" i="110"/>
  <c r="J48" i="110" s="1"/>
  <c r="J41" i="26"/>
  <c r="G46" i="2"/>
  <c r="H46" i="2" s="1"/>
  <c r="J46" i="2" s="1"/>
  <c r="K46" i="2" s="1"/>
  <c r="I75" i="116"/>
  <c r="I76" i="116" s="1"/>
  <c r="I77" i="116" s="1"/>
  <c r="I85" i="3"/>
  <c r="K41" i="26"/>
  <c r="G42" i="26"/>
  <c r="H42" i="26" s="1"/>
  <c r="I79" i="27"/>
  <c r="J45" i="241"/>
  <c r="G46" i="241" s="1"/>
  <c r="H46" i="241" s="1"/>
  <c r="J102" i="247"/>
  <c r="K102" i="247" s="1"/>
  <c r="G42" i="3"/>
  <c r="H42" i="3" s="1"/>
  <c r="J42" i="3" s="1"/>
  <c r="J53" i="243"/>
  <c r="G54" i="243" s="1"/>
  <c r="H54" i="243" s="1"/>
  <c r="K40" i="168"/>
  <c r="G41" i="168"/>
  <c r="H41" i="168" s="1"/>
  <c r="K55" i="207"/>
  <c r="G56" i="207"/>
  <c r="H56" i="207" s="1"/>
  <c r="I87" i="181"/>
  <c r="I88" i="181" s="1"/>
  <c r="I89" i="181" s="1"/>
  <c r="I90" i="181" s="1"/>
  <c r="K44" i="155"/>
  <c r="G45" i="155"/>
  <c r="H45" i="155" s="1"/>
  <c r="J102" i="250"/>
  <c r="K102" i="250" s="1"/>
  <c r="J104" i="251"/>
  <c r="K104" i="251" s="1"/>
  <c r="J105" i="246"/>
  <c r="K105" i="246" s="1"/>
  <c r="I105" i="251"/>
  <c r="J39" i="231"/>
  <c r="G40" i="231" s="1"/>
  <c r="H40" i="231" s="1"/>
  <c r="J103" i="248"/>
  <c r="K103" i="248" s="1"/>
  <c r="I105" i="249"/>
  <c r="J104" i="249"/>
  <c r="K104" i="249" s="1"/>
  <c r="I104" i="248"/>
  <c r="I103" i="247"/>
  <c r="I103" i="250"/>
  <c r="I106" i="246"/>
  <c r="K44" i="239"/>
  <c r="J45" i="239" s="1"/>
  <c r="G46" i="239" s="1"/>
  <c r="H46" i="239" s="1"/>
  <c r="K46" i="27"/>
  <c r="J47" i="27" s="1"/>
  <c r="G45" i="4"/>
  <c r="H45" i="4" s="1"/>
  <c r="J45" i="4" s="1"/>
  <c r="J61" i="139"/>
  <c r="K61" i="139" s="1"/>
  <c r="J70" i="132"/>
  <c r="K70" i="132" s="1"/>
  <c r="J57" i="65"/>
  <c r="K57" i="65" s="1"/>
  <c r="J61" i="24"/>
  <c r="K61" i="24" s="1"/>
  <c r="J43" i="181"/>
  <c r="K43" i="181" s="1"/>
  <c r="J74" i="60"/>
  <c r="K74" i="60" s="1"/>
  <c r="J107" i="232"/>
  <c r="K107" i="232" s="1"/>
  <c r="J108" i="232" s="1"/>
  <c r="K108" i="232" s="1"/>
  <c r="J69" i="19"/>
  <c r="K69" i="19" s="1"/>
  <c r="J71" i="238"/>
  <c r="K71" i="238" s="1"/>
  <c r="J72" i="238" s="1"/>
  <c r="K72" i="238" s="1"/>
  <c r="I75" i="60"/>
  <c r="J66" i="58"/>
  <c r="K66" i="58" s="1"/>
  <c r="I71" i="132"/>
  <c r="J58" i="138"/>
  <c r="J62" i="236"/>
  <c r="K62" i="236" s="1"/>
  <c r="I109" i="232"/>
  <c r="I110" i="232" s="1"/>
  <c r="I90" i="110"/>
  <c r="I73" i="238"/>
  <c r="I74" i="115"/>
  <c r="I75" i="115" s="1"/>
  <c r="J73" i="115"/>
  <c r="K73" i="115" s="1"/>
  <c r="I99" i="43"/>
  <c r="J98" i="43"/>
  <c r="K98" i="43" s="1"/>
  <c r="I73" i="222"/>
  <c r="J72" i="222"/>
  <c r="K72" i="222" s="1"/>
  <c r="I70" i="19"/>
  <c r="J57" i="66"/>
  <c r="K57" i="66" s="1"/>
  <c r="J57" i="141"/>
  <c r="K57" i="141" s="1"/>
  <c r="J57" i="170"/>
  <c r="K57" i="170" s="1"/>
  <c r="J57" i="69"/>
  <c r="K57" i="69" s="1"/>
  <c r="J57" i="68"/>
  <c r="K57" i="68" s="1"/>
  <c r="J57" i="41"/>
  <c r="K57" i="41" s="1"/>
  <c r="I61" i="2"/>
  <c r="I58" i="7"/>
  <c r="I58" i="66"/>
  <c r="I58" i="65"/>
  <c r="I58" i="70"/>
  <c r="I58" i="67"/>
  <c r="I58" i="68"/>
  <c r="I59" i="4"/>
  <c r="I58" i="165"/>
  <c r="K58" i="152"/>
  <c r="J59" i="152" s="1"/>
  <c r="G60" i="152" s="1"/>
  <c r="H60" i="152" s="1"/>
  <c r="I59" i="138"/>
  <c r="K58" i="138"/>
  <c r="J67" i="169"/>
  <c r="K67" i="169" s="1"/>
  <c r="I58" i="141"/>
  <c r="I58" i="243"/>
  <c r="J57" i="165"/>
  <c r="K57" i="165" s="1"/>
  <c r="I58" i="41"/>
  <c r="I60" i="152"/>
  <c r="I62" i="24"/>
  <c r="I59" i="37"/>
  <c r="J57" i="7"/>
  <c r="K57" i="7" s="1"/>
  <c r="I68" i="169"/>
  <c r="J57" i="70"/>
  <c r="K57" i="70" s="1"/>
  <c r="J57" i="67"/>
  <c r="K57" i="67" s="1"/>
  <c r="I58" i="170"/>
  <c r="I59" i="8"/>
  <c r="J59" i="8" s="1"/>
  <c r="K59" i="8" s="1"/>
  <c r="I58" i="69"/>
  <c r="J58" i="37"/>
  <c r="K58" i="37" s="1"/>
  <c r="J59" i="145"/>
  <c r="K59" i="145" s="1"/>
  <c r="I62" i="139"/>
  <c r="I67" i="58"/>
  <c r="I63" i="236"/>
  <c r="I65" i="140"/>
  <c r="J64" i="140"/>
  <c r="K64" i="140" s="1"/>
  <c r="J68" i="129"/>
  <c r="K68" i="129" s="1"/>
  <c r="I69" i="129"/>
  <c r="I60" i="97"/>
  <c r="J59" i="97"/>
  <c r="K59" i="97" s="1"/>
  <c r="I60" i="145"/>
  <c r="I75" i="235"/>
  <c r="J74" i="235"/>
  <c r="K74" i="235" s="1"/>
  <c r="J66" i="47"/>
  <c r="K66" i="47" s="1"/>
  <c r="I67" i="47"/>
  <c r="I69" i="95"/>
  <c r="J68" i="95"/>
  <c r="K68" i="95" s="1"/>
  <c r="I78" i="116" l="1"/>
  <c r="G49" i="110"/>
  <c r="H49" i="110" s="1"/>
  <c r="K48" i="110"/>
  <c r="J49" i="110" s="1"/>
  <c r="I86" i="3"/>
  <c r="G47" i="2"/>
  <c r="H47" i="2" s="1"/>
  <c r="J47" i="2" s="1"/>
  <c r="J42" i="26"/>
  <c r="J103" i="247"/>
  <c r="K103" i="247" s="1"/>
  <c r="K39" i="231"/>
  <c r="K45" i="241"/>
  <c r="J46" i="241" s="1"/>
  <c r="G47" i="241" s="1"/>
  <c r="H47" i="241" s="1"/>
  <c r="I80" i="27"/>
  <c r="J41" i="168"/>
  <c r="K41" i="168" s="1"/>
  <c r="K53" i="243"/>
  <c r="J54" i="243" s="1"/>
  <c r="G55" i="243" s="1"/>
  <c r="H55" i="243" s="1"/>
  <c r="J105" i="249"/>
  <c r="K105" i="249" s="1"/>
  <c r="J56" i="207"/>
  <c r="K56" i="207" s="1"/>
  <c r="K42" i="3"/>
  <c r="G43" i="3"/>
  <c r="H43" i="3" s="1"/>
  <c r="I91" i="181"/>
  <c r="I92" i="181" s="1"/>
  <c r="I93" i="181" s="1"/>
  <c r="I94" i="181" s="1"/>
  <c r="J45" i="155"/>
  <c r="I106" i="251"/>
  <c r="J105" i="251"/>
  <c r="K105" i="251" s="1"/>
  <c r="I104" i="250"/>
  <c r="I105" i="248"/>
  <c r="J58" i="67"/>
  <c r="K58" i="67" s="1"/>
  <c r="I104" i="247"/>
  <c r="J103" i="250"/>
  <c r="K103" i="250" s="1"/>
  <c r="J104" i="248"/>
  <c r="K104" i="248" s="1"/>
  <c r="I106" i="249"/>
  <c r="I107" i="246"/>
  <c r="J106" i="246"/>
  <c r="K106" i="246" s="1"/>
  <c r="J40" i="231"/>
  <c r="J59" i="37"/>
  <c r="K59" i="37" s="1"/>
  <c r="J58" i="7"/>
  <c r="K58" i="7" s="1"/>
  <c r="G44" i="181"/>
  <c r="H44" i="181" s="1"/>
  <c r="J44" i="181" s="1"/>
  <c r="K45" i="239"/>
  <c r="J46" i="239" s="1"/>
  <c r="J65" i="140"/>
  <c r="K65" i="140" s="1"/>
  <c r="J58" i="70"/>
  <c r="K58" i="70" s="1"/>
  <c r="G48" i="27"/>
  <c r="H48" i="27" s="1"/>
  <c r="K47" i="27"/>
  <c r="J58" i="165"/>
  <c r="J62" i="139"/>
  <c r="K62" i="139" s="1"/>
  <c r="J62" i="24"/>
  <c r="K62" i="24" s="1"/>
  <c r="J71" i="132"/>
  <c r="K71" i="132" s="1"/>
  <c r="J75" i="60"/>
  <c r="K75" i="60" s="1"/>
  <c r="I76" i="60"/>
  <c r="I77" i="60" s="1"/>
  <c r="J58" i="68"/>
  <c r="K58" i="68" s="1"/>
  <c r="I72" i="132"/>
  <c r="I73" i="132" s="1"/>
  <c r="J68" i="169"/>
  <c r="K68" i="169" s="1"/>
  <c r="J58" i="41"/>
  <c r="K58" i="41" s="1"/>
  <c r="J59" i="138"/>
  <c r="K59" i="138" s="1"/>
  <c r="J73" i="222"/>
  <c r="K73" i="222" s="1"/>
  <c r="J99" i="43"/>
  <c r="K99" i="43" s="1"/>
  <c r="I76" i="115"/>
  <c r="I77" i="115" s="1"/>
  <c r="J74" i="115"/>
  <c r="K74" i="115" s="1"/>
  <c r="J75" i="115" s="1"/>
  <c r="K75" i="115" s="1"/>
  <c r="I111" i="232"/>
  <c r="I112" i="232" s="1"/>
  <c r="J109" i="232"/>
  <c r="K109" i="232" s="1"/>
  <c r="J110" i="232" s="1"/>
  <c r="K110" i="232" s="1"/>
  <c r="I91" i="110"/>
  <c r="J73" i="238"/>
  <c r="K73" i="238" s="1"/>
  <c r="I74" i="238"/>
  <c r="I75" i="238" s="1"/>
  <c r="K59" i="152"/>
  <c r="J60" i="152" s="1"/>
  <c r="G61" i="152" s="1"/>
  <c r="H61" i="152" s="1"/>
  <c r="I100" i="43"/>
  <c r="I74" i="222"/>
  <c r="I71" i="19"/>
  <c r="J70" i="19"/>
  <c r="K70" i="19" s="1"/>
  <c r="I62" i="2"/>
  <c r="J58" i="66"/>
  <c r="K58" i="66" s="1"/>
  <c r="J60" i="97"/>
  <c r="K60" i="97" s="1"/>
  <c r="I59" i="69"/>
  <c r="I59" i="170"/>
  <c r="I69" i="169"/>
  <c r="I59" i="243"/>
  <c r="I59" i="68"/>
  <c r="I59" i="66"/>
  <c r="J58" i="69"/>
  <c r="K58" i="69" s="1"/>
  <c r="J58" i="170"/>
  <c r="K58" i="170" s="1"/>
  <c r="I63" i="24"/>
  <c r="I59" i="41"/>
  <c r="I59" i="141"/>
  <c r="I59" i="70"/>
  <c r="G46" i="4"/>
  <c r="H46" i="4" s="1"/>
  <c r="K45" i="4"/>
  <c r="J58" i="141"/>
  <c r="K58" i="141" s="1"/>
  <c r="I60" i="138"/>
  <c r="K58" i="165"/>
  <c r="I59" i="165"/>
  <c r="I59" i="67"/>
  <c r="I59" i="65"/>
  <c r="I59" i="7"/>
  <c r="I60" i="8"/>
  <c r="J60" i="8" s="1"/>
  <c r="K60" i="8" s="1"/>
  <c r="I60" i="37"/>
  <c r="I61" i="152"/>
  <c r="I62" i="152" s="1"/>
  <c r="I60" i="4"/>
  <c r="J58" i="65"/>
  <c r="K58" i="65" s="1"/>
  <c r="J60" i="145"/>
  <c r="K60" i="145" s="1"/>
  <c r="J69" i="95"/>
  <c r="K69" i="95" s="1"/>
  <c r="I63" i="139"/>
  <c r="I68" i="58"/>
  <c r="J67" i="58"/>
  <c r="K67" i="58" s="1"/>
  <c r="I64" i="236"/>
  <c r="J63" i="236"/>
  <c r="K63" i="236" s="1"/>
  <c r="J75" i="235"/>
  <c r="K75" i="235" s="1"/>
  <c r="I66" i="140"/>
  <c r="J67" i="47"/>
  <c r="K67" i="47" s="1"/>
  <c r="I70" i="129"/>
  <c r="J69" i="129"/>
  <c r="K69" i="129" s="1"/>
  <c r="I61" i="97"/>
  <c r="I61" i="145"/>
  <c r="I76" i="235"/>
  <c r="I68" i="47"/>
  <c r="I70" i="95"/>
  <c r="G50" i="110" l="1"/>
  <c r="H50" i="110" s="1"/>
  <c r="K49" i="110"/>
  <c r="J50" i="110" s="1"/>
  <c r="I79" i="116"/>
  <c r="I87" i="3"/>
  <c r="K42" i="26"/>
  <c r="G43" i="26"/>
  <c r="H43" i="26" s="1"/>
  <c r="G48" i="2"/>
  <c r="H48" i="2" s="1"/>
  <c r="K47" i="2"/>
  <c r="K46" i="241"/>
  <c r="J47" i="241" s="1"/>
  <c r="I95" i="181"/>
  <c r="I81" i="27"/>
  <c r="G57" i="207"/>
  <c r="H57" i="207" s="1"/>
  <c r="J57" i="207" s="1"/>
  <c r="G42" i="168"/>
  <c r="H42" i="168" s="1"/>
  <c r="J42" i="168" s="1"/>
  <c r="K42" i="168" s="1"/>
  <c r="J105" i="248"/>
  <c r="K105" i="248" s="1"/>
  <c r="J107" i="246"/>
  <c r="K107" i="246" s="1"/>
  <c r="K54" i="243"/>
  <c r="J55" i="243" s="1"/>
  <c r="J106" i="251"/>
  <c r="K106" i="251" s="1"/>
  <c r="J43" i="3"/>
  <c r="J59" i="65"/>
  <c r="K45" i="155"/>
  <c r="G46" i="155"/>
  <c r="H46" i="155" s="1"/>
  <c r="J104" i="250"/>
  <c r="K104" i="250" s="1"/>
  <c r="I107" i="251"/>
  <c r="I107" i="249"/>
  <c r="I105" i="247"/>
  <c r="J106" i="249"/>
  <c r="K106" i="249" s="1"/>
  <c r="J104" i="247"/>
  <c r="K104" i="247" s="1"/>
  <c r="I105" i="250"/>
  <c r="I106" i="248"/>
  <c r="I108" i="246"/>
  <c r="K40" i="231"/>
  <c r="G41" i="231"/>
  <c r="H41" i="231" s="1"/>
  <c r="G45" i="181"/>
  <c r="H45" i="181" s="1"/>
  <c r="K44" i="181"/>
  <c r="J59" i="141"/>
  <c r="K59" i="141" s="1"/>
  <c r="J64" i="236"/>
  <c r="K64" i="236" s="1"/>
  <c r="J48" i="27"/>
  <c r="J59" i="170"/>
  <c r="K59" i="170" s="1"/>
  <c r="J71" i="19"/>
  <c r="K71" i="19" s="1"/>
  <c r="J59" i="7"/>
  <c r="K59" i="7" s="1"/>
  <c r="J72" i="132"/>
  <c r="K72" i="132" s="1"/>
  <c r="J73" i="132" s="1"/>
  <c r="K73" i="132" s="1"/>
  <c r="J63" i="139"/>
  <c r="K63" i="139" s="1"/>
  <c r="J111" i="232"/>
  <c r="K111" i="232" s="1"/>
  <c r="J112" i="232" s="1"/>
  <c r="K112" i="232" s="1"/>
  <c r="K60" i="152"/>
  <c r="J61" i="152" s="1"/>
  <c r="J76" i="115"/>
  <c r="K76" i="115" s="1"/>
  <c r="J77" i="115" s="1"/>
  <c r="K77" i="115" s="1"/>
  <c r="J76" i="60"/>
  <c r="K76" i="60" s="1"/>
  <c r="J77" i="60" s="1"/>
  <c r="K77" i="60" s="1"/>
  <c r="J74" i="238"/>
  <c r="K74" i="238" s="1"/>
  <c r="J75" i="238" s="1"/>
  <c r="K75" i="238" s="1"/>
  <c r="J59" i="69"/>
  <c r="K59" i="69" s="1"/>
  <c r="I74" i="132"/>
  <c r="J76" i="235"/>
  <c r="K76" i="235" s="1"/>
  <c r="J63" i="24"/>
  <c r="K63" i="24" s="1"/>
  <c r="I78" i="60"/>
  <c r="I79" i="60" s="1"/>
  <c r="I78" i="115"/>
  <c r="I79" i="115" s="1"/>
  <c r="I113" i="232"/>
  <c r="I114" i="232" s="1"/>
  <c r="I92" i="110"/>
  <c r="I76" i="238"/>
  <c r="I104" i="241"/>
  <c r="I105" i="241" s="1"/>
  <c r="J68" i="47"/>
  <c r="K68" i="47" s="1"/>
  <c r="I101" i="43"/>
  <c r="J100" i="43"/>
  <c r="K100" i="43" s="1"/>
  <c r="I75" i="222"/>
  <c r="J74" i="222"/>
  <c r="K74" i="222" s="1"/>
  <c r="I72" i="19"/>
  <c r="J61" i="145"/>
  <c r="K61" i="145" s="1"/>
  <c r="J59" i="41"/>
  <c r="K59" i="41" s="1"/>
  <c r="J59" i="70"/>
  <c r="K59" i="70" s="1"/>
  <c r="J59" i="67"/>
  <c r="K59" i="67" s="1"/>
  <c r="J60" i="138"/>
  <c r="K60" i="138" s="1"/>
  <c r="J46" i="4"/>
  <c r="G47" i="4" s="1"/>
  <c r="H47" i="4" s="1"/>
  <c r="I63" i="2"/>
  <c r="I61" i="8"/>
  <c r="J61" i="8" s="1"/>
  <c r="K61" i="8" s="1"/>
  <c r="I60" i="68"/>
  <c r="I60" i="170"/>
  <c r="I60" i="165"/>
  <c r="I60" i="66"/>
  <c r="I60" i="243"/>
  <c r="I61" i="37"/>
  <c r="K59" i="65"/>
  <c r="I60" i="65"/>
  <c r="J59" i="165"/>
  <c r="K59" i="165" s="1"/>
  <c r="I60" i="141"/>
  <c r="I64" i="24"/>
  <c r="J59" i="66"/>
  <c r="K59" i="66" s="1"/>
  <c r="I70" i="169"/>
  <c r="J68" i="58"/>
  <c r="K68" i="58" s="1"/>
  <c r="I61" i="4"/>
  <c r="J60" i="37"/>
  <c r="K60" i="37" s="1"/>
  <c r="I60" i="7"/>
  <c r="I60" i="67"/>
  <c r="I61" i="138"/>
  <c r="I60" i="70"/>
  <c r="I60" i="41"/>
  <c r="J59" i="68"/>
  <c r="K59" i="68" s="1"/>
  <c r="G47" i="239"/>
  <c r="H47" i="239" s="1"/>
  <c r="K46" i="239"/>
  <c r="J69" i="169"/>
  <c r="K69" i="169" s="1"/>
  <c r="I60" i="69"/>
  <c r="I64" i="139"/>
  <c r="I69" i="58"/>
  <c r="I65" i="236"/>
  <c r="J66" i="140"/>
  <c r="K66" i="140" s="1"/>
  <c r="I67" i="140"/>
  <c r="J70" i="129"/>
  <c r="K70" i="129" s="1"/>
  <c r="I71" i="129"/>
  <c r="I62" i="97"/>
  <c r="J61" i="97"/>
  <c r="K61" i="97" s="1"/>
  <c r="I62" i="145"/>
  <c r="I77" i="235"/>
  <c r="I69" i="47"/>
  <c r="I71" i="95"/>
  <c r="J70" i="95"/>
  <c r="K70" i="95" s="1"/>
  <c r="I80" i="116" l="1"/>
  <c r="G51" i="110"/>
  <c r="H51" i="110" s="1"/>
  <c r="K50" i="110"/>
  <c r="J51" i="110" s="1"/>
  <c r="J48" i="2"/>
  <c r="G49" i="2" s="1"/>
  <c r="H49" i="2" s="1"/>
  <c r="J43" i="26"/>
  <c r="I88" i="3"/>
  <c r="I89" i="3" s="1"/>
  <c r="I90" i="3" s="1"/>
  <c r="I91" i="3" s="1"/>
  <c r="I92" i="3" s="1"/>
  <c r="I93" i="3" s="1"/>
  <c r="I94" i="3" s="1"/>
  <c r="I95" i="3" s="1"/>
  <c r="I96" i="3" s="1"/>
  <c r="I97" i="3" s="1"/>
  <c r="K47" i="241"/>
  <c r="G48" i="241"/>
  <c r="H48" i="241" s="1"/>
  <c r="I82" i="27"/>
  <c r="I96" i="181"/>
  <c r="G43" i="168"/>
  <c r="H43" i="168" s="1"/>
  <c r="J43" i="168" s="1"/>
  <c r="J105" i="247"/>
  <c r="K105" i="247" s="1"/>
  <c r="K55" i="243"/>
  <c r="G56" i="243"/>
  <c r="H56" i="243" s="1"/>
  <c r="K57" i="207"/>
  <c r="G58" i="207"/>
  <c r="H58" i="207" s="1"/>
  <c r="K43" i="3"/>
  <c r="G44" i="3"/>
  <c r="H44" i="3" s="1"/>
  <c r="J60" i="66"/>
  <c r="K60" i="66" s="1"/>
  <c r="K48" i="27"/>
  <c r="G49" i="27"/>
  <c r="H49" i="27" s="1"/>
  <c r="J60" i="165"/>
  <c r="K60" i="165" s="1"/>
  <c r="K61" i="152"/>
  <c r="G62" i="152"/>
  <c r="H62" i="152" s="1"/>
  <c r="J105" i="250"/>
  <c r="K105" i="250" s="1"/>
  <c r="J46" i="155"/>
  <c r="J107" i="251"/>
  <c r="K107" i="251" s="1"/>
  <c r="J107" i="249"/>
  <c r="K107" i="249" s="1"/>
  <c r="I108" i="251"/>
  <c r="I106" i="250"/>
  <c r="I106" i="247"/>
  <c r="I107" i="248"/>
  <c r="J106" i="248"/>
  <c r="K106" i="248" s="1"/>
  <c r="J108" i="246"/>
  <c r="K108" i="246" s="1"/>
  <c r="I108" i="249"/>
  <c r="J41" i="231"/>
  <c r="K41" i="231" s="1"/>
  <c r="I109" i="246"/>
  <c r="J61" i="37"/>
  <c r="K61" i="37" s="1"/>
  <c r="J45" i="181"/>
  <c r="G46" i="181" s="1"/>
  <c r="H46" i="181" s="1"/>
  <c r="J70" i="169"/>
  <c r="K70" i="169" s="1"/>
  <c r="J60" i="67"/>
  <c r="K60" i="67" s="1"/>
  <c r="J60" i="68"/>
  <c r="K60" i="68" s="1"/>
  <c r="J75" i="222"/>
  <c r="K75" i="222" s="1"/>
  <c r="J78" i="115"/>
  <c r="K78" i="115" s="1"/>
  <c r="J79" i="115" s="1"/>
  <c r="K79" i="115" s="1"/>
  <c r="J60" i="141"/>
  <c r="K60" i="141" s="1"/>
  <c r="J60" i="65"/>
  <c r="K60" i="65" s="1"/>
  <c r="K46" i="4"/>
  <c r="J47" i="4" s="1"/>
  <c r="G48" i="4" s="1"/>
  <c r="H48" i="4" s="1"/>
  <c r="J76" i="238"/>
  <c r="K76" i="238" s="1"/>
  <c r="J61" i="138"/>
  <c r="K61" i="138" s="1"/>
  <c r="J74" i="132"/>
  <c r="K74" i="132" s="1"/>
  <c r="J71" i="129"/>
  <c r="K71" i="129" s="1"/>
  <c r="J60" i="69"/>
  <c r="K60" i="69" s="1"/>
  <c r="I80" i="60"/>
  <c r="I81" i="60" s="1"/>
  <c r="J60" i="41"/>
  <c r="K60" i="41" s="1"/>
  <c r="J60" i="170"/>
  <c r="K60" i="170" s="1"/>
  <c r="J69" i="58"/>
  <c r="K69" i="58" s="1"/>
  <c r="J101" i="43"/>
  <c r="K101" i="43" s="1"/>
  <c r="J78" i="60"/>
  <c r="K78" i="60" s="1"/>
  <c r="J79" i="60" s="1"/>
  <c r="K79" i="60" s="1"/>
  <c r="I75" i="132"/>
  <c r="I80" i="115"/>
  <c r="I115" i="232"/>
  <c r="I116" i="232" s="1"/>
  <c r="J113" i="232"/>
  <c r="K113" i="232" s="1"/>
  <c r="J114" i="232" s="1"/>
  <c r="K114" i="232" s="1"/>
  <c r="I93" i="110"/>
  <c r="I77" i="238"/>
  <c r="I106" i="241"/>
  <c r="I102" i="43"/>
  <c r="I76" i="222"/>
  <c r="I73" i="19"/>
  <c r="J72" i="19"/>
  <c r="K72" i="19" s="1"/>
  <c r="I64" i="2"/>
  <c r="J64" i="24"/>
  <c r="K64" i="24" s="1"/>
  <c r="J69" i="47"/>
  <c r="K69" i="47" s="1"/>
  <c r="J62" i="145"/>
  <c r="K62" i="145" s="1"/>
  <c r="I61" i="70"/>
  <c r="I61" i="7"/>
  <c r="I62" i="4"/>
  <c r="I63" i="4" s="1"/>
  <c r="I61" i="243"/>
  <c r="I63" i="152"/>
  <c r="J65" i="236"/>
  <c r="K65" i="236" s="1"/>
  <c r="I61" i="69"/>
  <c r="J60" i="70"/>
  <c r="K60" i="70" s="1"/>
  <c r="I62" i="138"/>
  <c r="J60" i="7"/>
  <c r="K60" i="7" s="1"/>
  <c r="I65" i="24"/>
  <c r="I61" i="68"/>
  <c r="I62" i="8"/>
  <c r="J62" i="8" s="1"/>
  <c r="K62" i="8" s="1"/>
  <c r="I71" i="169"/>
  <c r="I62" i="37"/>
  <c r="I61" i="165"/>
  <c r="J62" i="97"/>
  <c r="K62" i="97" s="1"/>
  <c r="J47" i="239"/>
  <c r="K47" i="239" s="1"/>
  <c r="I61" i="41"/>
  <c r="I61" i="67"/>
  <c r="I61" i="141"/>
  <c r="I61" i="65"/>
  <c r="I61" i="66"/>
  <c r="I61" i="170"/>
  <c r="J71" i="95"/>
  <c r="K71" i="95" s="1"/>
  <c r="I65" i="139"/>
  <c r="J64" i="139"/>
  <c r="K64" i="139" s="1"/>
  <c r="I70" i="58"/>
  <c r="I66" i="236"/>
  <c r="J67" i="140"/>
  <c r="K67" i="140" s="1"/>
  <c r="I68" i="140"/>
  <c r="I72" i="129"/>
  <c r="I63" i="97"/>
  <c r="I63" i="145"/>
  <c r="I78" i="235"/>
  <c r="J77" i="235"/>
  <c r="K77" i="235" s="1"/>
  <c r="I70" i="47"/>
  <c r="I72" i="95"/>
  <c r="K48" i="2" l="1"/>
  <c r="J49" i="2" s="1"/>
  <c r="I98" i="3"/>
  <c r="K51" i="110"/>
  <c r="G52" i="110"/>
  <c r="H52" i="110" s="1"/>
  <c r="J52" i="110" s="1"/>
  <c r="I81" i="116"/>
  <c r="J48" i="241"/>
  <c r="K48" i="241" s="1"/>
  <c r="K43" i="26"/>
  <c r="G44" i="26"/>
  <c r="H44" i="26" s="1"/>
  <c r="K43" i="168"/>
  <c r="G44" i="168"/>
  <c r="H44" i="168" s="1"/>
  <c r="I97" i="181"/>
  <c r="I83" i="27"/>
  <c r="J58" i="207"/>
  <c r="J109" i="246"/>
  <c r="J56" i="243"/>
  <c r="G57" i="243" s="1"/>
  <c r="H57" i="243" s="1"/>
  <c r="K47" i="4"/>
  <c r="J48" i="4" s="1"/>
  <c r="K48" i="4" s="1"/>
  <c r="J49" i="27"/>
  <c r="G50" i="27" s="1"/>
  <c r="H50" i="27" s="1"/>
  <c r="J44" i="3"/>
  <c r="J62" i="152"/>
  <c r="K46" i="155"/>
  <c r="G47" i="155"/>
  <c r="H47" i="155" s="1"/>
  <c r="J108" i="251"/>
  <c r="K108" i="251" s="1"/>
  <c r="K45" i="181"/>
  <c r="J46" i="181" s="1"/>
  <c r="I109" i="251"/>
  <c r="J61" i="70"/>
  <c r="K61" i="70" s="1"/>
  <c r="J80" i="60"/>
  <c r="K80" i="60" s="1"/>
  <c r="J81" i="60" s="1"/>
  <c r="K81" i="60" s="1"/>
  <c r="G42" i="231"/>
  <c r="H42" i="231" s="1"/>
  <c r="J42" i="231" s="1"/>
  <c r="J107" i="248"/>
  <c r="K107" i="248" s="1"/>
  <c r="J106" i="250"/>
  <c r="K106" i="250" s="1"/>
  <c r="J106" i="247"/>
  <c r="K106" i="247" s="1"/>
  <c r="I109" i="249"/>
  <c r="I107" i="247"/>
  <c r="J108" i="249"/>
  <c r="K108" i="249" s="1"/>
  <c r="I108" i="248"/>
  <c r="I107" i="250"/>
  <c r="J115" i="232"/>
  <c r="K115" i="232" s="1"/>
  <c r="J116" i="232" s="1"/>
  <c r="K116" i="232" s="1"/>
  <c r="I110" i="246"/>
  <c r="K109" i="246"/>
  <c r="J70" i="58"/>
  <c r="K70" i="58" s="1"/>
  <c r="J61" i="7"/>
  <c r="K61" i="7" s="1"/>
  <c r="J75" i="132"/>
  <c r="K75" i="132" s="1"/>
  <c r="J62" i="138"/>
  <c r="K62" i="138" s="1"/>
  <c r="J80" i="115"/>
  <c r="K80" i="115" s="1"/>
  <c r="J62" i="37"/>
  <c r="K62" i="37" s="1"/>
  <c r="J73" i="19"/>
  <c r="K73" i="19" s="1"/>
  <c r="I76" i="132"/>
  <c r="I77" i="132" s="1"/>
  <c r="I82" i="60"/>
  <c r="I81" i="115"/>
  <c r="I117" i="232"/>
  <c r="I94" i="110"/>
  <c r="I78" i="238"/>
  <c r="I79" i="238" s="1"/>
  <c r="J77" i="238"/>
  <c r="K77" i="238" s="1"/>
  <c r="I107" i="241"/>
  <c r="I108" i="241" s="1"/>
  <c r="I103" i="43"/>
  <c r="J102" i="43"/>
  <c r="K102" i="43" s="1"/>
  <c r="I77" i="222"/>
  <c r="I78" i="222" s="1"/>
  <c r="J76" i="222"/>
  <c r="K76" i="222" s="1"/>
  <c r="I74" i="19"/>
  <c r="I75" i="19" s="1"/>
  <c r="J61" i="69"/>
  <c r="K61" i="69" s="1"/>
  <c r="J65" i="139"/>
  <c r="K65" i="139" s="1"/>
  <c r="J61" i="170"/>
  <c r="K61" i="170" s="1"/>
  <c r="J61" i="65"/>
  <c r="K61" i="65" s="1"/>
  <c r="J61" i="165"/>
  <c r="K61" i="165" s="1"/>
  <c r="J71" i="169"/>
  <c r="K71" i="169" s="1"/>
  <c r="J65" i="24"/>
  <c r="K65" i="24" s="1"/>
  <c r="I65" i="2"/>
  <c r="J78" i="235"/>
  <c r="K78" i="235" s="1"/>
  <c r="I62" i="170"/>
  <c r="I62" i="65"/>
  <c r="J61" i="67"/>
  <c r="K61" i="67" s="1"/>
  <c r="J61" i="41"/>
  <c r="K61" i="41" s="1"/>
  <c r="I62" i="165"/>
  <c r="I72" i="169"/>
  <c r="I62" i="68"/>
  <c r="I62" i="67"/>
  <c r="I62" i="41"/>
  <c r="J61" i="68"/>
  <c r="K61" i="68" s="1"/>
  <c r="I63" i="138"/>
  <c r="I62" i="243"/>
  <c r="I62" i="7"/>
  <c r="I62" i="66"/>
  <c r="I62" i="141"/>
  <c r="I63" i="8"/>
  <c r="J63" i="8" s="1"/>
  <c r="K63" i="8" s="1"/>
  <c r="I66" i="24"/>
  <c r="I64" i="152"/>
  <c r="I62" i="70"/>
  <c r="J61" i="66"/>
  <c r="K61" i="66" s="1"/>
  <c r="J61" i="141"/>
  <c r="K61" i="141" s="1"/>
  <c r="I63" i="37"/>
  <c r="I62" i="69"/>
  <c r="I64" i="4"/>
  <c r="I65" i="4" s="1"/>
  <c r="I66" i="139"/>
  <c r="I71" i="58"/>
  <c r="I67" i="236"/>
  <c r="J66" i="236"/>
  <c r="K66" i="236" s="1"/>
  <c r="J68" i="140"/>
  <c r="K68" i="140" s="1"/>
  <c r="I69" i="140"/>
  <c r="I73" i="129"/>
  <c r="J72" i="129"/>
  <c r="K72" i="129" s="1"/>
  <c r="J72" i="95"/>
  <c r="K72" i="95" s="1"/>
  <c r="I64" i="97"/>
  <c r="J63" i="97"/>
  <c r="K63" i="97" s="1"/>
  <c r="I64" i="145"/>
  <c r="J63" i="145"/>
  <c r="K63" i="145" s="1"/>
  <c r="I79" i="235"/>
  <c r="I71" i="47"/>
  <c r="J70" i="47"/>
  <c r="K70" i="47" s="1"/>
  <c r="I73" i="95"/>
  <c r="I82" i="116" l="1"/>
  <c r="G53" i="110"/>
  <c r="H53" i="110" s="1"/>
  <c r="K52" i="110"/>
  <c r="G49" i="241"/>
  <c r="H49" i="241" s="1"/>
  <c r="I99" i="3"/>
  <c r="G50" i="2"/>
  <c r="H50" i="2" s="1"/>
  <c r="K49" i="2"/>
  <c r="J50" i="2" s="1"/>
  <c r="G51" i="2" s="1"/>
  <c r="H51" i="2" s="1"/>
  <c r="J44" i="26"/>
  <c r="I84" i="27"/>
  <c r="I98" i="181"/>
  <c r="J44" i="168"/>
  <c r="J110" i="246"/>
  <c r="K110" i="246" s="1"/>
  <c r="K49" i="27"/>
  <c r="J50" i="27" s="1"/>
  <c r="K58" i="207"/>
  <c r="G59" i="207"/>
  <c r="H59" i="207" s="1"/>
  <c r="K56" i="243"/>
  <c r="J57" i="243" s="1"/>
  <c r="G58" i="243" s="1"/>
  <c r="H58" i="243" s="1"/>
  <c r="K44" i="3"/>
  <c r="G45" i="3"/>
  <c r="H45" i="3" s="1"/>
  <c r="K62" i="152"/>
  <c r="G63" i="152"/>
  <c r="H63" i="152" s="1"/>
  <c r="J109" i="249"/>
  <c r="K109" i="249" s="1"/>
  <c r="J47" i="155"/>
  <c r="J108" i="248"/>
  <c r="K108" i="248" s="1"/>
  <c r="I110" i="251"/>
  <c r="J109" i="251"/>
  <c r="K109" i="251" s="1"/>
  <c r="J107" i="247"/>
  <c r="K107" i="247" s="1"/>
  <c r="I108" i="247"/>
  <c r="I109" i="248"/>
  <c r="I108" i="250"/>
  <c r="J107" i="250"/>
  <c r="K107" i="250" s="1"/>
  <c r="I110" i="249"/>
  <c r="I111" i="246"/>
  <c r="K42" i="231"/>
  <c r="G43" i="231"/>
  <c r="H43" i="231" s="1"/>
  <c r="J49" i="241"/>
  <c r="J81" i="115"/>
  <c r="K81" i="115" s="1"/>
  <c r="K50" i="2"/>
  <c r="J51" i="2" s="1"/>
  <c r="K51" i="2" s="1"/>
  <c r="G49" i="4"/>
  <c r="H49" i="4" s="1"/>
  <c r="J49" i="4" s="1"/>
  <c r="K49" i="4" s="1"/>
  <c r="J62" i="67"/>
  <c r="K62" i="67" s="1"/>
  <c r="J62" i="7"/>
  <c r="K62" i="7" s="1"/>
  <c r="J62" i="68"/>
  <c r="K62" i="68" s="1"/>
  <c r="J76" i="132"/>
  <c r="K76" i="132" s="1"/>
  <c r="J77" i="132" s="1"/>
  <c r="K77" i="132" s="1"/>
  <c r="J79" i="235"/>
  <c r="K79" i="235" s="1"/>
  <c r="J64" i="97"/>
  <c r="K64" i="97" s="1"/>
  <c r="J62" i="141"/>
  <c r="K62" i="141" s="1"/>
  <c r="J82" i="60"/>
  <c r="K82" i="60" s="1"/>
  <c r="J77" i="222"/>
  <c r="K77" i="222" s="1"/>
  <c r="J78" i="222" s="1"/>
  <c r="K78" i="222" s="1"/>
  <c r="J103" i="43"/>
  <c r="K103" i="43" s="1"/>
  <c r="J78" i="238"/>
  <c r="K78" i="238" s="1"/>
  <c r="J79" i="238" s="1"/>
  <c r="K79" i="238" s="1"/>
  <c r="I83" i="60"/>
  <c r="I79" i="222"/>
  <c r="I80" i="222" s="1"/>
  <c r="G47" i="181"/>
  <c r="H47" i="181" s="1"/>
  <c r="K46" i="181"/>
  <c r="J73" i="129"/>
  <c r="K73" i="129" s="1"/>
  <c r="I78" i="132"/>
  <c r="I79" i="132" s="1"/>
  <c r="I82" i="115"/>
  <c r="I83" i="115" s="1"/>
  <c r="I118" i="232"/>
  <c r="J117" i="232"/>
  <c r="K117" i="232" s="1"/>
  <c r="I95" i="110"/>
  <c r="I80" i="238"/>
  <c r="I81" i="238" s="1"/>
  <c r="I109" i="241"/>
  <c r="I104" i="43"/>
  <c r="I76" i="19"/>
  <c r="J74" i="19"/>
  <c r="K74" i="19" s="1"/>
  <c r="J75" i="19" s="1"/>
  <c r="K75" i="19" s="1"/>
  <c r="J62" i="69"/>
  <c r="K62" i="69" s="1"/>
  <c r="J72" i="169"/>
  <c r="K72" i="169" s="1"/>
  <c r="J62" i="41"/>
  <c r="K62" i="41" s="1"/>
  <c r="I66" i="2"/>
  <c r="J71" i="47"/>
  <c r="K71" i="47" s="1"/>
  <c r="J64" i="145"/>
  <c r="K64" i="145" s="1"/>
  <c r="J63" i="37"/>
  <c r="K63" i="37" s="1"/>
  <c r="J62" i="66"/>
  <c r="K62" i="66" s="1"/>
  <c r="J66" i="24"/>
  <c r="K66" i="24" s="1"/>
  <c r="J63" i="138"/>
  <c r="K63" i="138" s="1"/>
  <c r="I66" i="4"/>
  <c r="I67" i="4" s="1"/>
  <c r="I63" i="141"/>
  <c r="I63" i="65"/>
  <c r="I63" i="70"/>
  <c r="I63" i="67"/>
  <c r="I73" i="169"/>
  <c r="I63" i="170"/>
  <c r="I65" i="152"/>
  <c r="J69" i="140"/>
  <c r="K69" i="140" s="1"/>
  <c r="J62" i="70"/>
  <c r="K62" i="70" s="1"/>
  <c r="I67" i="24"/>
  <c r="I63" i="66"/>
  <c r="I63" i="243"/>
  <c r="I63" i="41"/>
  <c r="I63" i="165"/>
  <c r="J62" i="170"/>
  <c r="K62" i="170" s="1"/>
  <c r="I63" i="69"/>
  <c r="I64" i="37"/>
  <c r="I64" i="8"/>
  <c r="J64" i="8" s="1"/>
  <c r="K64" i="8" s="1"/>
  <c r="I63" i="7"/>
  <c r="I64" i="138"/>
  <c r="I63" i="68"/>
  <c r="J62" i="165"/>
  <c r="K62" i="165" s="1"/>
  <c r="J62" i="65"/>
  <c r="K62" i="65" s="1"/>
  <c r="I67" i="139"/>
  <c r="J66" i="139"/>
  <c r="K66" i="139" s="1"/>
  <c r="I72" i="58"/>
  <c r="J71" i="58"/>
  <c r="K71" i="58" s="1"/>
  <c r="I68" i="236"/>
  <c r="J67" i="236"/>
  <c r="K67" i="236" s="1"/>
  <c r="I70" i="140"/>
  <c r="I74" i="129"/>
  <c r="I65" i="97"/>
  <c r="I65" i="145"/>
  <c r="I80" i="235"/>
  <c r="I72" i="47"/>
  <c r="I74" i="95"/>
  <c r="J73" i="95"/>
  <c r="K73" i="95" s="1"/>
  <c r="J53" i="110" l="1"/>
  <c r="I100" i="3"/>
  <c r="I83" i="116"/>
  <c r="K44" i="26"/>
  <c r="G45" i="26"/>
  <c r="H45" i="26" s="1"/>
  <c r="J45" i="26" s="1"/>
  <c r="K45" i="26" s="1"/>
  <c r="J46" i="26" s="1"/>
  <c r="K50" i="27"/>
  <c r="G51" i="27"/>
  <c r="H51" i="27" s="1"/>
  <c r="G45" i="168"/>
  <c r="H45" i="168" s="1"/>
  <c r="K44" i="168"/>
  <c r="I99" i="181"/>
  <c r="K47" i="155"/>
  <c r="G48" i="155"/>
  <c r="H48" i="155" s="1"/>
  <c r="I85" i="27"/>
  <c r="J59" i="207"/>
  <c r="K57" i="243"/>
  <c r="J58" i="243" s="1"/>
  <c r="G59" i="243" s="1"/>
  <c r="H59" i="243" s="1"/>
  <c r="J63" i="65"/>
  <c r="K63" i="65" s="1"/>
  <c r="J45" i="3"/>
  <c r="J51" i="27"/>
  <c r="J63" i="152"/>
  <c r="J110" i="251"/>
  <c r="K110" i="251" s="1"/>
  <c r="J109" i="248"/>
  <c r="K109" i="248" s="1"/>
  <c r="J108" i="250"/>
  <c r="K108" i="250" s="1"/>
  <c r="J110" i="249"/>
  <c r="K110" i="249" s="1"/>
  <c r="I111" i="251"/>
  <c r="I110" i="248"/>
  <c r="I109" i="247"/>
  <c r="I111" i="249"/>
  <c r="I109" i="250"/>
  <c r="J108" i="247"/>
  <c r="K108" i="247" s="1"/>
  <c r="I112" i="246"/>
  <c r="J111" i="246"/>
  <c r="K111" i="246" s="1"/>
  <c r="G50" i="241"/>
  <c r="H50" i="241" s="1"/>
  <c r="K49" i="241"/>
  <c r="J43" i="231"/>
  <c r="G52" i="2"/>
  <c r="H52" i="2" s="1"/>
  <c r="J52" i="2" s="1"/>
  <c r="G53" i="2" s="1"/>
  <c r="H53" i="2" s="1"/>
  <c r="J118" i="232"/>
  <c r="K118" i="232" s="1"/>
  <c r="J47" i="181"/>
  <c r="G48" i="181" s="1"/>
  <c r="H48" i="181" s="1"/>
  <c r="J70" i="140"/>
  <c r="K70" i="140" s="1"/>
  <c r="G50" i="4"/>
  <c r="H50" i="4" s="1"/>
  <c r="J50" i="4" s="1"/>
  <c r="J64" i="37"/>
  <c r="K64" i="37" s="1"/>
  <c r="J83" i="60"/>
  <c r="K83" i="60" s="1"/>
  <c r="J79" i="222"/>
  <c r="K79" i="222" s="1"/>
  <c r="J80" i="222" s="1"/>
  <c r="K80" i="222" s="1"/>
  <c r="J73" i="169"/>
  <c r="K73" i="169" s="1"/>
  <c r="I80" i="132"/>
  <c r="I81" i="132" s="1"/>
  <c r="I81" i="222"/>
  <c r="I82" i="222" s="1"/>
  <c r="J63" i="141"/>
  <c r="K63" i="141" s="1"/>
  <c r="J67" i="24"/>
  <c r="K67" i="24" s="1"/>
  <c r="J78" i="132"/>
  <c r="K78" i="132" s="1"/>
  <c r="J79" i="132" s="1"/>
  <c r="K79" i="132" s="1"/>
  <c r="J63" i="170"/>
  <c r="K63" i="170" s="1"/>
  <c r="J63" i="70"/>
  <c r="K63" i="70" s="1"/>
  <c r="I84" i="60"/>
  <c r="I84" i="115"/>
  <c r="I85" i="115" s="1"/>
  <c r="J82" i="115"/>
  <c r="K82" i="115" s="1"/>
  <c r="J83" i="115" s="1"/>
  <c r="K83" i="115" s="1"/>
  <c r="I119" i="232"/>
  <c r="I120" i="232" s="1"/>
  <c r="I96" i="110"/>
  <c r="J76" i="19"/>
  <c r="K76" i="19" s="1"/>
  <c r="I82" i="238"/>
  <c r="I83" i="238" s="1"/>
  <c r="J80" i="238"/>
  <c r="K80" i="238" s="1"/>
  <c r="J81" i="238" s="1"/>
  <c r="K81" i="238" s="1"/>
  <c r="I110" i="241"/>
  <c r="I111" i="241" s="1"/>
  <c r="I105" i="43"/>
  <c r="J104" i="43"/>
  <c r="K104" i="43" s="1"/>
  <c r="I77" i="19"/>
  <c r="I67" i="2"/>
  <c r="J63" i="165"/>
  <c r="K63" i="165" s="1"/>
  <c r="J67" i="139"/>
  <c r="K67" i="139" s="1"/>
  <c r="J63" i="68"/>
  <c r="K63" i="68" s="1"/>
  <c r="I65" i="138"/>
  <c r="I65" i="8"/>
  <c r="J65" i="8" s="1"/>
  <c r="K65" i="8" s="1"/>
  <c r="I64" i="65"/>
  <c r="I64" i="141"/>
  <c r="J64" i="138"/>
  <c r="K64" i="138" s="1"/>
  <c r="I64" i="69"/>
  <c r="I64" i="165"/>
  <c r="I64" i="243"/>
  <c r="I68" i="24"/>
  <c r="I74" i="169"/>
  <c r="I64" i="7"/>
  <c r="J63" i="69"/>
  <c r="K63" i="69" s="1"/>
  <c r="I64" i="41"/>
  <c r="I64" i="66"/>
  <c r="I66" i="152"/>
  <c r="I64" i="170"/>
  <c r="I64" i="67"/>
  <c r="J72" i="58"/>
  <c r="K72" i="58" s="1"/>
  <c r="I64" i="68"/>
  <c r="J63" i="7"/>
  <c r="K63" i="7" s="1"/>
  <c r="I65" i="37"/>
  <c r="J63" i="41"/>
  <c r="K63" i="41" s="1"/>
  <c r="J63" i="66"/>
  <c r="K63" i="66" s="1"/>
  <c r="J63" i="67"/>
  <c r="K63" i="67" s="1"/>
  <c r="I64" i="70"/>
  <c r="I68" i="4"/>
  <c r="I68" i="139"/>
  <c r="I73" i="58"/>
  <c r="J74" i="129"/>
  <c r="K74" i="129" s="1"/>
  <c r="I69" i="236"/>
  <c r="J68" i="236"/>
  <c r="K68" i="236" s="1"/>
  <c r="I71" i="140"/>
  <c r="I75" i="129"/>
  <c r="J74" i="95"/>
  <c r="K74" i="95" s="1"/>
  <c r="I66" i="97"/>
  <c r="J65" i="97"/>
  <c r="K65" i="97" s="1"/>
  <c r="I66" i="145"/>
  <c r="J65" i="145"/>
  <c r="K65" i="145" s="1"/>
  <c r="I81" i="235"/>
  <c r="J80" i="235"/>
  <c r="K80" i="235" s="1"/>
  <c r="I73" i="47"/>
  <c r="J72" i="47"/>
  <c r="K72" i="47" s="1"/>
  <c r="I75" i="95"/>
  <c r="I84" i="116" l="1"/>
  <c r="I101" i="3"/>
  <c r="G54" i="110"/>
  <c r="H54" i="110" s="1"/>
  <c r="K53" i="110"/>
  <c r="K46" i="26"/>
  <c r="G47" i="26"/>
  <c r="H47" i="26" s="1"/>
  <c r="J48" i="155"/>
  <c r="I100" i="181"/>
  <c r="J45" i="168"/>
  <c r="I86" i="27"/>
  <c r="J109" i="247"/>
  <c r="K109" i="247" s="1"/>
  <c r="J112" i="246"/>
  <c r="K112" i="246" s="1"/>
  <c r="J64" i="41"/>
  <c r="K64" i="41" s="1"/>
  <c r="K59" i="207"/>
  <c r="G60" i="207"/>
  <c r="H60" i="207" s="1"/>
  <c r="K58" i="243"/>
  <c r="J59" i="243" s="1"/>
  <c r="K59" i="243" s="1"/>
  <c r="J64" i="66"/>
  <c r="K64" i="66" s="1"/>
  <c r="K45" i="3"/>
  <c r="G46" i="3"/>
  <c r="H46" i="3" s="1"/>
  <c r="G64" i="152"/>
  <c r="H64" i="152" s="1"/>
  <c r="K63" i="152"/>
  <c r="J64" i="67"/>
  <c r="K64" i="67" s="1"/>
  <c r="K51" i="27"/>
  <c r="G52" i="27"/>
  <c r="H52" i="27" s="1"/>
  <c r="J111" i="251"/>
  <c r="K111" i="251" s="1"/>
  <c r="K47" i="181"/>
  <c r="J48" i="181" s="1"/>
  <c r="K48" i="181" s="1"/>
  <c r="J109" i="250"/>
  <c r="K109" i="250" s="1"/>
  <c r="I112" i="251"/>
  <c r="J111" i="249"/>
  <c r="K111" i="249" s="1"/>
  <c r="I110" i="250"/>
  <c r="I110" i="247"/>
  <c r="I111" i="248"/>
  <c r="I112" i="249"/>
  <c r="J110" i="248"/>
  <c r="K110" i="248" s="1"/>
  <c r="I113" i="246"/>
  <c r="K43" i="231"/>
  <c r="G44" i="231"/>
  <c r="H44" i="231" s="1"/>
  <c r="J50" i="241"/>
  <c r="J84" i="60"/>
  <c r="K84" i="60" s="1"/>
  <c r="J64" i="68"/>
  <c r="K64" i="68" s="1"/>
  <c r="K52" i="2"/>
  <c r="J53" i="2" s="1"/>
  <c r="J64" i="65"/>
  <c r="K64" i="65" s="1"/>
  <c r="J80" i="132"/>
  <c r="K80" i="132" s="1"/>
  <c r="J81" i="132" s="1"/>
  <c r="K81" i="132" s="1"/>
  <c r="J73" i="58"/>
  <c r="K73" i="58" s="1"/>
  <c r="J105" i="43"/>
  <c r="K105" i="43" s="1"/>
  <c r="J84" i="115"/>
  <c r="K84" i="115" s="1"/>
  <c r="J85" i="115" s="1"/>
  <c r="K85" i="115" s="1"/>
  <c r="J64" i="141"/>
  <c r="K64" i="141" s="1"/>
  <c r="I83" i="222"/>
  <c r="I84" i="222" s="1"/>
  <c r="I82" i="132"/>
  <c r="J65" i="138"/>
  <c r="K65" i="138" s="1"/>
  <c r="J81" i="222"/>
  <c r="K81" i="222" s="1"/>
  <c r="J82" i="222" s="1"/>
  <c r="K82" i="222" s="1"/>
  <c r="J64" i="165"/>
  <c r="K64" i="165" s="1"/>
  <c r="I85" i="60"/>
  <c r="I86" i="60" s="1"/>
  <c r="I86" i="115"/>
  <c r="I87" i="115" s="1"/>
  <c r="C58" i="245"/>
  <c r="J119" i="232"/>
  <c r="K119" i="232" s="1"/>
  <c r="J120" i="232" s="1"/>
  <c r="K120" i="232" s="1"/>
  <c r="D58" i="245" s="1"/>
  <c r="I97" i="110"/>
  <c r="I84" i="238"/>
  <c r="I85" i="238" s="1"/>
  <c r="J82" i="238"/>
  <c r="K82" i="238" s="1"/>
  <c r="J83" i="238" s="1"/>
  <c r="K83" i="238" s="1"/>
  <c r="I112" i="241"/>
  <c r="I113" i="241" s="1"/>
  <c r="I106" i="43"/>
  <c r="I78" i="19"/>
  <c r="J77" i="19"/>
  <c r="K77" i="19" s="1"/>
  <c r="J66" i="97"/>
  <c r="K66" i="97" s="1"/>
  <c r="J68" i="139"/>
  <c r="K68" i="139" s="1"/>
  <c r="J64" i="70"/>
  <c r="K64" i="70" s="1"/>
  <c r="J64" i="7"/>
  <c r="K64" i="7" s="1"/>
  <c r="J64" i="69"/>
  <c r="K64" i="69" s="1"/>
  <c r="I68" i="2"/>
  <c r="I65" i="170"/>
  <c r="I75" i="169"/>
  <c r="J64" i="170"/>
  <c r="K64" i="170" s="1"/>
  <c r="I65" i="66"/>
  <c r="I65" i="7"/>
  <c r="I69" i="24"/>
  <c r="I66" i="8"/>
  <c r="J66" i="8" s="1"/>
  <c r="K66" i="8" s="1"/>
  <c r="I69" i="4"/>
  <c r="I66" i="37"/>
  <c r="I65" i="68"/>
  <c r="J68" i="24"/>
  <c r="K68" i="24" s="1"/>
  <c r="I65" i="165"/>
  <c r="I65" i="65"/>
  <c r="I66" i="138"/>
  <c r="J73" i="47"/>
  <c r="K73" i="47" s="1"/>
  <c r="I65" i="70"/>
  <c r="J65" i="37"/>
  <c r="K65" i="37" s="1"/>
  <c r="I65" i="67"/>
  <c r="I67" i="152"/>
  <c r="I65" i="41"/>
  <c r="J74" i="169"/>
  <c r="K74" i="169" s="1"/>
  <c r="I65" i="243"/>
  <c r="I65" i="69"/>
  <c r="I65" i="141"/>
  <c r="G51" i="4"/>
  <c r="H51" i="4" s="1"/>
  <c r="K50" i="4"/>
  <c r="I69" i="139"/>
  <c r="J81" i="235"/>
  <c r="K81" i="235" s="1"/>
  <c r="I74" i="58"/>
  <c r="I70" i="236"/>
  <c r="J69" i="236"/>
  <c r="K69" i="236" s="1"/>
  <c r="J71" i="140"/>
  <c r="K71" i="140" s="1"/>
  <c r="I72" i="140"/>
  <c r="J75" i="129"/>
  <c r="K75" i="129" s="1"/>
  <c r="I76" i="129"/>
  <c r="I67" i="97"/>
  <c r="J66" i="145"/>
  <c r="K66" i="145" s="1"/>
  <c r="I67" i="145"/>
  <c r="I82" i="235"/>
  <c r="I74" i="47"/>
  <c r="I76" i="95"/>
  <c r="J75" i="95"/>
  <c r="K75" i="95" s="1"/>
  <c r="J54" i="110" l="1"/>
  <c r="K54" i="110" s="1"/>
  <c r="J55" i="110" s="1"/>
  <c r="K55" i="110" s="1"/>
  <c r="J56" i="110" s="1"/>
  <c r="K56" i="110" s="1"/>
  <c r="J57" i="110" s="1"/>
  <c r="K57" i="110" s="1"/>
  <c r="J58" i="110" s="1"/>
  <c r="K58" i="110" s="1"/>
  <c r="J59" i="110" s="1"/>
  <c r="K59" i="110" s="1"/>
  <c r="J60" i="110" s="1"/>
  <c r="K60" i="110" s="1"/>
  <c r="J61" i="110" s="1"/>
  <c r="K61" i="110" s="1"/>
  <c r="J62" i="110" s="1"/>
  <c r="K62" i="110" s="1"/>
  <c r="J63" i="110" s="1"/>
  <c r="K63" i="110" s="1"/>
  <c r="J64" i="110" s="1"/>
  <c r="K64" i="110" s="1"/>
  <c r="J65" i="110" s="1"/>
  <c r="K65" i="110" s="1"/>
  <c r="J66" i="110" s="1"/>
  <c r="K66" i="110" s="1"/>
  <c r="J67" i="110" s="1"/>
  <c r="K67" i="110" s="1"/>
  <c r="J68" i="110" s="1"/>
  <c r="K68" i="110" s="1"/>
  <c r="J69" i="110" s="1"/>
  <c r="K69" i="110" s="1"/>
  <c r="J70" i="110" s="1"/>
  <c r="K70" i="110" s="1"/>
  <c r="J71" i="110" s="1"/>
  <c r="K71" i="110" s="1"/>
  <c r="J72" i="110" s="1"/>
  <c r="K72" i="110" s="1"/>
  <c r="J73" i="110" s="1"/>
  <c r="K73" i="110" s="1"/>
  <c r="J74" i="110" s="1"/>
  <c r="K74" i="110" s="1"/>
  <c r="J75" i="110" s="1"/>
  <c r="K75" i="110" s="1"/>
  <c r="J76" i="110" s="1"/>
  <c r="K76" i="110" s="1"/>
  <c r="J77" i="110" s="1"/>
  <c r="K77" i="110" s="1"/>
  <c r="J78" i="110" s="1"/>
  <c r="K78" i="110" s="1"/>
  <c r="J79" i="110" s="1"/>
  <c r="K79" i="110" s="1"/>
  <c r="J80" i="110" s="1"/>
  <c r="K80" i="110" s="1"/>
  <c r="J81" i="110" s="1"/>
  <c r="K81" i="110" s="1"/>
  <c r="J82" i="110" s="1"/>
  <c r="K82" i="110" s="1"/>
  <c r="J83" i="110" s="1"/>
  <c r="K83" i="110" s="1"/>
  <c r="J84" i="110" s="1"/>
  <c r="K84" i="110" s="1"/>
  <c r="J85" i="110" s="1"/>
  <c r="K85" i="110" s="1"/>
  <c r="J86" i="110" s="1"/>
  <c r="K86" i="110" s="1"/>
  <c r="J87" i="110" s="1"/>
  <c r="K87" i="110" s="1"/>
  <c r="J88" i="110" s="1"/>
  <c r="K88" i="110" s="1"/>
  <c r="J89" i="110" s="1"/>
  <c r="K89" i="110" s="1"/>
  <c r="J90" i="110" s="1"/>
  <c r="K90" i="110" s="1"/>
  <c r="J91" i="110" s="1"/>
  <c r="K91" i="110" s="1"/>
  <c r="J92" i="110" s="1"/>
  <c r="K92" i="110" s="1"/>
  <c r="J93" i="110" s="1"/>
  <c r="K93" i="110" s="1"/>
  <c r="J94" i="110" s="1"/>
  <c r="K94" i="110" s="1"/>
  <c r="J95" i="110" s="1"/>
  <c r="K95" i="110" s="1"/>
  <c r="J96" i="110" s="1"/>
  <c r="K96" i="110" s="1"/>
  <c r="I102" i="3"/>
  <c r="I103" i="3" s="1"/>
  <c r="I85" i="116"/>
  <c r="J47" i="26"/>
  <c r="I87" i="27"/>
  <c r="K45" i="168"/>
  <c r="G46" i="168"/>
  <c r="H46" i="168" s="1"/>
  <c r="I101" i="181"/>
  <c r="K48" i="155"/>
  <c r="G49" i="155"/>
  <c r="H49" i="155" s="1"/>
  <c r="J52" i="27"/>
  <c r="G53" i="27" s="1"/>
  <c r="H53" i="27" s="1"/>
  <c r="J60" i="207"/>
  <c r="G60" i="243"/>
  <c r="H60" i="243" s="1"/>
  <c r="J60" i="243" s="1"/>
  <c r="G61" i="243" s="1"/>
  <c r="H61" i="243" s="1"/>
  <c r="J110" i="247"/>
  <c r="K110" i="247" s="1"/>
  <c r="J64" i="152"/>
  <c r="K64" i="152" s="1"/>
  <c r="J46" i="3"/>
  <c r="J110" i="250"/>
  <c r="K110" i="250" s="1"/>
  <c r="J111" i="248"/>
  <c r="K111" i="248" s="1"/>
  <c r="J112" i="251"/>
  <c r="K112" i="251" s="1"/>
  <c r="I113" i="251"/>
  <c r="I113" i="249"/>
  <c r="J112" i="249"/>
  <c r="K112" i="249" s="1"/>
  <c r="I111" i="247"/>
  <c r="I112" i="248"/>
  <c r="I111" i="250"/>
  <c r="I114" i="246"/>
  <c r="J113" i="246"/>
  <c r="K113" i="246" s="1"/>
  <c r="J65" i="170"/>
  <c r="K65" i="170" s="1"/>
  <c r="K50" i="241"/>
  <c r="G51" i="241"/>
  <c r="H51" i="241" s="1"/>
  <c r="J83" i="222"/>
  <c r="K83" i="222" s="1"/>
  <c r="J84" i="222" s="1"/>
  <c r="K84" i="222" s="1"/>
  <c r="J44" i="231"/>
  <c r="G49" i="181"/>
  <c r="H49" i="181" s="1"/>
  <c r="J49" i="181" s="1"/>
  <c r="G54" i="2"/>
  <c r="H54" i="2" s="1"/>
  <c r="K53" i="2"/>
  <c r="J85" i="60"/>
  <c r="K85" i="60" s="1"/>
  <c r="J86" i="60" s="1"/>
  <c r="K86" i="60" s="1"/>
  <c r="J84" i="238"/>
  <c r="K84" i="238" s="1"/>
  <c r="J85" i="238" s="1"/>
  <c r="K85" i="238" s="1"/>
  <c r="J82" i="132"/>
  <c r="K82" i="132" s="1"/>
  <c r="J51" i="4"/>
  <c r="G52" i="4" s="1"/>
  <c r="H52" i="4" s="1"/>
  <c r="J97" i="110"/>
  <c r="K97" i="110" s="1"/>
  <c r="I83" i="132"/>
  <c r="I84" i="132" s="1"/>
  <c r="J75" i="169"/>
  <c r="K75" i="169" s="1"/>
  <c r="J69" i="24"/>
  <c r="K69" i="24" s="1"/>
  <c r="J65" i="7"/>
  <c r="K65" i="7" s="1"/>
  <c r="J78" i="19"/>
  <c r="K78" i="19" s="1"/>
  <c r="I87" i="60"/>
  <c r="I85" i="222"/>
  <c r="I86" i="222" s="1"/>
  <c r="I88" i="115"/>
  <c r="I89" i="115" s="1"/>
  <c r="J86" i="115"/>
  <c r="K86" i="115" s="1"/>
  <c r="J87" i="115" s="1"/>
  <c r="K87" i="115" s="1"/>
  <c r="I98" i="110"/>
  <c r="I86" i="238"/>
  <c r="I87" i="238" s="1"/>
  <c r="I114" i="241"/>
  <c r="I107" i="43"/>
  <c r="J106" i="43"/>
  <c r="K106" i="43" s="1"/>
  <c r="I79" i="19"/>
  <c r="J65" i="67"/>
  <c r="K65" i="67" s="1"/>
  <c r="J65" i="66"/>
  <c r="K65" i="66" s="1"/>
  <c r="J65" i="41"/>
  <c r="K65" i="41" s="1"/>
  <c r="J66" i="37"/>
  <c r="K66" i="37" s="1"/>
  <c r="J65" i="141"/>
  <c r="K65" i="141" s="1"/>
  <c r="J65" i="70"/>
  <c r="K65" i="70" s="1"/>
  <c r="J65" i="165"/>
  <c r="K65" i="165" s="1"/>
  <c r="J65" i="68"/>
  <c r="K65" i="68" s="1"/>
  <c r="I69" i="2"/>
  <c r="I66" i="65"/>
  <c r="I67" i="37"/>
  <c r="I66" i="69"/>
  <c r="I68" i="152"/>
  <c r="I67" i="138"/>
  <c r="J74" i="58"/>
  <c r="K74" i="58" s="1"/>
  <c r="I66" i="141"/>
  <c r="I66" i="243"/>
  <c r="J66" i="138"/>
  <c r="K66" i="138" s="1"/>
  <c r="I66" i="165"/>
  <c r="I66" i="68"/>
  <c r="I70" i="24"/>
  <c r="I71" i="24" s="1"/>
  <c r="I66" i="66"/>
  <c r="I66" i="170"/>
  <c r="I70" i="4"/>
  <c r="J76" i="129"/>
  <c r="K76" i="129" s="1"/>
  <c r="J70" i="236"/>
  <c r="K70" i="236" s="1"/>
  <c r="J69" i="139"/>
  <c r="K69" i="139" s="1"/>
  <c r="J65" i="69"/>
  <c r="K65" i="69" s="1"/>
  <c r="I66" i="41"/>
  <c r="I66" i="67"/>
  <c r="I66" i="70"/>
  <c r="J65" i="65"/>
  <c r="K65" i="65" s="1"/>
  <c r="I67" i="8"/>
  <c r="J67" i="8" s="1"/>
  <c r="K67" i="8" s="1"/>
  <c r="I66" i="7"/>
  <c r="I76" i="169"/>
  <c r="J67" i="145"/>
  <c r="K67" i="145" s="1"/>
  <c r="I70" i="139"/>
  <c r="I75" i="58"/>
  <c r="I71" i="236"/>
  <c r="J82" i="235"/>
  <c r="K82" i="235" s="1"/>
  <c r="J72" i="140"/>
  <c r="K72" i="140" s="1"/>
  <c r="I73" i="140"/>
  <c r="J76" i="95"/>
  <c r="K76" i="95" s="1"/>
  <c r="J74" i="47"/>
  <c r="K74" i="47" s="1"/>
  <c r="I77" i="129"/>
  <c r="I68" i="97"/>
  <c r="J67" i="97"/>
  <c r="K67" i="97" s="1"/>
  <c r="I68" i="145"/>
  <c r="I83" i="235"/>
  <c r="I75" i="47"/>
  <c r="I77" i="95"/>
  <c r="I86" i="116" l="1"/>
  <c r="K103" i="3"/>
  <c r="I104" i="3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K47" i="26"/>
  <c r="G48" i="26"/>
  <c r="H48" i="26" s="1"/>
  <c r="J48" i="26" s="1"/>
  <c r="J46" i="168"/>
  <c r="K52" i="27"/>
  <c r="J53" i="27" s="1"/>
  <c r="J49" i="155"/>
  <c r="I102" i="181"/>
  <c r="G47" i="168"/>
  <c r="H47" i="168" s="1"/>
  <c r="K46" i="168"/>
  <c r="I88" i="27"/>
  <c r="I89" i="27" s="1"/>
  <c r="G65" i="152"/>
  <c r="H65" i="152" s="1"/>
  <c r="J65" i="152" s="1"/>
  <c r="K65" i="152" s="1"/>
  <c r="G61" i="207"/>
  <c r="H61" i="207" s="1"/>
  <c r="K60" i="207"/>
  <c r="K60" i="243"/>
  <c r="J61" i="243" s="1"/>
  <c r="G62" i="243" s="1"/>
  <c r="H62" i="243" s="1"/>
  <c r="J113" i="249"/>
  <c r="K113" i="249" s="1"/>
  <c r="K46" i="3"/>
  <c r="G47" i="3"/>
  <c r="H47" i="3" s="1"/>
  <c r="J112" i="248"/>
  <c r="K112" i="248" s="1"/>
  <c r="I114" i="251"/>
  <c r="J113" i="251"/>
  <c r="K113" i="251" s="1"/>
  <c r="I112" i="250"/>
  <c r="I112" i="247"/>
  <c r="J114" i="246"/>
  <c r="K114" i="246" s="1"/>
  <c r="I113" i="248"/>
  <c r="J111" i="250"/>
  <c r="K111" i="250" s="1"/>
  <c r="J111" i="247"/>
  <c r="K111" i="247" s="1"/>
  <c r="I114" i="249"/>
  <c r="I115" i="246"/>
  <c r="K44" i="231"/>
  <c r="G45" i="231"/>
  <c r="H45" i="231" s="1"/>
  <c r="J51" i="241"/>
  <c r="G52" i="241" s="1"/>
  <c r="H52" i="241" s="1"/>
  <c r="J88" i="115"/>
  <c r="K88" i="115" s="1"/>
  <c r="J89" i="115" s="1"/>
  <c r="K89" i="115" s="1"/>
  <c r="J54" i="2"/>
  <c r="G55" i="2" s="1"/>
  <c r="H55" i="2" s="1"/>
  <c r="K49" i="181"/>
  <c r="G50" i="181"/>
  <c r="H50" i="181" s="1"/>
  <c r="J67" i="138"/>
  <c r="K67" i="138" s="1"/>
  <c r="J66" i="65"/>
  <c r="K66" i="65" s="1"/>
  <c r="J66" i="141"/>
  <c r="K66" i="141" s="1"/>
  <c r="K51" i="4"/>
  <c r="J52" i="4" s="1"/>
  <c r="K52" i="4" s="1"/>
  <c r="J87" i="60"/>
  <c r="K87" i="60" s="1"/>
  <c r="J68" i="97"/>
  <c r="K68" i="97" s="1"/>
  <c r="I115" i="3"/>
  <c r="I116" i="3" s="1"/>
  <c r="I88" i="60"/>
  <c r="I89" i="60" s="1"/>
  <c r="I85" i="132"/>
  <c r="J66" i="69"/>
  <c r="K66" i="69" s="1"/>
  <c r="I87" i="222"/>
  <c r="I88" i="222" s="1"/>
  <c r="J83" i="132"/>
  <c r="K83" i="132" s="1"/>
  <c r="J84" i="132" s="1"/>
  <c r="K84" i="132" s="1"/>
  <c r="J66" i="67"/>
  <c r="K66" i="67" s="1"/>
  <c r="J67" i="37"/>
  <c r="K67" i="37" s="1"/>
  <c r="J79" i="19"/>
  <c r="K79" i="19" s="1"/>
  <c r="J107" i="43"/>
  <c r="K107" i="43" s="1"/>
  <c r="J85" i="222"/>
  <c r="K85" i="222" s="1"/>
  <c r="J86" i="222" s="1"/>
  <c r="K86" i="222" s="1"/>
  <c r="I90" i="115"/>
  <c r="I91" i="115" s="1"/>
  <c r="J98" i="110"/>
  <c r="K98" i="110" s="1"/>
  <c r="I99" i="110"/>
  <c r="J86" i="238"/>
  <c r="K86" i="238" s="1"/>
  <c r="J87" i="238" s="1"/>
  <c r="K87" i="238" s="1"/>
  <c r="I88" i="238"/>
  <c r="I115" i="241"/>
  <c r="I116" i="241" s="1"/>
  <c r="I108" i="43"/>
  <c r="I80" i="19"/>
  <c r="J70" i="139"/>
  <c r="K70" i="139" s="1"/>
  <c r="J66" i="70"/>
  <c r="K66" i="70" s="1"/>
  <c r="I70" i="2"/>
  <c r="I67" i="41"/>
  <c r="I67" i="66"/>
  <c r="I67" i="68"/>
  <c r="I67" i="69"/>
  <c r="J76" i="169"/>
  <c r="K76" i="169" s="1"/>
  <c r="I68" i="8"/>
  <c r="J68" i="8" s="1"/>
  <c r="K68" i="8" s="1"/>
  <c r="I67" i="67"/>
  <c r="I67" i="170"/>
  <c r="I72" i="24"/>
  <c r="I73" i="24" s="1"/>
  <c r="I67" i="165"/>
  <c r="I68" i="138"/>
  <c r="I68" i="37"/>
  <c r="I77" i="169"/>
  <c r="I67" i="7"/>
  <c r="I71" i="4"/>
  <c r="I72" i="4" s="1"/>
  <c r="I73" i="4" s="1"/>
  <c r="J66" i="170"/>
  <c r="K66" i="170" s="1"/>
  <c r="J70" i="24"/>
  <c r="K70" i="24" s="1"/>
  <c r="J71" i="24" s="1"/>
  <c r="K71" i="24" s="1"/>
  <c r="J66" i="165"/>
  <c r="K66" i="165" s="1"/>
  <c r="I67" i="243"/>
  <c r="I67" i="65"/>
  <c r="J71" i="236"/>
  <c r="K71" i="236" s="1"/>
  <c r="J66" i="7"/>
  <c r="K66" i="7" s="1"/>
  <c r="I67" i="70"/>
  <c r="J66" i="41"/>
  <c r="K66" i="41" s="1"/>
  <c r="J66" i="66"/>
  <c r="K66" i="66" s="1"/>
  <c r="J66" i="68"/>
  <c r="K66" i="68" s="1"/>
  <c r="I67" i="141"/>
  <c r="I69" i="152"/>
  <c r="J83" i="235"/>
  <c r="K83" i="235" s="1"/>
  <c r="J68" i="145"/>
  <c r="K68" i="145" s="1"/>
  <c r="I71" i="139"/>
  <c r="I76" i="58"/>
  <c r="J75" i="58"/>
  <c r="K75" i="58" s="1"/>
  <c r="I72" i="236"/>
  <c r="J73" i="140"/>
  <c r="K73" i="140" s="1"/>
  <c r="I74" i="140"/>
  <c r="I78" i="129"/>
  <c r="J77" i="129"/>
  <c r="K77" i="129" s="1"/>
  <c r="I69" i="97"/>
  <c r="I69" i="145"/>
  <c r="I84" i="235"/>
  <c r="I76" i="47"/>
  <c r="J75" i="47"/>
  <c r="K75" i="47" s="1"/>
  <c r="I78" i="95"/>
  <c r="J77" i="95"/>
  <c r="K77" i="95" s="1"/>
  <c r="I87" i="116" l="1"/>
  <c r="G49" i="26"/>
  <c r="H49" i="26" s="1"/>
  <c r="K48" i="26"/>
  <c r="I90" i="27"/>
  <c r="J47" i="168"/>
  <c r="I103" i="181"/>
  <c r="G50" i="155"/>
  <c r="H50" i="155" s="1"/>
  <c r="K49" i="155"/>
  <c r="J61" i="207"/>
  <c r="G66" i="152"/>
  <c r="H66" i="152" s="1"/>
  <c r="J66" i="152" s="1"/>
  <c r="K66" i="152" s="1"/>
  <c r="J67" i="41"/>
  <c r="K67" i="41" s="1"/>
  <c r="J112" i="250"/>
  <c r="K112" i="250" s="1"/>
  <c r="K61" i="243"/>
  <c r="J62" i="243" s="1"/>
  <c r="K62" i="243" s="1"/>
  <c r="J47" i="3"/>
  <c r="G48" i="3" s="1"/>
  <c r="H48" i="3" s="1"/>
  <c r="K53" i="27"/>
  <c r="G54" i="27"/>
  <c r="H54" i="27" s="1"/>
  <c r="J114" i="251"/>
  <c r="K114" i="251" s="1"/>
  <c r="I115" i="251"/>
  <c r="J45" i="231"/>
  <c r="G46" i="231" s="1"/>
  <c r="H46" i="231" s="1"/>
  <c r="J113" i="248"/>
  <c r="K113" i="248" s="1"/>
  <c r="I115" i="249"/>
  <c r="J112" i="247"/>
  <c r="K112" i="247" s="1"/>
  <c r="J114" i="249"/>
  <c r="K114" i="249" s="1"/>
  <c r="I114" i="248"/>
  <c r="I113" i="247"/>
  <c r="I113" i="250"/>
  <c r="I116" i="246"/>
  <c r="J85" i="132"/>
  <c r="K85" i="132" s="1"/>
  <c r="J115" i="246"/>
  <c r="K115" i="246" s="1"/>
  <c r="J50" i="181"/>
  <c r="K50" i="181" s="1"/>
  <c r="K51" i="241"/>
  <c r="K54" i="2"/>
  <c r="J55" i="2" s="1"/>
  <c r="G56" i="2" s="1"/>
  <c r="H56" i="2" s="1"/>
  <c r="J88" i="238"/>
  <c r="K88" i="238" s="1"/>
  <c r="J80" i="19"/>
  <c r="K80" i="19" s="1"/>
  <c r="J108" i="43"/>
  <c r="K108" i="43" s="1"/>
  <c r="G53" i="4"/>
  <c r="H53" i="4" s="1"/>
  <c r="J53" i="4" s="1"/>
  <c r="G54" i="4" s="1"/>
  <c r="H54" i="4" s="1"/>
  <c r="J67" i="68"/>
  <c r="K67" i="68" s="1"/>
  <c r="J88" i="60"/>
  <c r="K88" i="60" s="1"/>
  <c r="J89" i="60" s="1"/>
  <c r="K89" i="60" s="1"/>
  <c r="J72" i="24"/>
  <c r="K72" i="24" s="1"/>
  <c r="J73" i="24" s="1"/>
  <c r="K73" i="24" s="1"/>
  <c r="J67" i="66"/>
  <c r="K67" i="66" s="1"/>
  <c r="J67" i="7"/>
  <c r="K67" i="7" s="1"/>
  <c r="J87" i="222"/>
  <c r="K87" i="222" s="1"/>
  <c r="J88" i="222" s="1"/>
  <c r="K88" i="222" s="1"/>
  <c r="J78" i="95"/>
  <c r="K78" i="95" s="1"/>
  <c r="J76" i="58"/>
  <c r="K76" i="58" s="1"/>
  <c r="J67" i="70"/>
  <c r="K67" i="70" s="1"/>
  <c r="J67" i="165"/>
  <c r="K67" i="165" s="1"/>
  <c r="I86" i="132"/>
  <c r="I87" i="132" s="1"/>
  <c r="I117" i="3"/>
  <c r="I118" i="3" s="1"/>
  <c r="I119" i="3" s="1"/>
  <c r="I120" i="3" s="1"/>
  <c r="C10" i="245" s="1"/>
  <c r="J67" i="170"/>
  <c r="K67" i="170" s="1"/>
  <c r="J67" i="67"/>
  <c r="K67" i="67" s="1"/>
  <c r="J67" i="69"/>
  <c r="K67" i="69" s="1"/>
  <c r="I89" i="222"/>
  <c r="I90" i="222" s="1"/>
  <c r="I90" i="60"/>
  <c r="I92" i="115"/>
  <c r="I93" i="115" s="1"/>
  <c r="J90" i="115"/>
  <c r="K90" i="115" s="1"/>
  <c r="J91" i="115" s="1"/>
  <c r="K91" i="115" s="1"/>
  <c r="J99" i="110"/>
  <c r="K99" i="110" s="1"/>
  <c r="I100" i="110"/>
  <c r="I89" i="238"/>
  <c r="I117" i="241"/>
  <c r="I74" i="4"/>
  <c r="I109" i="43"/>
  <c r="I81" i="19"/>
  <c r="I71" i="2"/>
  <c r="J67" i="141"/>
  <c r="K67" i="141" s="1"/>
  <c r="J74" i="140"/>
  <c r="K74" i="140" s="1"/>
  <c r="J71" i="139"/>
  <c r="K71" i="139" s="1"/>
  <c r="I68" i="141"/>
  <c r="I69" i="37"/>
  <c r="I68" i="170"/>
  <c r="I68" i="68"/>
  <c r="I68" i="65"/>
  <c r="I68" i="243"/>
  <c r="I78" i="169"/>
  <c r="I69" i="138"/>
  <c r="I74" i="24"/>
  <c r="I68" i="70"/>
  <c r="J67" i="65"/>
  <c r="K67" i="65" s="1"/>
  <c r="J77" i="169"/>
  <c r="K77" i="169" s="1"/>
  <c r="J68" i="138"/>
  <c r="K68" i="138" s="1"/>
  <c r="I68" i="67"/>
  <c r="I70" i="152"/>
  <c r="I68" i="7"/>
  <c r="J68" i="37"/>
  <c r="K68" i="37" s="1"/>
  <c r="I68" i="165"/>
  <c r="I69" i="8"/>
  <c r="J69" i="8" s="1"/>
  <c r="K69" i="8" s="1"/>
  <c r="I68" i="69"/>
  <c r="I68" i="66"/>
  <c r="I68" i="41"/>
  <c r="I72" i="139"/>
  <c r="I77" i="58"/>
  <c r="I73" i="236"/>
  <c r="J72" i="236"/>
  <c r="K72" i="236" s="1"/>
  <c r="I75" i="140"/>
  <c r="J78" i="129"/>
  <c r="K78" i="129" s="1"/>
  <c r="J76" i="47"/>
  <c r="K76" i="47" s="1"/>
  <c r="I79" i="129"/>
  <c r="I70" i="97"/>
  <c r="J69" i="97"/>
  <c r="K69" i="97" s="1"/>
  <c r="I70" i="145"/>
  <c r="J69" i="145"/>
  <c r="K69" i="145" s="1"/>
  <c r="J84" i="235"/>
  <c r="K84" i="235" s="1"/>
  <c r="I85" i="235"/>
  <c r="I77" i="47"/>
  <c r="I79" i="95"/>
  <c r="I88" i="116" l="1"/>
  <c r="J49" i="26"/>
  <c r="I91" i="27"/>
  <c r="J50" i="155"/>
  <c r="K50" i="155" s="1"/>
  <c r="I104" i="181"/>
  <c r="K47" i="168"/>
  <c r="G48" i="168"/>
  <c r="H48" i="168" s="1"/>
  <c r="K45" i="231"/>
  <c r="J46" i="231" s="1"/>
  <c r="K46" i="231" s="1"/>
  <c r="G62" i="207"/>
  <c r="H62" i="207" s="1"/>
  <c r="K61" i="207"/>
  <c r="J54" i="27"/>
  <c r="G55" i="27" s="1"/>
  <c r="H55" i="27" s="1"/>
  <c r="G67" i="152"/>
  <c r="H67" i="152" s="1"/>
  <c r="J67" i="152" s="1"/>
  <c r="G63" i="243"/>
  <c r="H63" i="243" s="1"/>
  <c r="J63" i="243" s="1"/>
  <c r="K63" i="243" s="1"/>
  <c r="K47" i="3"/>
  <c r="J48" i="3" s="1"/>
  <c r="J115" i="249"/>
  <c r="K115" i="249" s="1"/>
  <c r="J115" i="251"/>
  <c r="K115" i="251" s="1"/>
  <c r="G51" i="181"/>
  <c r="H51" i="181" s="1"/>
  <c r="J51" i="181" s="1"/>
  <c r="G52" i="181" s="1"/>
  <c r="H52" i="181" s="1"/>
  <c r="I116" i="251"/>
  <c r="J113" i="247"/>
  <c r="K113" i="247" s="1"/>
  <c r="I114" i="250"/>
  <c r="I115" i="248"/>
  <c r="I114" i="247"/>
  <c r="J116" i="246"/>
  <c r="K116" i="246" s="1"/>
  <c r="J113" i="250"/>
  <c r="K113" i="250" s="1"/>
  <c r="J114" i="248"/>
  <c r="K114" i="248" s="1"/>
  <c r="I116" i="249"/>
  <c r="I117" i="246"/>
  <c r="J52" i="241"/>
  <c r="G53" i="241" s="1"/>
  <c r="H53" i="241" s="1"/>
  <c r="K55" i="2"/>
  <c r="J56" i="2" s="1"/>
  <c r="K56" i="2" s="1"/>
  <c r="J68" i="65"/>
  <c r="K68" i="65" s="1"/>
  <c r="J77" i="58"/>
  <c r="K77" i="58" s="1"/>
  <c r="J68" i="70"/>
  <c r="K68" i="70" s="1"/>
  <c r="K53" i="4"/>
  <c r="J54" i="4" s="1"/>
  <c r="K54" i="4" s="1"/>
  <c r="J68" i="67"/>
  <c r="K68" i="67" s="1"/>
  <c r="J92" i="115"/>
  <c r="K92" i="115" s="1"/>
  <c r="J93" i="115" s="1"/>
  <c r="K93" i="115" s="1"/>
  <c r="J70" i="145"/>
  <c r="K70" i="145" s="1"/>
  <c r="J100" i="110"/>
  <c r="K100" i="110" s="1"/>
  <c r="I91" i="222"/>
  <c r="I92" i="222" s="1"/>
  <c r="J74" i="24"/>
  <c r="K74" i="24" s="1"/>
  <c r="J68" i="68"/>
  <c r="K68" i="68" s="1"/>
  <c r="J89" i="222"/>
  <c r="K89" i="222" s="1"/>
  <c r="J90" i="222" s="1"/>
  <c r="K90" i="222" s="1"/>
  <c r="I88" i="132"/>
  <c r="I89" i="132" s="1"/>
  <c r="J69" i="37"/>
  <c r="K69" i="37" s="1"/>
  <c r="I91" i="60"/>
  <c r="I92" i="60" s="1"/>
  <c r="J86" i="132"/>
  <c r="K86" i="132" s="1"/>
  <c r="J87" i="132" s="1"/>
  <c r="K87" i="132" s="1"/>
  <c r="J69" i="138"/>
  <c r="K69" i="138" s="1"/>
  <c r="J90" i="60"/>
  <c r="K90" i="60" s="1"/>
  <c r="I94" i="115"/>
  <c r="I95" i="115" s="1"/>
  <c r="I101" i="110"/>
  <c r="I102" i="110" s="1"/>
  <c r="I90" i="238"/>
  <c r="I91" i="238" s="1"/>
  <c r="J89" i="238"/>
  <c r="K89" i="238" s="1"/>
  <c r="I118" i="241"/>
  <c r="I119" i="241" s="1"/>
  <c r="I75" i="4"/>
  <c r="I110" i="43"/>
  <c r="J109" i="43"/>
  <c r="K109" i="43" s="1"/>
  <c r="I82" i="19"/>
  <c r="J81" i="19"/>
  <c r="K81" i="19" s="1"/>
  <c r="I72" i="2"/>
  <c r="J78" i="169"/>
  <c r="K78" i="169" s="1"/>
  <c r="J70" i="97"/>
  <c r="K70" i="97" s="1"/>
  <c r="J68" i="66"/>
  <c r="K68" i="66" s="1"/>
  <c r="I70" i="8"/>
  <c r="J70" i="8" s="1"/>
  <c r="K70" i="8" s="1"/>
  <c r="I71" i="152"/>
  <c r="I75" i="24"/>
  <c r="I76" i="24" s="1"/>
  <c r="I79" i="169"/>
  <c r="I69" i="65"/>
  <c r="I69" i="68"/>
  <c r="I69" i="66"/>
  <c r="I69" i="7"/>
  <c r="I70" i="37"/>
  <c r="I69" i="41"/>
  <c r="I69" i="69"/>
  <c r="I69" i="165"/>
  <c r="J68" i="7"/>
  <c r="K68" i="7" s="1"/>
  <c r="I69" i="67"/>
  <c r="I70" i="138"/>
  <c r="I69" i="170"/>
  <c r="I69" i="141"/>
  <c r="J73" i="236"/>
  <c r="K73" i="236" s="1"/>
  <c r="J68" i="41"/>
  <c r="K68" i="41" s="1"/>
  <c r="J68" i="69"/>
  <c r="K68" i="69" s="1"/>
  <c r="J68" i="165"/>
  <c r="K68" i="165" s="1"/>
  <c r="I69" i="70"/>
  <c r="I69" i="243"/>
  <c r="J68" i="170"/>
  <c r="K68" i="170" s="1"/>
  <c r="J68" i="141"/>
  <c r="K68" i="141" s="1"/>
  <c r="I73" i="139"/>
  <c r="J72" i="139"/>
  <c r="K72" i="139" s="1"/>
  <c r="I78" i="58"/>
  <c r="I74" i="236"/>
  <c r="J85" i="235"/>
  <c r="K85" i="235" s="1"/>
  <c r="J75" i="140"/>
  <c r="K75" i="140" s="1"/>
  <c r="I76" i="140"/>
  <c r="J79" i="129"/>
  <c r="K79" i="129" s="1"/>
  <c r="I80" i="129"/>
  <c r="I71" i="97"/>
  <c r="I71" i="145"/>
  <c r="I86" i="235"/>
  <c r="I78" i="47"/>
  <c r="J77" i="47"/>
  <c r="K77" i="47" s="1"/>
  <c r="I80" i="95"/>
  <c r="J79" i="95"/>
  <c r="K79" i="95" s="1"/>
  <c r="I89" i="116" l="1"/>
  <c r="K49" i="26"/>
  <c r="G50" i="26"/>
  <c r="H50" i="26" s="1"/>
  <c r="G55" i="4"/>
  <c r="H55" i="4" s="1"/>
  <c r="I92" i="27"/>
  <c r="I93" i="27" s="1"/>
  <c r="K54" i="27"/>
  <c r="J55" i="27" s="1"/>
  <c r="J48" i="168"/>
  <c r="G49" i="168" s="1"/>
  <c r="H49" i="168" s="1"/>
  <c r="G51" i="155"/>
  <c r="H51" i="155" s="1"/>
  <c r="J51" i="155" s="1"/>
  <c r="I105" i="181"/>
  <c r="J62" i="207"/>
  <c r="G68" i="152"/>
  <c r="H68" i="152" s="1"/>
  <c r="K67" i="152"/>
  <c r="J69" i="7"/>
  <c r="G64" i="243"/>
  <c r="H64" i="243" s="1"/>
  <c r="J64" i="243" s="1"/>
  <c r="G49" i="3"/>
  <c r="H49" i="3" s="1"/>
  <c r="K48" i="3"/>
  <c r="G47" i="231"/>
  <c r="H47" i="231" s="1"/>
  <c r="J47" i="231" s="1"/>
  <c r="J116" i="251"/>
  <c r="K116" i="251" s="1"/>
  <c r="J115" i="248"/>
  <c r="K115" i="248" s="1"/>
  <c r="J114" i="250"/>
  <c r="K114" i="250" s="1"/>
  <c r="J116" i="249"/>
  <c r="K116" i="249" s="1"/>
  <c r="I117" i="251"/>
  <c r="J114" i="247"/>
  <c r="K114" i="247" s="1"/>
  <c r="I116" i="248"/>
  <c r="J69" i="170"/>
  <c r="K69" i="170" s="1"/>
  <c r="I115" i="247"/>
  <c r="I115" i="250"/>
  <c r="J117" i="246"/>
  <c r="K117" i="246" s="1"/>
  <c r="I117" i="249"/>
  <c r="I118" i="246"/>
  <c r="J73" i="139"/>
  <c r="K73" i="139" s="1"/>
  <c r="K52" i="241"/>
  <c r="K51" i="181"/>
  <c r="J52" i="181" s="1"/>
  <c r="K52" i="181" s="1"/>
  <c r="J91" i="222"/>
  <c r="K91" i="222" s="1"/>
  <c r="J92" i="222" s="1"/>
  <c r="K92" i="222" s="1"/>
  <c r="G57" i="2"/>
  <c r="H57" i="2" s="1"/>
  <c r="J57" i="2" s="1"/>
  <c r="G58" i="2" s="1"/>
  <c r="H58" i="2" s="1"/>
  <c r="J90" i="238"/>
  <c r="K90" i="238" s="1"/>
  <c r="J91" i="238" s="1"/>
  <c r="K91" i="238" s="1"/>
  <c r="J69" i="141"/>
  <c r="K69" i="141" s="1"/>
  <c r="J71" i="145"/>
  <c r="K71" i="145" s="1"/>
  <c r="J91" i="60"/>
  <c r="K91" i="60" s="1"/>
  <c r="J92" i="60" s="1"/>
  <c r="K92" i="60" s="1"/>
  <c r="J79" i="169"/>
  <c r="K79" i="169" s="1"/>
  <c r="J69" i="69"/>
  <c r="K69" i="69" s="1"/>
  <c r="J88" i="132"/>
  <c r="K88" i="132" s="1"/>
  <c r="J89" i="132" s="1"/>
  <c r="K89" i="132" s="1"/>
  <c r="J82" i="19"/>
  <c r="K82" i="19" s="1"/>
  <c r="J110" i="43"/>
  <c r="K110" i="43" s="1"/>
  <c r="I93" i="60"/>
  <c r="I90" i="132"/>
  <c r="I91" i="132" s="1"/>
  <c r="I93" i="222"/>
  <c r="I94" i="222" s="1"/>
  <c r="J69" i="165"/>
  <c r="K69" i="165" s="1"/>
  <c r="J70" i="37"/>
  <c r="K70" i="37" s="1"/>
  <c r="I96" i="115"/>
  <c r="I97" i="115" s="1"/>
  <c r="J94" i="115"/>
  <c r="K94" i="115" s="1"/>
  <c r="J95" i="115" s="1"/>
  <c r="K95" i="115" s="1"/>
  <c r="I103" i="110"/>
  <c r="J101" i="110"/>
  <c r="K101" i="110" s="1"/>
  <c r="J102" i="110" s="1"/>
  <c r="K102" i="110" s="1"/>
  <c r="I92" i="238"/>
  <c r="I93" i="238" s="1"/>
  <c r="I120" i="241"/>
  <c r="I121" i="241" s="1"/>
  <c r="I76" i="4"/>
  <c r="I111" i="43"/>
  <c r="I83" i="19"/>
  <c r="I84" i="19" s="1"/>
  <c r="J69" i="70"/>
  <c r="K69" i="70" s="1"/>
  <c r="J78" i="47"/>
  <c r="K78" i="47" s="1"/>
  <c r="J69" i="41"/>
  <c r="K69" i="41" s="1"/>
  <c r="I73" i="2"/>
  <c r="I70" i="67"/>
  <c r="I70" i="69"/>
  <c r="K69" i="7"/>
  <c r="I70" i="7"/>
  <c r="I70" i="68"/>
  <c r="I71" i="8"/>
  <c r="J71" i="8" s="1"/>
  <c r="K71" i="8" s="1"/>
  <c r="I71" i="138"/>
  <c r="I71" i="37"/>
  <c r="J69" i="68"/>
  <c r="K69" i="68" s="1"/>
  <c r="I80" i="169"/>
  <c r="I72" i="152"/>
  <c r="I70" i="243"/>
  <c r="I70" i="170"/>
  <c r="J70" i="138"/>
  <c r="K70" i="138" s="1"/>
  <c r="I70" i="165"/>
  <c r="I70" i="41"/>
  <c r="I70" i="66"/>
  <c r="I70" i="65"/>
  <c r="I77" i="24"/>
  <c r="J78" i="58"/>
  <c r="K78" i="58" s="1"/>
  <c r="I70" i="70"/>
  <c r="I70" i="141"/>
  <c r="J55" i="4"/>
  <c r="J69" i="67"/>
  <c r="K69" i="67" s="1"/>
  <c r="J69" i="66"/>
  <c r="K69" i="66" s="1"/>
  <c r="J69" i="65"/>
  <c r="K69" i="65" s="1"/>
  <c r="J75" i="24"/>
  <c r="K75" i="24" s="1"/>
  <c r="J76" i="24" s="1"/>
  <c r="K76" i="24" s="1"/>
  <c r="J80" i="95"/>
  <c r="K80" i="95" s="1"/>
  <c r="J80" i="129"/>
  <c r="K80" i="129" s="1"/>
  <c r="I74" i="139"/>
  <c r="I79" i="58"/>
  <c r="I75" i="236"/>
  <c r="J74" i="236"/>
  <c r="K74" i="236" s="1"/>
  <c r="J76" i="140"/>
  <c r="K76" i="140" s="1"/>
  <c r="I77" i="140"/>
  <c r="I81" i="129"/>
  <c r="I72" i="97"/>
  <c r="J71" i="97"/>
  <c r="K71" i="97" s="1"/>
  <c r="I72" i="145"/>
  <c r="J86" i="235"/>
  <c r="K86" i="235" s="1"/>
  <c r="I87" i="235"/>
  <c r="I79" i="47"/>
  <c r="I81" i="95"/>
  <c r="J50" i="26" l="1"/>
  <c r="I90" i="116"/>
  <c r="G51" i="26"/>
  <c r="H51" i="26" s="1"/>
  <c r="K50" i="26"/>
  <c r="G63" i="207"/>
  <c r="H63" i="207" s="1"/>
  <c r="K48" i="168"/>
  <c r="J49" i="168" s="1"/>
  <c r="I94" i="27"/>
  <c r="K51" i="155"/>
  <c r="G52" i="155"/>
  <c r="H52" i="155" s="1"/>
  <c r="K62" i="207"/>
  <c r="I106" i="181"/>
  <c r="J117" i="249"/>
  <c r="K117" i="249" s="1"/>
  <c r="J49" i="3"/>
  <c r="J68" i="152"/>
  <c r="G65" i="243"/>
  <c r="H65" i="243" s="1"/>
  <c r="K64" i="243"/>
  <c r="J115" i="247"/>
  <c r="K115" i="247" s="1"/>
  <c r="K47" i="231"/>
  <c r="G48" i="231"/>
  <c r="H48" i="231" s="1"/>
  <c r="K55" i="27"/>
  <c r="G56" i="27"/>
  <c r="H56" i="27" s="1"/>
  <c r="I118" i="251"/>
  <c r="J116" i="248"/>
  <c r="K116" i="248" s="1"/>
  <c r="J117" i="251"/>
  <c r="K117" i="251" s="1"/>
  <c r="J115" i="250"/>
  <c r="K115" i="250" s="1"/>
  <c r="I116" i="250"/>
  <c r="I118" i="249"/>
  <c r="J118" i="246"/>
  <c r="K118" i="246" s="1"/>
  <c r="I116" i="247"/>
  <c r="I117" i="248"/>
  <c r="J53" i="241"/>
  <c r="G54" i="241" s="1"/>
  <c r="H54" i="241" s="1"/>
  <c r="I119" i="246"/>
  <c r="K57" i="2"/>
  <c r="J58" i="2" s="1"/>
  <c r="G59" i="2" s="1"/>
  <c r="H59" i="2" s="1"/>
  <c r="J77" i="24"/>
  <c r="K77" i="24" s="1"/>
  <c r="G53" i="181"/>
  <c r="H53" i="181" s="1"/>
  <c r="J53" i="181" s="1"/>
  <c r="J70" i="67"/>
  <c r="K70" i="67" s="1"/>
  <c r="J103" i="110"/>
  <c r="K103" i="110" s="1"/>
  <c r="J72" i="97"/>
  <c r="K72" i="97" s="1"/>
  <c r="J71" i="138"/>
  <c r="K71" i="138" s="1"/>
  <c r="J71" i="37"/>
  <c r="K71" i="37" s="1"/>
  <c r="J70" i="69"/>
  <c r="K70" i="69" s="1"/>
  <c r="J93" i="222"/>
  <c r="K93" i="222" s="1"/>
  <c r="J94" i="222" s="1"/>
  <c r="K94" i="222" s="1"/>
  <c r="I94" i="60"/>
  <c r="I92" i="132"/>
  <c r="I93" i="132" s="1"/>
  <c r="J81" i="129"/>
  <c r="K81" i="129" s="1"/>
  <c r="J70" i="65"/>
  <c r="K70" i="65" s="1"/>
  <c r="J70" i="141"/>
  <c r="K70" i="141" s="1"/>
  <c r="J70" i="165"/>
  <c r="K70" i="165" s="1"/>
  <c r="J90" i="132"/>
  <c r="K90" i="132" s="1"/>
  <c r="J91" i="132" s="1"/>
  <c r="K91" i="132" s="1"/>
  <c r="J70" i="68"/>
  <c r="K70" i="68" s="1"/>
  <c r="J111" i="43"/>
  <c r="K111" i="43" s="1"/>
  <c r="J96" i="115"/>
  <c r="K96" i="115" s="1"/>
  <c r="J97" i="115" s="1"/>
  <c r="K97" i="115" s="1"/>
  <c r="I95" i="222"/>
  <c r="I96" i="222" s="1"/>
  <c r="J93" i="60"/>
  <c r="K93" i="60" s="1"/>
  <c r="I98" i="115"/>
  <c r="I99" i="115" s="1"/>
  <c r="I104" i="110"/>
  <c r="I105" i="110" s="1"/>
  <c r="I94" i="238"/>
  <c r="I95" i="238" s="1"/>
  <c r="J92" i="238"/>
  <c r="K92" i="238" s="1"/>
  <c r="J93" i="238" s="1"/>
  <c r="K93" i="238" s="1"/>
  <c r="I122" i="241"/>
  <c r="I77" i="4"/>
  <c r="I112" i="43"/>
  <c r="I85" i="19"/>
  <c r="J83" i="19"/>
  <c r="K83" i="19" s="1"/>
  <c r="J84" i="19" s="1"/>
  <c r="K84" i="19" s="1"/>
  <c r="J70" i="70"/>
  <c r="K70" i="70" s="1"/>
  <c r="J70" i="170"/>
  <c r="K70" i="170" s="1"/>
  <c r="I74" i="2"/>
  <c r="J77" i="140"/>
  <c r="K77" i="140" s="1"/>
  <c r="J75" i="236"/>
  <c r="K75" i="236" s="1"/>
  <c r="J70" i="66"/>
  <c r="K70" i="66" s="1"/>
  <c r="J80" i="169"/>
  <c r="K80" i="169" s="1"/>
  <c r="G56" i="4"/>
  <c r="H56" i="4" s="1"/>
  <c r="K55" i="4"/>
  <c r="I73" i="152"/>
  <c r="I71" i="65"/>
  <c r="I71" i="165"/>
  <c r="I71" i="68"/>
  <c r="I71" i="69"/>
  <c r="I71" i="141"/>
  <c r="I71" i="41"/>
  <c r="I71" i="243"/>
  <c r="I72" i="37"/>
  <c r="I72" i="8"/>
  <c r="J72" i="8" s="1"/>
  <c r="K72" i="8" s="1"/>
  <c r="I71" i="7"/>
  <c r="I71" i="67"/>
  <c r="I71" i="70"/>
  <c r="I78" i="24"/>
  <c r="I71" i="66"/>
  <c r="J70" i="41"/>
  <c r="K70" i="41" s="1"/>
  <c r="I71" i="170"/>
  <c r="I81" i="169"/>
  <c r="I72" i="138"/>
  <c r="J70" i="7"/>
  <c r="K70" i="7" s="1"/>
  <c r="I75" i="139"/>
  <c r="J74" i="139"/>
  <c r="K74" i="139" s="1"/>
  <c r="I80" i="58"/>
  <c r="J79" i="58"/>
  <c r="K79" i="58" s="1"/>
  <c r="I76" i="236"/>
  <c r="I78" i="140"/>
  <c r="I82" i="129"/>
  <c r="I73" i="97"/>
  <c r="I73" i="145"/>
  <c r="J72" i="145"/>
  <c r="K72" i="145" s="1"/>
  <c r="J87" i="235"/>
  <c r="K87" i="235" s="1"/>
  <c r="I88" i="235"/>
  <c r="J79" i="47"/>
  <c r="K79" i="47" s="1"/>
  <c r="I80" i="47"/>
  <c r="I82" i="95"/>
  <c r="J81" i="95"/>
  <c r="K81" i="95" s="1"/>
  <c r="J51" i="26" l="1"/>
  <c r="J63" i="207"/>
  <c r="G64" i="207" s="1"/>
  <c r="H64" i="207" s="1"/>
  <c r="J52" i="155"/>
  <c r="G53" i="155" s="1"/>
  <c r="H53" i="155" s="1"/>
  <c r="I95" i="27"/>
  <c r="G50" i="168"/>
  <c r="H50" i="168" s="1"/>
  <c r="K49" i="168"/>
  <c r="I107" i="181"/>
  <c r="J119" i="246"/>
  <c r="K119" i="246" s="1"/>
  <c r="J116" i="250"/>
  <c r="K116" i="250" s="1"/>
  <c r="G69" i="152"/>
  <c r="H69" i="152" s="1"/>
  <c r="K68" i="152"/>
  <c r="K49" i="3"/>
  <c r="G50" i="3"/>
  <c r="H50" i="3" s="1"/>
  <c r="J65" i="243"/>
  <c r="J94" i="238"/>
  <c r="K94" i="238" s="1"/>
  <c r="J95" i="238" s="1"/>
  <c r="K95" i="238" s="1"/>
  <c r="J48" i="231"/>
  <c r="K48" i="231" s="1"/>
  <c r="J56" i="27"/>
  <c r="J118" i="251"/>
  <c r="K118" i="251" s="1"/>
  <c r="K53" i="241"/>
  <c r="J54" i="241" s="1"/>
  <c r="G55" i="241" s="1"/>
  <c r="H55" i="241" s="1"/>
  <c r="J117" i="248"/>
  <c r="K117" i="248" s="1"/>
  <c r="I119" i="251"/>
  <c r="J116" i="247"/>
  <c r="K116" i="247" s="1"/>
  <c r="I119" i="249"/>
  <c r="I117" i="247"/>
  <c r="I117" i="250"/>
  <c r="I118" i="248"/>
  <c r="J118" i="249"/>
  <c r="K118" i="249" s="1"/>
  <c r="I120" i="246"/>
  <c r="K58" i="2"/>
  <c r="J59" i="2" s="1"/>
  <c r="K59" i="2" s="1"/>
  <c r="J71" i="41"/>
  <c r="K71" i="41" s="1"/>
  <c r="J104" i="110"/>
  <c r="K104" i="110" s="1"/>
  <c r="J105" i="110" s="1"/>
  <c r="K105" i="110" s="1"/>
  <c r="J94" i="60"/>
  <c r="K94" i="60" s="1"/>
  <c r="J71" i="141"/>
  <c r="K71" i="141" s="1"/>
  <c r="J92" i="132"/>
  <c r="K92" i="132" s="1"/>
  <c r="J93" i="132" s="1"/>
  <c r="K93" i="132" s="1"/>
  <c r="J71" i="65"/>
  <c r="K71" i="65" s="1"/>
  <c r="J75" i="139"/>
  <c r="K75" i="139" s="1"/>
  <c r="I97" i="222"/>
  <c r="I98" i="222" s="1"/>
  <c r="I94" i="132"/>
  <c r="I95" i="132" s="1"/>
  <c r="J56" i="4"/>
  <c r="K56" i="4" s="1"/>
  <c r="G54" i="181"/>
  <c r="H54" i="181" s="1"/>
  <c r="K53" i="181"/>
  <c r="I95" i="60"/>
  <c r="I96" i="60" s="1"/>
  <c r="J71" i="70"/>
  <c r="K71" i="70" s="1"/>
  <c r="J78" i="24"/>
  <c r="K78" i="24" s="1"/>
  <c r="J95" i="222"/>
  <c r="K95" i="222" s="1"/>
  <c r="J96" i="222" s="1"/>
  <c r="K96" i="222" s="1"/>
  <c r="I100" i="115"/>
  <c r="I101" i="115" s="1"/>
  <c r="J98" i="115"/>
  <c r="K98" i="115" s="1"/>
  <c r="J99" i="115" s="1"/>
  <c r="K99" i="115" s="1"/>
  <c r="I106" i="110"/>
  <c r="J85" i="19"/>
  <c r="K85" i="19" s="1"/>
  <c r="I96" i="238"/>
  <c r="I97" i="238" s="1"/>
  <c r="C99" i="245"/>
  <c r="I78" i="4"/>
  <c r="I113" i="43"/>
  <c r="J112" i="43"/>
  <c r="K112" i="43" s="1"/>
  <c r="I86" i="19"/>
  <c r="J71" i="170"/>
  <c r="K71" i="170" s="1"/>
  <c r="I75" i="2"/>
  <c r="J71" i="7"/>
  <c r="K71" i="7" s="1"/>
  <c r="J73" i="145"/>
  <c r="K73" i="145" s="1"/>
  <c r="J80" i="58"/>
  <c r="K80" i="58" s="1"/>
  <c r="I82" i="169"/>
  <c r="J71" i="66"/>
  <c r="K71" i="66" s="1"/>
  <c r="I72" i="70"/>
  <c r="J71" i="67"/>
  <c r="K71" i="67" s="1"/>
  <c r="I73" i="8"/>
  <c r="J73" i="8" s="1"/>
  <c r="K73" i="8" s="1"/>
  <c r="I72" i="243"/>
  <c r="I72" i="141"/>
  <c r="I72" i="68"/>
  <c r="I73" i="138"/>
  <c r="I72" i="66"/>
  <c r="I72" i="67"/>
  <c r="J71" i="68"/>
  <c r="K71" i="68" s="1"/>
  <c r="I72" i="65"/>
  <c r="J72" i="138"/>
  <c r="K72" i="138" s="1"/>
  <c r="I72" i="170"/>
  <c r="I72" i="7"/>
  <c r="I73" i="37"/>
  <c r="I72" i="41"/>
  <c r="I72" i="69"/>
  <c r="I72" i="165"/>
  <c r="J81" i="169"/>
  <c r="K81" i="169" s="1"/>
  <c r="I79" i="24"/>
  <c r="J72" i="37"/>
  <c r="K72" i="37" s="1"/>
  <c r="J71" i="69"/>
  <c r="K71" i="69" s="1"/>
  <c r="J71" i="165"/>
  <c r="K71" i="165" s="1"/>
  <c r="I74" i="152"/>
  <c r="I76" i="139"/>
  <c r="I81" i="58"/>
  <c r="I77" i="236"/>
  <c r="J76" i="236"/>
  <c r="K76" i="236" s="1"/>
  <c r="I79" i="140"/>
  <c r="J78" i="140"/>
  <c r="K78" i="140" s="1"/>
  <c r="J82" i="129"/>
  <c r="K82" i="129" s="1"/>
  <c r="J82" i="95"/>
  <c r="K82" i="95" s="1"/>
  <c r="I83" i="129"/>
  <c r="I74" i="97"/>
  <c r="J73" i="97"/>
  <c r="K73" i="97" s="1"/>
  <c r="I74" i="145"/>
  <c r="J88" i="235"/>
  <c r="K88" i="235" s="1"/>
  <c r="I89" i="235"/>
  <c r="J80" i="47"/>
  <c r="K80" i="47" s="1"/>
  <c r="I81" i="47"/>
  <c r="I83" i="95"/>
  <c r="G52" i="26" l="1"/>
  <c r="H52" i="26" s="1"/>
  <c r="K51" i="26"/>
  <c r="K52" i="155"/>
  <c r="K63" i="207"/>
  <c r="J64" i="207" s="1"/>
  <c r="I96" i="27"/>
  <c r="J69" i="152"/>
  <c r="G70" i="152" s="1"/>
  <c r="H70" i="152" s="1"/>
  <c r="J53" i="155"/>
  <c r="K53" i="155" s="1"/>
  <c r="I108" i="181"/>
  <c r="I109" i="181" s="1"/>
  <c r="J50" i="168"/>
  <c r="G49" i="231"/>
  <c r="H49" i="231" s="1"/>
  <c r="J49" i="231" s="1"/>
  <c r="J117" i="247"/>
  <c r="K117" i="247" s="1"/>
  <c r="J50" i="3"/>
  <c r="G66" i="243"/>
  <c r="H66" i="243" s="1"/>
  <c r="K65" i="243"/>
  <c r="J119" i="251"/>
  <c r="K119" i="251" s="1"/>
  <c r="K56" i="27"/>
  <c r="G57" i="27"/>
  <c r="H57" i="27" s="1"/>
  <c r="G57" i="4"/>
  <c r="H57" i="4" s="1"/>
  <c r="J57" i="4" s="1"/>
  <c r="K54" i="241"/>
  <c r="J55" i="241" s="1"/>
  <c r="G56" i="241" s="1"/>
  <c r="H56" i="241" s="1"/>
  <c r="J119" i="249"/>
  <c r="K119" i="249" s="1"/>
  <c r="J73" i="37"/>
  <c r="K73" i="37" s="1"/>
  <c r="J120" i="246"/>
  <c r="K120" i="246" s="1"/>
  <c r="J118" i="248"/>
  <c r="K118" i="248" s="1"/>
  <c r="I120" i="251"/>
  <c r="I118" i="250"/>
  <c r="I120" i="249"/>
  <c r="J117" i="250"/>
  <c r="K117" i="250" s="1"/>
  <c r="I119" i="248"/>
  <c r="I118" i="247"/>
  <c r="J72" i="68"/>
  <c r="K72" i="68" s="1"/>
  <c r="J82" i="169"/>
  <c r="K82" i="169" s="1"/>
  <c r="G60" i="2"/>
  <c r="H60" i="2" s="1"/>
  <c r="J60" i="2" s="1"/>
  <c r="J72" i="41"/>
  <c r="K72" i="41" s="1"/>
  <c r="J96" i="238"/>
  <c r="K96" i="238" s="1"/>
  <c r="J97" i="238" s="1"/>
  <c r="K97" i="238" s="1"/>
  <c r="J72" i="65"/>
  <c r="K72" i="65" s="1"/>
  <c r="J95" i="60"/>
  <c r="K95" i="60" s="1"/>
  <c r="J96" i="60" s="1"/>
  <c r="K96" i="60" s="1"/>
  <c r="J113" i="43"/>
  <c r="K113" i="43" s="1"/>
  <c r="J106" i="110"/>
  <c r="K106" i="110" s="1"/>
  <c r="J72" i="66"/>
  <c r="K72" i="66" s="1"/>
  <c r="J100" i="115"/>
  <c r="K100" i="115" s="1"/>
  <c r="J101" i="115" s="1"/>
  <c r="K101" i="115" s="1"/>
  <c r="J72" i="170"/>
  <c r="K72" i="170" s="1"/>
  <c r="J73" i="138"/>
  <c r="K73" i="138" s="1"/>
  <c r="J72" i="165"/>
  <c r="K72" i="165" s="1"/>
  <c r="J97" i="222"/>
  <c r="K97" i="222" s="1"/>
  <c r="J98" i="222" s="1"/>
  <c r="K98" i="222" s="1"/>
  <c r="J77" i="236"/>
  <c r="K77" i="236" s="1"/>
  <c r="I99" i="222"/>
  <c r="I100" i="222" s="1"/>
  <c r="J72" i="69"/>
  <c r="K72" i="69" s="1"/>
  <c r="I97" i="60"/>
  <c r="I96" i="132"/>
  <c r="I97" i="132" s="1"/>
  <c r="J74" i="97"/>
  <c r="K74" i="97" s="1"/>
  <c r="J54" i="181"/>
  <c r="J94" i="132"/>
  <c r="K94" i="132" s="1"/>
  <c r="J95" i="132" s="1"/>
  <c r="K95" i="132" s="1"/>
  <c r="I102" i="115"/>
  <c r="I103" i="115" s="1"/>
  <c r="I107" i="110"/>
  <c r="J86" i="19"/>
  <c r="K86" i="19" s="1"/>
  <c r="I98" i="238"/>
  <c r="I99" i="238" s="1"/>
  <c r="I79" i="4"/>
  <c r="I114" i="43"/>
  <c r="I87" i="19"/>
  <c r="I76" i="2"/>
  <c r="J79" i="140"/>
  <c r="K79" i="140" s="1"/>
  <c r="J72" i="70"/>
  <c r="K72" i="70" s="1"/>
  <c r="I80" i="24"/>
  <c r="J72" i="7"/>
  <c r="K72" i="7" s="1"/>
  <c r="J72" i="67"/>
  <c r="K72" i="67" s="1"/>
  <c r="I74" i="138"/>
  <c r="I73" i="68"/>
  <c r="I83" i="169"/>
  <c r="I75" i="152"/>
  <c r="I73" i="165"/>
  <c r="I73" i="41"/>
  <c r="I73" i="7"/>
  <c r="I73" i="67"/>
  <c r="I73" i="243"/>
  <c r="I73" i="69"/>
  <c r="I74" i="37"/>
  <c r="I73" i="65"/>
  <c r="I73" i="141"/>
  <c r="I74" i="8"/>
  <c r="J74" i="8" s="1"/>
  <c r="K74" i="8" s="1"/>
  <c r="I73" i="70"/>
  <c r="J79" i="24"/>
  <c r="K79" i="24" s="1"/>
  <c r="I73" i="170"/>
  <c r="I73" i="66"/>
  <c r="J72" i="141"/>
  <c r="K72" i="141" s="1"/>
  <c r="I77" i="139"/>
  <c r="J76" i="139"/>
  <c r="K76" i="139" s="1"/>
  <c r="J89" i="235"/>
  <c r="K89" i="235" s="1"/>
  <c r="I82" i="58"/>
  <c r="J81" i="58"/>
  <c r="K81" i="58" s="1"/>
  <c r="I78" i="236"/>
  <c r="I80" i="140"/>
  <c r="I84" i="129"/>
  <c r="J83" i="129"/>
  <c r="K83" i="129" s="1"/>
  <c r="I75" i="97"/>
  <c r="I75" i="145"/>
  <c r="J74" i="145"/>
  <c r="K74" i="145" s="1"/>
  <c r="I90" i="235"/>
  <c r="I82" i="47"/>
  <c r="J81" i="47"/>
  <c r="K81" i="47" s="1"/>
  <c r="I84" i="95"/>
  <c r="J83" i="95"/>
  <c r="K83" i="95" s="1"/>
  <c r="J52" i="26" l="1"/>
  <c r="K69" i="152"/>
  <c r="J70" i="152" s="1"/>
  <c r="G71" i="152" s="1"/>
  <c r="H71" i="152" s="1"/>
  <c r="K64" i="207"/>
  <c r="G65" i="207"/>
  <c r="H65" i="207" s="1"/>
  <c r="I97" i="27"/>
  <c r="G54" i="155"/>
  <c r="H54" i="155" s="1"/>
  <c r="J54" i="155" s="1"/>
  <c r="G51" i="168"/>
  <c r="H51" i="168" s="1"/>
  <c r="K50" i="168"/>
  <c r="G50" i="231"/>
  <c r="H50" i="231" s="1"/>
  <c r="K49" i="231"/>
  <c r="K57" i="4"/>
  <c r="G58" i="4"/>
  <c r="H58" i="4" s="1"/>
  <c r="K70" i="152"/>
  <c r="J71" i="152" s="1"/>
  <c r="G72" i="152" s="1"/>
  <c r="H72" i="152" s="1"/>
  <c r="G51" i="3"/>
  <c r="H51" i="3" s="1"/>
  <c r="K50" i="3"/>
  <c r="J120" i="249"/>
  <c r="K120" i="249" s="1"/>
  <c r="J66" i="243"/>
  <c r="J57" i="27"/>
  <c r="K57" i="27" s="1"/>
  <c r="J119" i="248"/>
  <c r="K119" i="248" s="1"/>
  <c r="K55" i="241"/>
  <c r="J118" i="250"/>
  <c r="K118" i="250" s="1"/>
  <c r="J120" i="251"/>
  <c r="K120" i="251" s="1"/>
  <c r="I119" i="247"/>
  <c r="I120" i="248"/>
  <c r="J118" i="247"/>
  <c r="K118" i="247" s="1"/>
  <c r="I119" i="250"/>
  <c r="J80" i="24"/>
  <c r="K80" i="24" s="1"/>
  <c r="J73" i="141"/>
  <c r="K73" i="141" s="1"/>
  <c r="J96" i="132"/>
  <c r="K96" i="132" s="1"/>
  <c r="J97" i="132" s="1"/>
  <c r="K97" i="132" s="1"/>
  <c r="J97" i="60"/>
  <c r="K97" i="60" s="1"/>
  <c r="J99" i="222"/>
  <c r="K99" i="222" s="1"/>
  <c r="J100" i="222" s="1"/>
  <c r="K100" i="222" s="1"/>
  <c r="J75" i="145"/>
  <c r="K75" i="145" s="1"/>
  <c r="J84" i="129"/>
  <c r="K84" i="129" s="1"/>
  <c r="J82" i="47"/>
  <c r="K82" i="47" s="1"/>
  <c r="J73" i="67"/>
  <c r="K73" i="67" s="1"/>
  <c r="J73" i="7"/>
  <c r="K73" i="7" s="1"/>
  <c r="J73" i="165"/>
  <c r="K73" i="165" s="1"/>
  <c r="J87" i="19"/>
  <c r="K87" i="19" s="1"/>
  <c r="I98" i="132"/>
  <c r="I99" i="132" s="1"/>
  <c r="J73" i="68"/>
  <c r="K73" i="68" s="1"/>
  <c r="G55" i="181"/>
  <c r="H55" i="181" s="1"/>
  <c r="K54" i="181"/>
  <c r="I101" i="222"/>
  <c r="I102" i="222" s="1"/>
  <c r="J75" i="97"/>
  <c r="K75" i="97" s="1"/>
  <c r="J74" i="138"/>
  <c r="K74" i="138" s="1"/>
  <c r="J102" i="115"/>
  <c r="K102" i="115" s="1"/>
  <c r="J103" i="115" s="1"/>
  <c r="K103" i="115" s="1"/>
  <c r="I98" i="60"/>
  <c r="I104" i="115"/>
  <c r="I105" i="115" s="1"/>
  <c r="I108" i="110"/>
  <c r="J107" i="110"/>
  <c r="K107" i="110" s="1"/>
  <c r="K60" i="2"/>
  <c r="G61" i="2"/>
  <c r="H61" i="2" s="1"/>
  <c r="I100" i="238"/>
  <c r="J98" i="238"/>
  <c r="K98" i="238" s="1"/>
  <c r="J99" i="238" s="1"/>
  <c r="K99" i="238" s="1"/>
  <c r="I80" i="4"/>
  <c r="I115" i="43"/>
  <c r="J114" i="43"/>
  <c r="K114" i="43" s="1"/>
  <c r="I88" i="19"/>
  <c r="I89" i="19" s="1"/>
  <c r="J73" i="65"/>
  <c r="K73" i="65" s="1"/>
  <c r="J73" i="170"/>
  <c r="K73" i="170" s="1"/>
  <c r="J73" i="70"/>
  <c r="K73" i="70" s="1"/>
  <c r="I77" i="2"/>
  <c r="J80" i="140"/>
  <c r="K80" i="140" s="1"/>
  <c r="J82" i="58"/>
  <c r="K82" i="58" s="1"/>
  <c r="I74" i="66"/>
  <c r="I74" i="70"/>
  <c r="I74" i="65"/>
  <c r="J73" i="69"/>
  <c r="K73" i="69" s="1"/>
  <c r="I74" i="67"/>
  <c r="J73" i="41"/>
  <c r="K73" i="41" s="1"/>
  <c r="I76" i="152"/>
  <c r="I74" i="68"/>
  <c r="I74" i="141"/>
  <c r="I74" i="69"/>
  <c r="I74" i="41"/>
  <c r="I74" i="170"/>
  <c r="I75" i="8"/>
  <c r="J75" i="8" s="1"/>
  <c r="K75" i="8" s="1"/>
  <c r="I75" i="37"/>
  <c r="I84" i="169"/>
  <c r="I81" i="24"/>
  <c r="J77" i="139"/>
  <c r="K77" i="139" s="1"/>
  <c r="J73" i="66"/>
  <c r="K73" i="66" s="1"/>
  <c r="J74" i="37"/>
  <c r="K74" i="37" s="1"/>
  <c r="I74" i="243"/>
  <c r="I74" i="7"/>
  <c r="I74" i="165"/>
  <c r="J83" i="169"/>
  <c r="K83" i="169" s="1"/>
  <c r="I75" i="138"/>
  <c r="J78" i="236"/>
  <c r="K78" i="236" s="1"/>
  <c r="I78" i="139"/>
  <c r="I83" i="58"/>
  <c r="I79" i="236"/>
  <c r="I81" i="140"/>
  <c r="I85" i="129"/>
  <c r="J84" i="95"/>
  <c r="K84" i="95" s="1"/>
  <c r="I76" i="97"/>
  <c r="I76" i="145"/>
  <c r="I91" i="235"/>
  <c r="J90" i="235"/>
  <c r="K90" i="235" s="1"/>
  <c r="I83" i="47"/>
  <c r="I85" i="95"/>
  <c r="K52" i="26" l="1"/>
  <c r="J53" i="26" s="1"/>
  <c r="G53" i="26"/>
  <c r="H53" i="26" s="1"/>
  <c r="J65" i="207"/>
  <c r="J51" i="3"/>
  <c r="J50" i="231"/>
  <c r="G51" i="231" s="1"/>
  <c r="H51" i="231" s="1"/>
  <c r="I98" i="27"/>
  <c r="I110" i="181"/>
  <c r="J58" i="4"/>
  <c r="K58" i="4" s="1"/>
  <c r="J51" i="168"/>
  <c r="G52" i="168" s="1"/>
  <c r="H52" i="168" s="1"/>
  <c r="G55" i="155"/>
  <c r="H55" i="155" s="1"/>
  <c r="K54" i="155"/>
  <c r="J75" i="37"/>
  <c r="K75" i="37" s="1"/>
  <c r="J119" i="247"/>
  <c r="K119" i="247" s="1"/>
  <c r="K71" i="152"/>
  <c r="J72" i="152" s="1"/>
  <c r="G73" i="152" s="1"/>
  <c r="H73" i="152" s="1"/>
  <c r="G58" i="27"/>
  <c r="H58" i="27" s="1"/>
  <c r="J58" i="27" s="1"/>
  <c r="K51" i="3"/>
  <c r="G52" i="3"/>
  <c r="H52" i="3" s="1"/>
  <c r="K66" i="243"/>
  <c r="G67" i="243"/>
  <c r="H67" i="243" s="1"/>
  <c r="K50" i="231"/>
  <c r="J56" i="241"/>
  <c r="G57" i="241" s="1"/>
  <c r="H57" i="241" s="1"/>
  <c r="J119" i="250"/>
  <c r="K119" i="250" s="1"/>
  <c r="I120" i="250"/>
  <c r="J120" i="248"/>
  <c r="K120" i="248" s="1"/>
  <c r="I120" i="247"/>
  <c r="J74" i="67"/>
  <c r="K74" i="67" s="1"/>
  <c r="J74" i="65"/>
  <c r="K74" i="65" s="1"/>
  <c r="J104" i="115"/>
  <c r="K104" i="115" s="1"/>
  <c r="J105" i="115" s="1"/>
  <c r="K105" i="115" s="1"/>
  <c r="J74" i="66"/>
  <c r="K74" i="66" s="1"/>
  <c r="J100" i="238"/>
  <c r="K100" i="238" s="1"/>
  <c r="J84" i="169"/>
  <c r="K84" i="169" s="1"/>
  <c r="J98" i="60"/>
  <c r="K98" i="60" s="1"/>
  <c r="J101" i="222"/>
  <c r="K101" i="222" s="1"/>
  <c r="J102" i="222" s="1"/>
  <c r="K102" i="222" s="1"/>
  <c r="J74" i="41"/>
  <c r="K74" i="41" s="1"/>
  <c r="J108" i="110"/>
  <c r="K108" i="110" s="1"/>
  <c r="I99" i="60"/>
  <c r="J74" i="165"/>
  <c r="K74" i="165" s="1"/>
  <c r="J74" i="69"/>
  <c r="K74" i="69" s="1"/>
  <c r="J74" i="68"/>
  <c r="K74" i="68" s="1"/>
  <c r="I103" i="222"/>
  <c r="I104" i="222" s="1"/>
  <c r="I100" i="132"/>
  <c r="I101" i="132" s="1"/>
  <c r="J88" i="19"/>
  <c r="K88" i="19" s="1"/>
  <c r="J89" i="19" s="1"/>
  <c r="K89" i="19" s="1"/>
  <c r="J115" i="43"/>
  <c r="K115" i="43" s="1"/>
  <c r="J55" i="181"/>
  <c r="J98" i="132"/>
  <c r="K98" i="132" s="1"/>
  <c r="J99" i="132" s="1"/>
  <c r="K99" i="132" s="1"/>
  <c r="I106" i="115"/>
  <c r="I109" i="110"/>
  <c r="I110" i="110" s="1"/>
  <c r="J61" i="2"/>
  <c r="I101" i="238"/>
  <c r="I81" i="4"/>
  <c r="J79" i="236"/>
  <c r="K79" i="236" s="1"/>
  <c r="I116" i="43"/>
  <c r="I90" i="19"/>
  <c r="J81" i="140"/>
  <c r="K81" i="140" s="1"/>
  <c r="I78" i="2"/>
  <c r="J76" i="97"/>
  <c r="K76" i="97" s="1"/>
  <c r="J83" i="58"/>
  <c r="K83" i="58" s="1"/>
  <c r="J74" i="70"/>
  <c r="K74" i="70" s="1"/>
  <c r="I76" i="138"/>
  <c r="I75" i="165"/>
  <c r="I75" i="243"/>
  <c r="I82" i="24"/>
  <c r="I83" i="24" s="1"/>
  <c r="I75" i="170"/>
  <c r="I75" i="141"/>
  <c r="I75" i="67"/>
  <c r="I75" i="65"/>
  <c r="I75" i="66"/>
  <c r="J75" i="138"/>
  <c r="K75" i="138" s="1"/>
  <c r="I75" i="7"/>
  <c r="J81" i="24"/>
  <c r="K81" i="24" s="1"/>
  <c r="J74" i="170"/>
  <c r="K74" i="170" s="1"/>
  <c r="J74" i="141"/>
  <c r="K74" i="141" s="1"/>
  <c r="I77" i="152"/>
  <c r="J74" i="7"/>
  <c r="K74" i="7" s="1"/>
  <c r="I85" i="169"/>
  <c r="I76" i="37"/>
  <c r="I76" i="8"/>
  <c r="J76" i="8" s="1"/>
  <c r="K76" i="8" s="1"/>
  <c r="I75" i="41"/>
  <c r="I75" i="69"/>
  <c r="I75" i="68"/>
  <c r="I75" i="70"/>
  <c r="I79" i="139"/>
  <c r="J78" i="139"/>
  <c r="K78" i="139" s="1"/>
  <c r="I84" i="58"/>
  <c r="I80" i="236"/>
  <c r="J91" i="235"/>
  <c r="K91" i="235" s="1"/>
  <c r="I82" i="140"/>
  <c r="I86" i="129"/>
  <c r="J85" i="129"/>
  <c r="K85" i="129" s="1"/>
  <c r="I77" i="97"/>
  <c r="I77" i="145"/>
  <c r="J76" i="145"/>
  <c r="K76" i="145" s="1"/>
  <c r="I92" i="235"/>
  <c r="J83" i="47"/>
  <c r="K83" i="47" s="1"/>
  <c r="I84" i="47"/>
  <c r="I86" i="95"/>
  <c r="J85" i="95"/>
  <c r="K85" i="95" s="1"/>
  <c r="K53" i="26" l="1"/>
  <c r="G54" i="26"/>
  <c r="H54" i="26" s="1"/>
  <c r="J54" i="26" s="1"/>
  <c r="K65" i="207"/>
  <c r="G66" i="207"/>
  <c r="H66" i="207" s="1"/>
  <c r="K51" i="168"/>
  <c r="J52" i="168" s="1"/>
  <c r="I111" i="181"/>
  <c r="I99" i="27"/>
  <c r="G59" i="4"/>
  <c r="H59" i="4" s="1"/>
  <c r="J59" i="4" s="1"/>
  <c r="J100" i="132"/>
  <c r="K100" i="132" s="1"/>
  <c r="J101" i="132" s="1"/>
  <c r="K101" i="132" s="1"/>
  <c r="J67" i="243"/>
  <c r="G68" i="243" s="1"/>
  <c r="H68" i="243" s="1"/>
  <c r="J55" i="155"/>
  <c r="K72" i="152"/>
  <c r="J73" i="152" s="1"/>
  <c r="J52" i="3"/>
  <c r="K58" i="27"/>
  <c r="G59" i="27"/>
  <c r="H59" i="27" s="1"/>
  <c r="J120" i="250"/>
  <c r="K120" i="250" s="1"/>
  <c r="J51" i="231"/>
  <c r="K56" i="241"/>
  <c r="J57" i="241" s="1"/>
  <c r="G58" i="241" s="1"/>
  <c r="H58" i="241" s="1"/>
  <c r="J120" i="247"/>
  <c r="K120" i="247" s="1"/>
  <c r="J76" i="138"/>
  <c r="K76" i="138" s="1"/>
  <c r="J75" i="141"/>
  <c r="K75" i="141" s="1"/>
  <c r="J82" i="24"/>
  <c r="K82" i="24" s="1"/>
  <c r="J83" i="24" s="1"/>
  <c r="K83" i="24" s="1"/>
  <c r="K55" i="181"/>
  <c r="G56" i="181"/>
  <c r="H56" i="181" s="1"/>
  <c r="J75" i="7"/>
  <c r="K75" i="7" s="1"/>
  <c r="J99" i="60"/>
  <c r="K99" i="60" s="1"/>
  <c r="I105" i="222"/>
  <c r="I106" i="222" s="1"/>
  <c r="J75" i="65"/>
  <c r="K75" i="65" s="1"/>
  <c r="J90" i="19"/>
  <c r="K90" i="19" s="1"/>
  <c r="J109" i="110"/>
  <c r="K109" i="110" s="1"/>
  <c r="J110" i="110" s="1"/>
  <c r="K110" i="110" s="1"/>
  <c r="I102" i="132"/>
  <c r="I103" i="132" s="1"/>
  <c r="I100" i="60"/>
  <c r="J86" i="129"/>
  <c r="K86" i="129" s="1"/>
  <c r="J75" i="170"/>
  <c r="K75" i="170" s="1"/>
  <c r="J106" i="115"/>
  <c r="K106" i="115" s="1"/>
  <c r="J103" i="222"/>
  <c r="K103" i="222" s="1"/>
  <c r="J104" i="222" s="1"/>
  <c r="K104" i="222" s="1"/>
  <c r="I107" i="115"/>
  <c r="I108" i="115" s="1"/>
  <c r="I111" i="110"/>
  <c r="I112" i="110" s="1"/>
  <c r="G62" i="2"/>
  <c r="H62" i="2" s="1"/>
  <c r="K61" i="2"/>
  <c r="J101" i="238"/>
  <c r="K101" i="238" s="1"/>
  <c r="I102" i="238"/>
  <c r="I82" i="4"/>
  <c r="I117" i="43"/>
  <c r="J116" i="43"/>
  <c r="K116" i="43" s="1"/>
  <c r="I91" i="19"/>
  <c r="J75" i="68"/>
  <c r="K75" i="68" s="1"/>
  <c r="J75" i="41"/>
  <c r="K75" i="41" s="1"/>
  <c r="J75" i="165"/>
  <c r="K75" i="165" s="1"/>
  <c r="I79" i="2"/>
  <c r="J75" i="70"/>
  <c r="K75" i="70" s="1"/>
  <c r="J75" i="69"/>
  <c r="K75" i="69" s="1"/>
  <c r="J75" i="66"/>
  <c r="K75" i="66" s="1"/>
  <c r="J75" i="67"/>
  <c r="K75" i="67" s="1"/>
  <c r="I77" i="37"/>
  <c r="I76" i="7"/>
  <c r="I76" i="141"/>
  <c r="I84" i="24"/>
  <c r="I85" i="24" s="1"/>
  <c r="I76" i="165"/>
  <c r="J85" i="169"/>
  <c r="K85" i="169" s="1"/>
  <c r="I78" i="152"/>
  <c r="I76" i="65"/>
  <c r="I76" i="69"/>
  <c r="I77" i="8"/>
  <c r="J77" i="8" s="1"/>
  <c r="K77" i="8" s="1"/>
  <c r="I86" i="169"/>
  <c r="I76" i="170"/>
  <c r="I77" i="138"/>
  <c r="I76" i="70"/>
  <c r="J79" i="139"/>
  <c r="K79" i="139" s="1"/>
  <c r="I76" i="68"/>
  <c r="I76" i="41"/>
  <c r="J76" i="37"/>
  <c r="K76" i="37" s="1"/>
  <c r="I76" i="66"/>
  <c r="I76" i="67"/>
  <c r="I76" i="243"/>
  <c r="J77" i="145"/>
  <c r="K77" i="145" s="1"/>
  <c r="I80" i="139"/>
  <c r="I85" i="58"/>
  <c r="J84" i="58"/>
  <c r="K84" i="58" s="1"/>
  <c r="I81" i="236"/>
  <c r="J80" i="236"/>
  <c r="K80" i="236" s="1"/>
  <c r="J92" i="235"/>
  <c r="K92" i="235" s="1"/>
  <c r="J82" i="140"/>
  <c r="K82" i="140" s="1"/>
  <c r="I83" i="140"/>
  <c r="I87" i="129"/>
  <c r="I78" i="97"/>
  <c r="J77" i="97"/>
  <c r="K77" i="97" s="1"/>
  <c r="J86" i="95"/>
  <c r="K86" i="95" s="1"/>
  <c r="I78" i="145"/>
  <c r="I93" i="235"/>
  <c r="I85" i="47"/>
  <c r="J84" i="47"/>
  <c r="K84" i="47" s="1"/>
  <c r="I87" i="95"/>
  <c r="G55" i="26" l="1"/>
  <c r="H55" i="26" s="1"/>
  <c r="K54" i="26"/>
  <c r="J66" i="207"/>
  <c r="K67" i="243"/>
  <c r="K55" i="155"/>
  <c r="G56" i="155"/>
  <c r="H56" i="155" s="1"/>
  <c r="I100" i="27"/>
  <c r="K52" i="168"/>
  <c r="G53" i="168"/>
  <c r="H53" i="168" s="1"/>
  <c r="I112" i="181"/>
  <c r="K59" i="4"/>
  <c r="G60" i="4"/>
  <c r="H60" i="4" s="1"/>
  <c r="K73" i="152"/>
  <c r="G74" i="152"/>
  <c r="H74" i="152" s="1"/>
  <c r="J77" i="37"/>
  <c r="K77" i="37" s="1"/>
  <c r="J68" i="243"/>
  <c r="G69" i="243" s="1"/>
  <c r="H69" i="243" s="1"/>
  <c r="J59" i="27"/>
  <c r="G60" i="27" s="1"/>
  <c r="H60" i="27" s="1"/>
  <c r="G53" i="3"/>
  <c r="H53" i="3" s="1"/>
  <c r="K52" i="3"/>
  <c r="G52" i="231"/>
  <c r="H52" i="231" s="1"/>
  <c r="K51" i="231"/>
  <c r="K57" i="241"/>
  <c r="J58" i="241" s="1"/>
  <c r="G59" i="241" s="1"/>
  <c r="H59" i="241" s="1"/>
  <c r="J105" i="222"/>
  <c r="K105" i="222" s="1"/>
  <c r="J106" i="222" s="1"/>
  <c r="K106" i="222" s="1"/>
  <c r="J56" i="181"/>
  <c r="J76" i="66"/>
  <c r="K76" i="66" s="1"/>
  <c r="J117" i="43"/>
  <c r="K117" i="43" s="1"/>
  <c r="J78" i="97"/>
  <c r="K78" i="97" s="1"/>
  <c r="J76" i="41"/>
  <c r="K76" i="41" s="1"/>
  <c r="J84" i="24"/>
  <c r="K84" i="24" s="1"/>
  <c r="J85" i="24" s="1"/>
  <c r="K85" i="24" s="1"/>
  <c r="J62" i="2"/>
  <c r="G63" i="2" s="1"/>
  <c r="H63" i="2" s="1"/>
  <c r="I104" i="132"/>
  <c r="I105" i="132" s="1"/>
  <c r="J86" i="169"/>
  <c r="K86" i="169" s="1"/>
  <c r="J102" i="132"/>
  <c r="K102" i="132" s="1"/>
  <c r="J103" i="132" s="1"/>
  <c r="K103" i="132" s="1"/>
  <c r="I101" i="60"/>
  <c r="I107" i="222"/>
  <c r="J100" i="60"/>
  <c r="K100" i="60" s="1"/>
  <c r="I109" i="115"/>
  <c r="J107" i="115"/>
  <c r="K107" i="115" s="1"/>
  <c r="J108" i="115" s="1"/>
  <c r="K108" i="115" s="1"/>
  <c r="I113" i="110"/>
  <c r="J111" i="110"/>
  <c r="K111" i="110" s="1"/>
  <c r="J112" i="110" s="1"/>
  <c r="K112" i="110" s="1"/>
  <c r="I103" i="238"/>
  <c r="I104" i="238" s="1"/>
  <c r="J102" i="238"/>
  <c r="K102" i="238" s="1"/>
  <c r="I83" i="4"/>
  <c r="I118" i="43"/>
  <c r="I92" i="19"/>
  <c r="J91" i="19"/>
  <c r="K91" i="19" s="1"/>
  <c r="I80" i="2"/>
  <c r="J76" i="67"/>
  <c r="K76" i="67" s="1"/>
  <c r="J76" i="68"/>
  <c r="K76" i="68" s="1"/>
  <c r="J78" i="145"/>
  <c r="K78" i="145" s="1"/>
  <c r="J80" i="139"/>
  <c r="K80" i="139" s="1"/>
  <c r="J85" i="58"/>
  <c r="K85" i="58" s="1"/>
  <c r="J76" i="69"/>
  <c r="K76" i="69" s="1"/>
  <c r="J76" i="141"/>
  <c r="K76" i="141" s="1"/>
  <c r="I77" i="67"/>
  <c r="I77" i="68"/>
  <c r="I77" i="70"/>
  <c r="I79" i="152"/>
  <c r="I86" i="24"/>
  <c r="I77" i="170"/>
  <c r="I77" i="141"/>
  <c r="J77" i="138"/>
  <c r="K77" i="138" s="1"/>
  <c r="J76" i="170"/>
  <c r="K76" i="170" s="1"/>
  <c r="I78" i="8"/>
  <c r="J78" i="8" s="1"/>
  <c r="K78" i="8" s="1"/>
  <c r="J76" i="65"/>
  <c r="K76" i="65" s="1"/>
  <c r="I77" i="165"/>
  <c r="I77" i="7"/>
  <c r="I78" i="37"/>
  <c r="I78" i="138"/>
  <c r="I77" i="65"/>
  <c r="I77" i="243"/>
  <c r="I77" i="66"/>
  <c r="I77" i="41"/>
  <c r="J76" i="70"/>
  <c r="K76" i="70" s="1"/>
  <c r="I87" i="169"/>
  <c r="I77" i="69"/>
  <c r="J76" i="165"/>
  <c r="K76" i="165" s="1"/>
  <c r="J76" i="7"/>
  <c r="K76" i="7" s="1"/>
  <c r="J81" i="236"/>
  <c r="K81" i="236" s="1"/>
  <c r="I81" i="139"/>
  <c r="I86" i="58"/>
  <c r="I82" i="236"/>
  <c r="J83" i="140"/>
  <c r="K83" i="140" s="1"/>
  <c r="I84" i="140"/>
  <c r="J87" i="129"/>
  <c r="K87" i="129" s="1"/>
  <c r="I88" i="129"/>
  <c r="I79" i="97"/>
  <c r="J87" i="95"/>
  <c r="K87" i="95" s="1"/>
  <c r="I79" i="145"/>
  <c r="I94" i="235"/>
  <c r="J93" i="235"/>
  <c r="K93" i="235" s="1"/>
  <c r="J85" i="47"/>
  <c r="K85" i="47" s="1"/>
  <c r="I86" i="47"/>
  <c r="I88" i="95"/>
  <c r="J55" i="26" l="1"/>
  <c r="G67" i="207"/>
  <c r="H67" i="207" s="1"/>
  <c r="K66" i="207"/>
  <c r="J74" i="152"/>
  <c r="G75" i="152" s="1"/>
  <c r="H75" i="152" s="1"/>
  <c r="J60" i="4"/>
  <c r="I113" i="181"/>
  <c r="I114" i="181" s="1"/>
  <c r="I115" i="181" s="1"/>
  <c r="J53" i="168"/>
  <c r="I101" i="27"/>
  <c r="J56" i="155"/>
  <c r="K68" i="243"/>
  <c r="J69" i="243" s="1"/>
  <c r="K59" i="27"/>
  <c r="J60" i="27" s="1"/>
  <c r="J53" i="3"/>
  <c r="J52" i="231"/>
  <c r="K58" i="241"/>
  <c r="J59" i="241" s="1"/>
  <c r="K56" i="181"/>
  <c r="G57" i="181"/>
  <c r="H57" i="181" s="1"/>
  <c r="K62" i="2"/>
  <c r="J63" i="2" s="1"/>
  <c r="K63" i="2" s="1"/>
  <c r="J77" i="65"/>
  <c r="K77" i="65" s="1"/>
  <c r="J101" i="60"/>
  <c r="K101" i="60" s="1"/>
  <c r="J77" i="69"/>
  <c r="K77" i="69" s="1"/>
  <c r="J94" i="235"/>
  <c r="K94" i="235" s="1"/>
  <c r="J86" i="24"/>
  <c r="K86" i="24" s="1"/>
  <c r="J86" i="58"/>
  <c r="K86" i="58" s="1"/>
  <c r="J107" i="222"/>
  <c r="K107" i="222" s="1"/>
  <c r="J77" i="7"/>
  <c r="K77" i="7" s="1"/>
  <c r="J77" i="165"/>
  <c r="K77" i="165" s="1"/>
  <c r="J78" i="37"/>
  <c r="K78" i="37" s="1"/>
  <c r="J77" i="68"/>
  <c r="K77" i="68" s="1"/>
  <c r="J103" i="238"/>
  <c r="K103" i="238" s="1"/>
  <c r="J104" i="238" s="1"/>
  <c r="K104" i="238" s="1"/>
  <c r="J113" i="110"/>
  <c r="K113" i="110" s="1"/>
  <c r="J104" i="132"/>
  <c r="K104" i="132" s="1"/>
  <c r="J105" i="132" s="1"/>
  <c r="K105" i="132" s="1"/>
  <c r="J87" i="169"/>
  <c r="K87" i="169" s="1"/>
  <c r="J92" i="19"/>
  <c r="K92" i="19" s="1"/>
  <c r="I102" i="60"/>
  <c r="I103" i="60" s="1"/>
  <c r="I106" i="132"/>
  <c r="I107" i="132" s="1"/>
  <c r="J77" i="67"/>
  <c r="K77" i="67" s="1"/>
  <c r="J77" i="70"/>
  <c r="K77" i="70" s="1"/>
  <c r="J109" i="115"/>
  <c r="K109" i="115" s="1"/>
  <c r="I108" i="222"/>
  <c r="I110" i="115"/>
  <c r="I111" i="115" s="1"/>
  <c r="I114" i="110"/>
  <c r="I115" i="110" s="1"/>
  <c r="I105" i="238"/>
  <c r="I84" i="4"/>
  <c r="I119" i="43"/>
  <c r="J118" i="43"/>
  <c r="K118" i="43" s="1"/>
  <c r="I93" i="19"/>
  <c r="J77" i="41"/>
  <c r="K77" i="41" s="1"/>
  <c r="J77" i="170"/>
  <c r="K77" i="170" s="1"/>
  <c r="J78" i="138"/>
  <c r="K78" i="138" s="1"/>
  <c r="I81" i="2"/>
  <c r="I78" i="69"/>
  <c r="J77" i="66"/>
  <c r="K77" i="66" s="1"/>
  <c r="I78" i="65"/>
  <c r="I79" i="37"/>
  <c r="I79" i="8"/>
  <c r="J79" i="8" s="1"/>
  <c r="K79" i="8" s="1"/>
  <c r="I78" i="68"/>
  <c r="I78" i="170"/>
  <c r="I80" i="152"/>
  <c r="J86" i="47"/>
  <c r="K86" i="47" s="1"/>
  <c r="I88" i="169"/>
  <c r="I78" i="41"/>
  <c r="I78" i="243"/>
  <c r="I79" i="138"/>
  <c r="I78" i="7"/>
  <c r="I78" i="165"/>
  <c r="I78" i="141"/>
  <c r="I78" i="70"/>
  <c r="I78" i="66"/>
  <c r="J77" i="141"/>
  <c r="K77" i="141" s="1"/>
  <c r="I87" i="24"/>
  <c r="I78" i="67"/>
  <c r="I82" i="139"/>
  <c r="J81" i="139"/>
  <c r="K81" i="139" s="1"/>
  <c r="I87" i="58"/>
  <c r="J88" i="129"/>
  <c r="K88" i="129" s="1"/>
  <c r="I83" i="236"/>
  <c r="J82" i="236"/>
  <c r="K82" i="236" s="1"/>
  <c r="J84" i="140"/>
  <c r="K84" i="140" s="1"/>
  <c r="I85" i="140"/>
  <c r="I89" i="129"/>
  <c r="I80" i="97"/>
  <c r="J79" i="97"/>
  <c r="K79" i="97" s="1"/>
  <c r="I80" i="145"/>
  <c r="J79" i="145"/>
  <c r="K79" i="145" s="1"/>
  <c r="I95" i="235"/>
  <c r="I87" i="47"/>
  <c r="I89" i="95"/>
  <c r="J88" i="95"/>
  <c r="K88" i="95" s="1"/>
  <c r="K55" i="26" l="1"/>
  <c r="G56" i="26"/>
  <c r="H56" i="26" s="1"/>
  <c r="J56" i="26" s="1"/>
  <c r="K74" i="152"/>
  <c r="J75" i="152" s="1"/>
  <c r="G76" i="152" s="1"/>
  <c r="H76" i="152" s="1"/>
  <c r="J67" i="207"/>
  <c r="G68" i="207" s="1"/>
  <c r="H68" i="207" s="1"/>
  <c r="I116" i="181"/>
  <c r="G61" i="4"/>
  <c r="H61" i="4" s="1"/>
  <c r="K60" i="4"/>
  <c r="G57" i="155"/>
  <c r="H57" i="155" s="1"/>
  <c r="K56" i="155"/>
  <c r="I102" i="27"/>
  <c r="I103" i="27" s="1"/>
  <c r="I104" i="27" s="1"/>
  <c r="I105" i="27" s="1"/>
  <c r="I106" i="27" s="1"/>
  <c r="K53" i="168"/>
  <c r="G54" i="168"/>
  <c r="H54" i="168" s="1"/>
  <c r="K69" i="243"/>
  <c r="G70" i="243"/>
  <c r="H70" i="243" s="1"/>
  <c r="K75" i="152"/>
  <c r="J76" i="152" s="1"/>
  <c r="G77" i="152" s="1"/>
  <c r="H77" i="152" s="1"/>
  <c r="J57" i="181"/>
  <c r="K57" i="181" s="1"/>
  <c r="K53" i="3"/>
  <c r="G54" i="3"/>
  <c r="H54" i="3" s="1"/>
  <c r="K52" i="231"/>
  <c r="G53" i="231"/>
  <c r="H53" i="231" s="1"/>
  <c r="K59" i="241"/>
  <c r="G60" i="241"/>
  <c r="H60" i="241" s="1"/>
  <c r="K60" i="27"/>
  <c r="G61" i="27"/>
  <c r="H61" i="27" s="1"/>
  <c r="J110" i="115"/>
  <c r="K110" i="115" s="1"/>
  <c r="J111" i="115" s="1"/>
  <c r="K111" i="115" s="1"/>
  <c r="G64" i="2"/>
  <c r="H64" i="2" s="1"/>
  <c r="J64" i="2" s="1"/>
  <c r="J80" i="145"/>
  <c r="K80" i="145" s="1"/>
  <c r="J105" i="238"/>
  <c r="K105" i="238" s="1"/>
  <c r="J114" i="110"/>
  <c r="K114" i="110" s="1"/>
  <c r="J115" i="110" s="1"/>
  <c r="K115" i="110" s="1"/>
  <c r="J108" i="222"/>
  <c r="K108" i="222" s="1"/>
  <c r="J78" i="41"/>
  <c r="K78" i="41" s="1"/>
  <c r="J106" i="132"/>
  <c r="K106" i="132" s="1"/>
  <c r="J107" i="132" s="1"/>
  <c r="K107" i="132" s="1"/>
  <c r="J102" i="60"/>
  <c r="K102" i="60" s="1"/>
  <c r="J103" i="60" s="1"/>
  <c r="K103" i="60" s="1"/>
  <c r="J119" i="43"/>
  <c r="K119" i="43" s="1"/>
  <c r="I109" i="222"/>
  <c r="I108" i="132"/>
  <c r="I109" i="132" s="1"/>
  <c r="J87" i="58"/>
  <c r="K87" i="58" s="1"/>
  <c r="J78" i="67"/>
  <c r="K78" i="67" s="1"/>
  <c r="J78" i="141"/>
  <c r="K78" i="141" s="1"/>
  <c r="J78" i="66"/>
  <c r="K78" i="66" s="1"/>
  <c r="J78" i="70"/>
  <c r="K78" i="70" s="1"/>
  <c r="J78" i="7"/>
  <c r="K78" i="7" s="1"/>
  <c r="I104" i="60"/>
  <c r="I105" i="60" s="1"/>
  <c r="I112" i="115"/>
  <c r="I113" i="115" s="1"/>
  <c r="I116" i="110"/>
  <c r="J93" i="19"/>
  <c r="K93" i="19" s="1"/>
  <c r="I106" i="238"/>
  <c r="I107" i="238" s="1"/>
  <c r="I85" i="4"/>
  <c r="J87" i="47"/>
  <c r="K87" i="47" s="1"/>
  <c r="I120" i="43"/>
  <c r="I94" i="19"/>
  <c r="I82" i="2"/>
  <c r="J78" i="165"/>
  <c r="K78" i="165" s="1"/>
  <c r="J88" i="169"/>
  <c r="K88" i="169" s="1"/>
  <c r="J78" i="69"/>
  <c r="K78" i="69" s="1"/>
  <c r="I88" i="24"/>
  <c r="I79" i="66"/>
  <c r="I79" i="70"/>
  <c r="I79" i="165"/>
  <c r="J79" i="138"/>
  <c r="K79" i="138" s="1"/>
  <c r="I79" i="41"/>
  <c r="I79" i="170"/>
  <c r="I79" i="68"/>
  <c r="I79" i="65"/>
  <c r="I80" i="138"/>
  <c r="I80" i="37"/>
  <c r="I79" i="67"/>
  <c r="I79" i="141"/>
  <c r="I81" i="152"/>
  <c r="J79" i="37"/>
  <c r="K79" i="37" s="1"/>
  <c r="J80" i="97"/>
  <c r="K80" i="97" s="1"/>
  <c r="J82" i="139"/>
  <c r="K82" i="139" s="1"/>
  <c r="J87" i="24"/>
  <c r="K87" i="24" s="1"/>
  <c r="I79" i="7"/>
  <c r="I79" i="243"/>
  <c r="I89" i="169"/>
  <c r="J78" i="170"/>
  <c r="K78" i="170" s="1"/>
  <c r="J78" i="68"/>
  <c r="K78" i="68" s="1"/>
  <c r="I80" i="8"/>
  <c r="J80" i="8" s="1"/>
  <c r="K80" i="8" s="1"/>
  <c r="J78" i="65"/>
  <c r="K78" i="65" s="1"/>
  <c r="I79" i="69"/>
  <c r="J83" i="236"/>
  <c r="K83" i="236" s="1"/>
  <c r="I83" i="139"/>
  <c r="I88" i="58"/>
  <c r="I84" i="236"/>
  <c r="J85" i="140"/>
  <c r="K85" i="140" s="1"/>
  <c r="I86" i="140"/>
  <c r="I90" i="129"/>
  <c r="J89" i="129"/>
  <c r="K89" i="129" s="1"/>
  <c r="J89" i="95"/>
  <c r="K89" i="95" s="1"/>
  <c r="I81" i="97"/>
  <c r="I81" i="145"/>
  <c r="J95" i="235"/>
  <c r="K95" i="235" s="1"/>
  <c r="I96" i="235"/>
  <c r="I88" i="47"/>
  <c r="I90" i="95"/>
  <c r="G57" i="26" l="1"/>
  <c r="H57" i="26" s="1"/>
  <c r="K56" i="26"/>
  <c r="K67" i="207"/>
  <c r="J68" i="207" s="1"/>
  <c r="G69" i="207" s="1"/>
  <c r="H69" i="207" s="1"/>
  <c r="I117" i="181"/>
  <c r="I107" i="27"/>
  <c r="G58" i="181"/>
  <c r="H58" i="181" s="1"/>
  <c r="J58" i="181" s="1"/>
  <c r="G59" i="181" s="1"/>
  <c r="H59" i="181" s="1"/>
  <c r="J61" i="4"/>
  <c r="G62" i="4" s="1"/>
  <c r="H62" i="4" s="1"/>
  <c r="J54" i="168"/>
  <c r="G55" i="168" s="1"/>
  <c r="H55" i="168" s="1"/>
  <c r="J70" i="243"/>
  <c r="K70" i="243" s="1"/>
  <c r="K57" i="155"/>
  <c r="K76" i="152"/>
  <c r="J77" i="152" s="1"/>
  <c r="G78" i="152" s="1"/>
  <c r="H78" i="152" s="1"/>
  <c r="J61" i="27"/>
  <c r="G62" i="27" s="1"/>
  <c r="H62" i="27" s="1"/>
  <c r="J54" i="3"/>
  <c r="G55" i="3" s="1"/>
  <c r="H55" i="3" s="1"/>
  <c r="J60" i="241"/>
  <c r="K60" i="241" s="1"/>
  <c r="J79" i="65"/>
  <c r="K79" i="65" s="1"/>
  <c r="J88" i="24"/>
  <c r="K88" i="24" s="1"/>
  <c r="J53" i="231"/>
  <c r="K64" i="2"/>
  <c r="G65" i="2"/>
  <c r="H65" i="2" s="1"/>
  <c r="J79" i="170"/>
  <c r="K79" i="170" s="1"/>
  <c r="J79" i="68"/>
  <c r="K79" i="68" s="1"/>
  <c r="J80" i="37"/>
  <c r="K80" i="37" s="1"/>
  <c r="J79" i="70"/>
  <c r="K79" i="70" s="1"/>
  <c r="J79" i="66"/>
  <c r="K79" i="66" s="1"/>
  <c r="J116" i="110"/>
  <c r="K116" i="110" s="1"/>
  <c r="J109" i="222"/>
  <c r="K109" i="222" s="1"/>
  <c r="I106" i="60"/>
  <c r="I110" i="222"/>
  <c r="I111" i="222" s="1"/>
  <c r="J104" i="60"/>
  <c r="K104" i="60" s="1"/>
  <c r="J105" i="60" s="1"/>
  <c r="K105" i="60" s="1"/>
  <c r="I110" i="132"/>
  <c r="I111" i="132" s="1"/>
  <c r="J106" i="238"/>
  <c r="K106" i="238" s="1"/>
  <c r="J107" i="238" s="1"/>
  <c r="K107" i="238" s="1"/>
  <c r="J108" i="132"/>
  <c r="K108" i="132" s="1"/>
  <c r="J109" i="132" s="1"/>
  <c r="K109" i="132" s="1"/>
  <c r="I114" i="115"/>
  <c r="J112" i="115"/>
  <c r="K112" i="115" s="1"/>
  <c r="J113" i="115" s="1"/>
  <c r="K113" i="115" s="1"/>
  <c r="I117" i="110"/>
  <c r="J94" i="19"/>
  <c r="K94" i="19" s="1"/>
  <c r="I108" i="238"/>
  <c r="I109" i="238" s="1"/>
  <c r="I86" i="4"/>
  <c r="I121" i="43"/>
  <c r="J120" i="43"/>
  <c r="K120" i="43" s="1"/>
  <c r="I95" i="19"/>
  <c r="J79" i="7"/>
  <c r="K79" i="7" s="1"/>
  <c r="J79" i="67"/>
  <c r="K79" i="67" s="1"/>
  <c r="J79" i="41"/>
  <c r="K79" i="41" s="1"/>
  <c r="I83" i="2"/>
  <c r="J88" i="47"/>
  <c r="K88" i="47" s="1"/>
  <c r="I80" i="243"/>
  <c r="I80" i="141"/>
  <c r="I81" i="37"/>
  <c r="I80" i="165"/>
  <c r="I81" i="8"/>
  <c r="J81" i="8" s="1"/>
  <c r="K81" i="8" s="1"/>
  <c r="I90" i="169"/>
  <c r="I81" i="138"/>
  <c r="I80" i="68"/>
  <c r="J79" i="165"/>
  <c r="K79" i="165" s="1"/>
  <c r="I80" i="66"/>
  <c r="I80" i="69"/>
  <c r="J89" i="169"/>
  <c r="K89" i="169" s="1"/>
  <c r="I80" i="7"/>
  <c r="I82" i="152"/>
  <c r="I83" i="152" s="1"/>
  <c r="I84" i="152" s="1"/>
  <c r="I80" i="67"/>
  <c r="J80" i="138"/>
  <c r="K80" i="138" s="1"/>
  <c r="I80" i="41"/>
  <c r="J79" i="69"/>
  <c r="K79" i="69" s="1"/>
  <c r="J79" i="141"/>
  <c r="K79" i="141" s="1"/>
  <c r="I80" i="65"/>
  <c r="I80" i="170"/>
  <c r="I80" i="70"/>
  <c r="I89" i="24"/>
  <c r="J81" i="145"/>
  <c r="K81" i="145" s="1"/>
  <c r="J90" i="129"/>
  <c r="K90" i="129" s="1"/>
  <c r="I84" i="139"/>
  <c r="J83" i="139"/>
  <c r="K83" i="139" s="1"/>
  <c r="I89" i="58"/>
  <c r="J88" i="58"/>
  <c r="K88" i="58" s="1"/>
  <c r="I85" i="236"/>
  <c r="J84" i="236"/>
  <c r="K84" i="236" s="1"/>
  <c r="I87" i="140"/>
  <c r="J86" i="140"/>
  <c r="K86" i="140" s="1"/>
  <c r="I91" i="129"/>
  <c r="J90" i="95"/>
  <c r="K90" i="95" s="1"/>
  <c r="I82" i="97"/>
  <c r="J81" i="97"/>
  <c r="K81" i="97" s="1"/>
  <c r="I82" i="145"/>
  <c r="I97" i="235"/>
  <c r="J96" i="235"/>
  <c r="K96" i="235" s="1"/>
  <c r="I89" i="47"/>
  <c r="I91" i="95"/>
  <c r="J57" i="26" l="1"/>
  <c r="K61" i="4"/>
  <c r="K68" i="207"/>
  <c r="J69" i="207" s="1"/>
  <c r="I118" i="181"/>
  <c r="K54" i="168"/>
  <c r="J55" i="168" s="1"/>
  <c r="K55" i="168" s="1"/>
  <c r="I108" i="27"/>
  <c r="G71" i="243"/>
  <c r="H71" i="243" s="1"/>
  <c r="J71" i="243" s="1"/>
  <c r="K71" i="243" s="1"/>
  <c r="J62" i="4"/>
  <c r="K61" i="27"/>
  <c r="J62" i="27" s="1"/>
  <c r="K62" i="27" s="1"/>
  <c r="K54" i="3"/>
  <c r="J55" i="3" s="1"/>
  <c r="K55" i="3" s="1"/>
  <c r="I85" i="152"/>
  <c r="J80" i="141"/>
  <c r="K80" i="141" s="1"/>
  <c r="G61" i="241"/>
  <c r="H61" i="241" s="1"/>
  <c r="J61" i="241" s="1"/>
  <c r="K77" i="152"/>
  <c r="J78" i="152" s="1"/>
  <c r="J90" i="169"/>
  <c r="K90" i="169" s="1"/>
  <c r="J81" i="138"/>
  <c r="K81" i="138" s="1"/>
  <c r="K53" i="231"/>
  <c r="G54" i="231"/>
  <c r="H54" i="231" s="1"/>
  <c r="J65" i="2"/>
  <c r="G66" i="2" s="1"/>
  <c r="H66" i="2" s="1"/>
  <c r="K58" i="181"/>
  <c r="J59" i="181" s="1"/>
  <c r="J110" i="132"/>
  <c r="K110" i="132" s="1"/>
  <c r="J111" i="132" s="1"/>
  <c r="K111" i="132" s="1"/>
  <c r="J106" i="60"/>
  <c r="K106" i="60" s="1"/>
  <c r="J95" i="19"/>
  <c r="K95" i="19" s="1"/>
  <c r="J121" i="43"/>
  <c r="K121" i="43" s="1"/>
  <c r="D50" i="245" s="1"/>
  <c r="J117" i="110"/>
  <c r="K117" i="110" s="1"/>
  <c r="J80" i="165"/>
  <c r="K80" i="165" s="1"/>
  <c r="J114" i="115"/>
  <c r="K114" i="115" s="1"/>
  <c r="I112" i="132"/>
  <c r="I113" i="132" s="1"/>
  <c r="I112" i="222"/>
  <c r="J87" i="140"/>
  <c r="K87" i="140" s="1"/>
  <c r="I107" i="60"/>
  <c r="J82" i="145"/>
  <c r="K82" i="145" s="1"/>
  <c r="J80" i="69"/>
  <c r="K80" i="69" s="1"/>
  <c r="J80" i="67"/>
  <c r="K80" i="67" s="1"/>
  <c r="J110" i="222"/>
  <c r="K110" i="222" s="1"/>
  <c r="J111" i="222" s="1"/>
  <c r="K111" i="222" s="1"/>
  <c r="I115" i="115"/>
  <c r="I116" i="115" s="1"/>
  <c r="I118" i="110"/>
  <c r="J108" i="238"/>
  <c r="K108" i="238" s="1"/>
  <c r="J109" i="238" s="1"/>
  <c r="K109" i="238" s="1"/>
  <c r="I110" i="238"/>
  <c r="I111" i="238" s="1"/>
  <c r="I87" i="4"/>
  <c r="C50" i="245"/>
  <c r="I96" i="19"/>
  <c r="J89" i="58"/>
  <c r="K89" i="58" s="1"/>
  <c r="J80" i="70"/>
  <c r="K80" i="70" s="1"/>
  <c r="J80" i="65"/>
  <c r="K80" i="65" s="1"/>
  <c r="I84" i="2"/>
  <c r="J80" i="170"/>
  <c r="K80" i="170" s="1"/>
  <c r="J80" i="41"/>
  <c r="K80" i="41" s="1"/>
  <c r="J81" i="37"/>
  <c r="K81" i="37" s="1"/>
  <c r="I90" i="24"/>
  <c r="I81" i="7"/>
  <c r="I81" i="69"/>
  <c r="I81" i="41"/>
  <c r="J80" i="7"/>
  <c r="K80" i="7" s="1"/>
  <c r="I81" i="68"/>
  <c r="I81" i="70"/>
  <c r="I81" i="65"/>
  <c r="I81" i="66"/>
  <c r="J80" i="68"/>
  <c r="K80" i="68" s="1"/>
  <c r="I91" i="169"/>
  <c r="I81" i="165"/>
  <c r="I81" i="141"/>
  <c r="I81" i="243"/>
  <c r="J82" i="97"/>
  <c r="K82" i="97" s="1"/>
  <c r="J85" i="236"/>
  <c r="K85" i="236" s="1"/>
  <c r="J84" i="139"/>
  <c r="K84" i="139" s="1"/>
  <c r="J89" i="24"/>
  <c r="K89" i="24" s="1"/>
  <c r="I81" i="170"/>
  <c r="I81" i="67"/>
  <c r="J80" i="66"/>
  <c r="K80" i="66" s="1"/>
  <c r="I82" i="138"/>
  <c r="I82" i="8"/>
  <c r="J82" i="8" s="1"/>
  <c r="K82" i="8" s="1"/>
  <c r="I82" i="37"/>
  <c r="I85" i="139"/>
  <c r="I90" i="58"/>
  <c r="I86" i="236"/>
  <c r="J97" i="235"/>
  <c r="K97" i="235" s="1"/>
  <c r="I88" i="140"/>
  <c r="I92" i="129"/>
  <c r="J91" i="129"/>
  <c r="K91" i="129" s="1"/>
  <c r="I83" i="97"/>
  <c r="I83" i="145"/>
  <c r="I98" i="235"/>
  <c r="I90" i="47"/>
  <c r="J89" i="47"/>
  <c r="K89" i="47" s="1"/>
  <c r="I92" i="95"/>
  <c r="J91" i="95"/>
  <c r="K91" i="95" s="1"/>
  <c r="G58" i="26" l="1"/>
  <c r="H58" i="26" s="1"/>
  <c r="K57" i="26"/>
  <c r="G72" i="243"/>
  <c r="H72" i="243" s="1"/>
  <c r="I119" i="181"/>
  <c r="I109" i="27"/>
  <c r="K69" i="207"/>
  <c r="G70" i="207"/>
  <c r="H70" i="207" s="1"/>
  <c r="J72" i="243"/>
  <c r="G73" i="243" s="1"/>
  <c r="H73" i="243" s="1"/>
  <c r="G56" i="168"/>
  <c r="H56" i="168" s="1"/>
  <c r="J56" i="168" s="1"/>
  <c r="K62" i="4"/>
  <c r="G63" i="4"/>
  <c r="H63" i="4" s="1"/>
  <c r="G56" i="3"/>
  <c r="H56" i="3" s="1"/>
  <c r="J56" i="3" s="1"/>
  <c r="K56" i="3" s="1"/>
  <c r="I86" i="152"/>
  <c r="G63" i="27"/>
  <c r="H63" i="27" s="1"/>
  <c r="J63" i="27" s="1"/>
  <c r="G79" i="152"/>
  <c r="H79" i="152" s="1"/>
  <c r="K78" i="152"/>
  <c r="J54" i="231"/>
  <c r="K61" i="241"/>
  <c r="G62" i="241"/>
  <c r="H62" i="241" s="1"/>
  <c r="K65" i="2"/>
  <c r="J66" i="2" s="1"/>
  <c r="K59" i="181"/>
  <c r="G60" i="181"/>
  <c r="H60" i="181" s="1"/>
  <c r="J81" i="66"/>
  <c r="K81" i="66" s="1"/>
  <c r="J110" i="238"/>
  <c r="K110" i="238" s="1"/>
  <c r="J111" i="238" s="1"/>
  <c r="K111" i="238" s="1"/>
  <c r="J112" i="222"/>
  <c r="K112" i="222" s="1"/>
  <c r="J81" i="69"/>
  <c r="K81" i="69" s="1"/>
  <c r="J91" i="169"/>
  <c r="K91" i="169" s="1"/>
  <c r="J81" i="65"/>
  <c r="K81" i="65" s="1"/>
  <c r="J90" i="24"/>
  <c r="K90" i="24" s="1"/>
  <c r="J107" i="60"/>
  <c r="K107" i="60" s="1"/>
  <c r="J82" i="37"/>
  <c r="K82" i="37" s="1"/>
  <c r="J81" i="70"/>
  <c r="K81" i="70" s="1"/>
  <c r="I113" i="222"/>
  <c r="I114" i="222" s="1"/>
  <c r="I108" i="60"/>
  <c r="I114" i="132"/>
  <c r="I115" i="132" s="1"/>
  <c r="J81" i="68"/>
  <c r="K81" i="68" s="1"/>
  <c r="J112" i="132"/>
  <c r="K112" i="132" s="1"/>
  <c r="J113" i="132" s="1"/>
  <c r="K113" i="132" s="1"/>
  <c r="J90" i="58"/>
  <c r="K90" i="58" s="1"/>
  <c r="J118" i="110"/>
  <c r="K118" i="110" s="1"/>
  <c r="I117" i="115"/>
  <c r="J115" i="115"/>
  <c r="K115" i="115" s="1"/>
  <c r="J116" i="115" s="1"/>
  <c r="K116" i="115" s="1"/>
  <c r="I119" i="110"/>
  <c r="I112" i="238"/>
  <c r="I113" i="238" s="1"/>
  <c r="I88" i="4"/>
  <c r="I97" i="19"/>
  <c r="J96" i="19"/>
  <c r="K96" i="19" s="1"/>
  <c r="I85" i="2"/>
  <c r="J81" i="7"/>
  <c r="K81" i="7" s="1"/>
  <c r="I82" i="67"/>
  <c r="I82" i="170"/>
  <c r="I82" i="141"/>
  <c r="I83" i="138"/>
  <c r="J81" i="67"/>
  <c r="K81" i="67" s="1"/>
  <c r="J81" i="170"/>
  <c r="K81" i="170" s="1"/>
  <c r="J81" i="141"/>
  <c r="K81" i="141" s="1"/>
  <c r="I92" i="169"/>
  <c r="I82" i="68"/>
  <c r="I82" i="7"/>
  <c r="I83" i="37"/>
  <c r="J82" i="138"/>
  <c r="K82" i="138" s="1"/>
  <c r="I82" i="165"/>
  <c r="I82" i="65"/>
  <c r="I82" i="41"/>
  <c r="J85" i="139"/>
  <c r="K85" i="139" s="1"/>
  <c r="I83" i="8"/>
  <c r="J83" i="8" s="1"/>
  <c r="K83" i="8" s="1"/>
  <c r="I82" i="243"/>
  <c r="J81" i="165"/>
  <c r="K81" i="165" s="1"/>
  <c r="I82" i="66"/>
  <c r="I82" i="70"/>
  <c r="J81" i="41"/>
  <c r="K81" i="41" s="1"/>
  <c r="I82" i="69"/>
  <c r="I91" i="24"/>
  <c r="J83" i="145"/>
  <c r="K83" i="145" s="1"/>
  <c r="I86" i="139"/>
  <c r="I91" i="58"/>
  <c r="I87" i="236"/>
  <c r="J86" i="236"/>
  <c r="K86" i="236" s="1"/>
  <c r="J98" i="235"/>
  <c r="K98" i="235" s="1"/>
  <c r="J88" i="140"/>
  <c r="K88" i="140" s="1"/>
  <c r="I89" i="140"/>
  <c r="J92" i="129"/>
  <c r="K92" i="129" s="1"/>
  <c r="J90" i="47"/>
  <c r="K90" i="47" s="1"/>
  <c r="I93" i="129"/>
  <c r="I84" i="97"/>
  <c r="J83" i="97"/>
  <c r="K83" i="97" s="1"/>
  <c r="J92" i="95"/>
  <c r="K92" i="95" s="1"/>
  <c r="I84" i="145"/>
  <c r="I99" i="235"/>
  <c r="I91" i="47"/>
  <c r="I93" i="95"/>
  <c r="J58" i="26" l="1"/>
  <c r="I120" i="181"/>
  <c r="I121" i="181" s="1"/>
  <c r="I122" i="181" s="1"/>
  <c r="I123" i="181" s="1"/>
  <c r="I124" i="181" s="1"/>
  <c r="I125" i="181" s="1"/>
  <c r="I126" i="181" s="1"/>
  <c r="I127" i="181" s="1"/>
  <c r="J70" i="207"/>
  <c r="I110" i="27"/>
  <c r="K72" i="243"/>
  <c r="J73" i="243" s="1"/>
  <c r="K73" i="243" s="1"/>
  <c r="G57" i="3"/>
  <c r="H57" i="3" s="1"/>
  <c r="J57" i="3" s="1"/>
  <c r="K57" i="3" s="1"/>
  <c r="J63" i="4"/>
  <c r="G57" i="168"/>
  <c r="H57" i="168" s="1"/>
  <c r="K56" i="168"/>
  <c r="I87" i="152"/>
  <c r="J82" i="67"/>
  <c r="K82" i="67" s="1"/>
  <c r="J82" i="170"/>
  <c r="K82" i="170" s="1"/>
  <c r="J62" i="241"/>
  <c r="K62" i="241" s="1"/>
  <c r="J79" i="152"/>
  <c r="K79" i="152" s="1"/>
  <c r="J60" i="181"/>
  <c r="K60" i="181" s="1"/>
  <c r="K54" i="231"/>
  <c r="G55" i="231"/>
  <c r="H55" i="231" s="1"/>
  <c r="G64" i="27"/>
  <c r="H64" i="27" s="1"/>
  <c r="K63" i="27"/>
  <c r="J82" i="41"/>
  <c r="K82" i="41" s="1"/>
  <c r="J114" i="132"/>
  <c r="K114" i="132" s="1"/>
  <c r="J115" i="132" s="1"/>
  <c r="K115" i="132" s="1"/>
  <c r="J84" i="97"/>
  <c r="K84" i="97" s="1"/>
  <c r="J82" i="68"/>
  <c r="K82" i="68" s="1"/>
  <c r="J113" i="222"/>
  <c r="K113" i="222" s="1"/>
  <c r="J114" i="222" s="1"/>
  <c r="K114" i="222" s="1"/>
  <c r="J84" i="145"/>
  <c r="K84" i="145" s="1"/>
  <c r="J83" i="138"/>
  <c r="K83" i="138" s="1"/>
  <c r="J86" i="139"/>
  <c r="K86" i="139" s="1"/>
  <c r="J97" i="19"/>
  <c r="K97" i="19" s="1"/>
  <c r="J108" i="60"/>
  <c r="K108" i="60" s="1"/>
  <c r="J82" i="66"/>
  <c r="K82" i="66" s="1"/>
  <c r="I116" i="132"/>
  <c r="I117" i="132" s="1"/>
  <c r="J82" i="70"/>
  <c r="K82" i="70" s="1"/>
  <c r="J82" i="165"/>
  <c r="K82" i="165" s="1"/>
  <c r="J112" i="238"/>
  <c r="K112" i="238" s="1"/>
  <c r="J113" i="238" s="1"/>
  <c r="K113" i="238" s="1"/>
  <c r="I115" i="222"/>
  <c r="I116" i="222" s="1"/>
  <c r="J117" i="115"/>
  <c r="K117" i="115" s="1"/>
  <c r="I109" i="60"/>
  <c r="I118" i="115"/>
  <c r="I119" i="115" s="1"/>
  <c r="I120" i="110"/>
  <c r="J119" i="110"/>
  <c r="K119" i="110" s="1"/>
  <c r="G67" i="2"/>
  <c r="H67" i="2" s="1"/>
  <c r="K66" i="2"/>
  <c r="I114" i="238"/>
  <c r="I115" i="238" s="1"/>
  <c r="I89" i="4"/>
  <c r="J91" i="47"/>
  <c r="K91" i="47" s="1"/>
  <c r="I98" i="19"/>
  <c r="I86" i="2"/>
  <c r="J82" i="65"/>
  <c r="K82" i="65" s="1"/>
  <c r="J82" i="141"/>
  <c r="K82" i="141" s="1"/>
  <c r="J91" i="58"/>
  <c r="K91" i="58" s="1"/>
  <c r="I83" i="69"/>
  <c r="I83" i="66"/>
  <c r="I83" i="243"/>
  <c r="I83" i="165"/>
  <c r="I83" i="7"/>
  <c r="I83" i="170"/>
  <c r="J99" i="235"/>
  <c r="K99" i="235" s="1"/>
  <c r="I92" i="24"/>
  <c r="I93" i="24" s="1"/>
  <c r="I84" i="8"/>
  <c r="J84" i="8" s="1"/>
  <c r="K84" i="8" s="1"/>
  <c r="I83" i="41"/>
  <c r="I84" i="37"/>
  <c r="I93" i="169"/>
  <c r="J83" i="37"/>
  <c r="K83" i="37" s="1"/>
  <c r="J92" i="169"/>
  <c r="K92" i="169" s="1"/>
  <c r="I84" i="138"/>
  <c r="I83" i="141"/>
  <c r="J91" i="24"/>
  <c r="K91" i="24" s="1"/>
  <c r="J82" i="69"/>
  <c r="K82" i="69" s="1"/>
  <c r="I83" i="70"/>
  <c r="I83" i="65"/>
  <c r="J82" i="7"/>
  <c r="K82" i="7" s="1"/>
  <c r="I83" i="68"/>
  <c r="I83" i="67"/>
  <c r="J87" i="236"/>
  <c r="K87" i="236" s="1"/>
  <c r="I87" i="139"/>
  <c r="I92" i="58"/>
  <c r="I88" i="236"/>
  <c r="J89" i="140"/>
  <c r="K89" i="140" s="1"/>
  <c r="I90" i="140"/>
  <c r="I94" i="129"/>
  <c r="J93" i="129"/>
  <c r="K93" i="129" s="1"/>
  <c r="I85" i="97"/>
  <c r="J93" i="95"/>
  <c r="K93" i="95" s="1"/>
  <c r="I85" i="145"/>
  <c r="I100" i="235"/>
  <c r="I92" i="47"/>
  <c r="I94" i="95"/>
  <c r="G59" i="26" l="1"/>
  <c r="H59" i="26" s="1"/>
  <c r="K58" i="26"/>
  <c r="I128" i="181"/>
  <c r="I129" i="181" s="1"/>
  <c r="G74" i="243"/>
  <c r="H74" i="243" s="1"/>
  <c r="J74" i="243" s="1"/>
  <c r="G75" i="243" s="1"/>
  <c r="H75" i="243" s="1"/>
  <c r="I111" i="27"/>
  <c r="I112" i="27" s="1"/>
  <c r="G71" i="207"/>
  <c r="H71" i="207" s="1"/>
  <c r="K70" i="207"/>
  <c r="G64" i="4"/>
  <c r="H64" i="4" s="1"/>
  <c r="K63" i="4"/>
  <c r="G58" i="3"/>
  <c r="H58" i="3" s="1"/>
  <c r="J58" i="3" s="1"/>
  <c r="J57" i="168"/>
  <c r="G61" i="181"/>
  <c r="H61" i="181" s="1"/>
  <c r="J61" i="181" s="1"/>
  <c r="K61" i="181" s="1"/>
  <c r="I88" i="152"/>
  <c r="G63" i="241"/>
  <c r="H63" i="241" s="1"/>
  <c r="J63" i="241" s="1"/>
  <c r="G64" i="241" s="1"/>
  <c r="H64" i="241" s="1"/>
  <c r="G80" i="152"/>
  <c r="H80" i="152" s="1"/>
  <c r="J80" i="152" s="1"/>
  <c r="G81" i="152" s="1"/>
  <c r="H81" i="152" s="1"/>
  <c r="J55" i="231"/>
  <c r="J84" i="37"/>
  <c r="K84" i="37" s="1"/>
  <c r="J64" i="27"/>
  <c r="J83" i="69"/>
  <c r="K83" i="69" s="1"/>
  <c r="J92" i="24"/>
  <c r="K92" i="24" s="1"/>
  <c r="J93" i="24" s="1"/>
  <c r="K93" i="24" s="1"/>
  <c r="J83" i="67"/>
  <c r="K83" i="67" s="1"/>
  <c r="J83" i="7"/>
  <c r="K83" i="7" s="1"/>
  <c r="J93" i="169"/>
  <c r="K93" i="169" s="1"/>
  <c r="J109" i="60"/>
  <c r="K109" i="60" s="1"/>
  <c r="J67" i="2"/>
  <c r="G68" i="2" s="1"/>
  <c r="H68" i="2" s="1"/>
  <c r="J116" i="132"/>
  <c r="K116" i="132" s="1"/>
  <c r="J117" i="132" s="1"/>
  <c r="K117" i="132" s="1"/>
  <c r="J94" i="129"/>
  <c r="K94" i="129" s="1"/>
  <c r="J83" i="68"/>
  <c r="K83" i="68" s="1"/>
  <c r="J115" i="222"/>
  <c r="K115" i="222" s="1"/>
  <c r="J116" i="222" s="1"/>
  <c r="K116" i="222" s="1"/>
  <c r="J114" i="238"/>
  <c r="K114" i="238" s="1"/>
  <c r="J115" i="238" s="1"/>
  <c r="K115" i="238" s="1"/>
  <c r="J120" i="110"/>
  <c r="K120" i="110" s="1"/>
  <c r="I110" i="60"/>
  <c r="I118" i="132"/>
  <c r="I119" i="132" s="1"/>
  <c r="J88" i="236"/>
  <c r="K88" i="236" s="1"/>
  <c r="J83" i="70"/>
  <c r="K83" i="70" s="1"/>
  <c r="J85" i="145"/>
  <c r="K85" i="145" s="1"/>
  <c r="J84" i="138"/>
  <c r="K84" i="138" s="1"/>
  <c r="J83" i="165"/>
  <c r="K83" i="165" s="1"/>
  <c r="I117" i="222"/>
  <c r="I120" i="115"/>
  <c r="J118" i="115"/>
  <c r="K118" i="115" s="1"/>
  <c r="J119" i="115" s="1"/>
  <c r="K119" i="115" s="1"/>
  <c r="J10" i="179"/>
  <c r="C117" i="245"/>
  <c r="I116" i="238"/>
  <c r="I117" i="238" s="1"/>
  <c r="I90" i="4"/>
  <c r="I99" i="19"/>
  <c r="I100" i="19" s="1"/>
  <c r="J98" i="19"/>
  <c r="K98" i="19" s="1"/>
  <c r="J83" i="170"/>
  <c r="K83" i="170" s="1"/>
  <c r="J85" i="97"/>
  <c r="K85" i="97" s="1"/>
  <c r="J83" i="41"/>
  <c r="K83" i="41" s="1"/>
  <c r="J83" i="66"/>
  <c r="K83" i="66" s="1"/>
  <c r="I87" i="2"/>
  <c r="I84" i="141"/>
  <c r="I94" i="24"/>
  <c r="I84" i="67"/>
  <c r="I84" i="65"/>
  <c r="I94" i="169"/>
  <c r="I84" i="41"/>
  <c r="I84" i="69"/>
  <c r="J83" i="65"/>
  <c r="K83" i="65" s="1"/>
  <c r="I85" i="138"/>
  <c r="I84" i="7"/>
  <c r="I84" i="243"/>
  <c r="J100" i="235"/>
  <c r="K100" i="235" s="1"/>
  <c r="J92" i="58"/>
  <c r="K92" i="58" s="1"/>
  <c r="I84" i="68"/>
  <c r="I84" i="70"/>
  <c r="J83" i="141"/>
  <c r="K83" i="141" s="1"/>
  <c r="I85" i="37"/>
  <c r="I85" i="8"/>
  <c r="J85" i="8" s="1"/>
  <c r="K85" i="8" s="1"/>
  <c r="I84" i="170"/>
  <c r="I84" i="165"/>
  <c r="I84" i="66"/>
  <c r="I88" i="139"/>
  <c r="J87" i="139"/>
  <c r="K87" i="139" s="1"/>
  <c r="I93" i="58"/>
  <c r="I89" i="236"/>
  <c r="J90" i="140"/>
  <c r="K90" i="140" s="1"/>
  <c r="I91" i="140"/>
  <c r="I95" i="129"/>
  <c r="I86" i="97"/>
  <c r="I86" i="145"/>
  <c r="I101" i="235"/>
  <c r="J92" i="47"/>
  <c r="K92" i="47" s="1"/>
  <c r="I93" i="47"/>
  <c r="I95" i="95"/>
  <c r="J94" i="95"/>
  <c r="K94" i="95" s="1"/>
  <c r="I130" i="181" l="1"/>
  <c r="J59" i="26"/>
  <c r="K74" i="243"/>
  <c r="J75" i="243" s="1"/>
  <c r="G76" i="243" s="1"/>
  <c r="H76" i="243" s="1"/>
  <c r="I113" i="27"/>
  <c r="J71" i="207"/>
  <c r="K71" i="207" s="1"/>
  <c r="C194" i="245"/>
  <c r="J64" i="4"/>
  <c r="G65" i="4" s="1"/>
  <c r="H65" i="4" s="1"/>
  <c r="K58" i="3"/>
  <c r="G59" i="3"/>
  <c r="H59" i="3" s="1"/>
  <c r="G58" i="168"/>
  <c r="H58" i="168" s="1"/>
  <c r="K57" i="168"/>
  <c r="K75" i="243"/>
  <c r="J76" i="243" s="1"/>
  <c r="G77" i="243" s="1"/>
  <c r="H77" i="243" s="1"/>
  <c r="I89" i="152"/>
  <c r="K63" i="241"/>
  <c r="J64" i="241" s="1"/>
  <c r="K55" i="231"/>
  <c r="G56" i="231"/>
  <c r="H56" i="231" s="1"/>
  <c r="J84" i="65"/>
  <c r="K84" i="65" s="1"/>
  <c r="K80" i="152"/>
  <c r="J81" i="152" s="1"/>
  <c r="K81" i="152" s="1"/>
  <c r="G62" i="181"/>
  <c r="H62" i="181" s="1"/>
  <c r="J62" i="181" s="1"/>
  <c r="G65" i="27"/>
  <c r="H65" i="27" s="1"/>
  <c r="K64" i="27"/>
  <c r="K67" i="2"/>
  <c r="J68" i="2" s="1"/>
  <c r="G69" i="2" s="1"/>
  <c r="H69" i="2" s="1"/>
  <c r="J110" i="60"/>
  <c r="K110" i="60" s="1"/>
  <c r="J93" i="58"/>
  <c r="K93" i="58" s="1"/>
  <c r="J84" i="69"/>
  <c r="K84" i="69" s="1"/>
  <c r="J94" i="169"/>
  <c r="K94" i="169" s="1"/>
  <c r="J120" i="115"/>
  <c r="K120" i="115" s="1"/>
  <c r="D122" i="245" s="1"/>
  <c r="J84" i="141"/>
  <c r="K84" i="141" s="1"/>
  <c r="I118" i="222"/>
  <c r="I119" i="222" s="1"/>
  <c r="I111" i="60"/>
  <c r="I112" i="60" s="1"/>
  <c r="I120" i="132"/>
  <c r="J91" i="140"/>
  <c r="K91" i="140" s="1"/>
  <c r="J88" i="139"/>
  <c r="K88" i="139" s="1"/>
  <c r="J84" i="165"/>
  <c r="K84" i="165" s="1"/>
  <c r="J85" i="138"/>
  <c r="K85" i="138" s="1"/>
  <c r="J94" i="24"/>
  <c r="K94" i="24" s="1"/>
  <c r="J99" i="19"/>
  <c r="K99" i="19" s="1"/>
  <c r="J100" i="19" s="1"/>
  <c r="K100" i="19" s="1"/>
  <c r="J117" i="222"/>
  <c r="K117" i="222" s="1"/>
  <c r="J118" i="132"/>
  <c r="K118" i="132" s="1"/>
  <c r="J119" i="132" s="1"/>
  <c r="K119" i="132" s="1"/>
  <c r="C122" i="245"/>
  <c r="J15" i="179"/>
  <c r="D117" i="245"/>
  <c r="K10" i="179"/>
  <c r="I118" i="238"/>
  <c r="J116" i="238"/>
  <c r="K116" i="238" s="1"/>
  <c r="J117" i="238" s="1"/>
  <c r="K117" i="238" s="1"/>
  <c r="I91" i="4"/>
  <c r="I101" i="19"/>
  <c r="I88" i="2"/>
  <c r="J95" i="95"/>
  <c r="K95" i="95" s="1"/>
  <c r="J84" i="7"/>
  <c r="K84" i="7" s="1"/>
  <c r="I85" i="66"/>
  <c r="I85" i="170"/>
  <c r="I86" i="37"/>
  <c r="I85" i="68"/>
  <c r="I85" i="243"/>
  <c r="I85" i="65"/>
  <c r="J84" i="66"/>
  <c r="K84" i="66" s="1"/>
  <c r="J84" i="170"/>
  <c r="K84" i="170" s="1"/>
  <c r="J85" i="37"/>
  <c r="K85" i="37" s="1"/>
  <c r="I85" i="70"/>
  <c r="I86" i="138"/>
  <c r="I85" i="69"/>
  <c r="I95" i="169"/>
  <c r="I95" i="24"/>
  <c r="J84" i="70"/>
  <c r="K84" i="70" s="1"/>
  <c r="I85" i="7"/>
  <c r="I85" i="41"/>
  <c r="I85" i="67"/>
  <c r="I85" i="165"/>
  <c r="I86" i="8"/>
  <c r="J86" i="8" s="1"/>
  <c r="K86" i="8" s="1"/>
  <c r="J84" i="68"/>
  <c r="K84" i="68" s="1"/>
  <c r="J84" i="41"/>
  <c r="K84" i="41" s="1"/>
  <c r="J84" i="67"/>
  <c r="K84" i="67" s="1"/>
  <c r="I85" i="141"/>
  <c r="I89" i="139"/>
  <c r="I94" i="58"/>
  <c r="I90" i="236"/>
  <c r="J89" i="236"/>
  <c r="K89" i="236" s="1"/>
  <c r="I92" i="140"/>
  <c r="J95" i="129"/>
  <c r="K95" i="129" s="1"/>
  <c r="I96" i="129"/>
  <c r="I87" i="97"/>
  <c r="J86" i="97"/>
  <c r="K86" i="97" s="1"/>
  <c r="J86" i="145"/>
  <c r="K86" i="145" s="1"/>
  <c r="I87" i="145"/>
  <c r="I102" i="235"/>
  <c r="J101" i="235"/>
  <c r="K101" i="235" s="1"/>
  <c r="I94" i="47"/>
  <c r="J93" i="47"/>
  <c r="K93" i="47" s="1"/>
  <c r="I96" i="95"/>
  <c r="G60" i="26" l="1"/>
  <c r="H60" i="26" s="1"/>
  <c r="K59" i="26"/>
  <c r="I131" i="181"/>
  <c r="K64" i="4"/>
  <c r="I114" i="27"/>
  <c r="K114" i="27" s="1"/>
  <c r="G72" i="207"/>
  <c r="H72" i="207" s="1"/>
  <c r="J72" i="207" s="1"/>
  <c r="K72" i="207" s="1"/>
  <c r="J65" i="4"/>
  <c r="G66" i="4" s="1"/>
  <c r="H66" i="4" s="1"/>
  <c r="J59" i="3"/>
  <c r="K59" i="3" s="1"/>
  <c r="J56" i="231"/>
  <c r="K56" i="231" s="1"/>
  <c r="J58" i="168"/>
  <c r="K76" i="243"/>
  <c r="J77" i="243" s="1"/>
  <c r="G78" i="243" s="1"/>
  <c r="H78" i="243" s="1"/>
  <c r="G82" i="152"/>
  <c r="H82" i="152" s="1"/>
  <c r="J82" i="152" s="1"/>
  <c r="K62" i="181"/>
  <c r="G63" i="181"/>
  <c r="H63" i="181" s="1"/>
  <c r="K64" i="241"/>
  <c r="G65" i="241"/>
  <c r="H65" i="241" s="1"/>
  <c r="J65" i="27"/>
  <c r="J85" i="67"/>
  <c r="K85" i="67" s="1"/>
  <c r="K15" i="179"/>
  <c r="K68" i="2"/>
  <c r="J69" i="2" s="1"/>
  <c r="G70" i="2" s="1"/>
  <c r="H70" i="2" s="1"/>
  <c r="J118" i="238"/>
  <c r="K118" i="238" s="1"/>
  <c r="J85" i="170"/>
  <c r="K85" i="170" s="1"/>
  <c r="J85" i="165"/>
  <c r="K85" i="165" s="1"/>
  <c r="J85" i="7"/>
  <c r="K85" i="7" s="1"/>
  <c r="J89" i="139"/>
  <c r="K89" i="139" s="1"/>
  <c r="J118" i="222"/>
  <c r="K118" i="222" s="1"/>
  <c r="J119" i="222" s="1"/>
  <c r="K119" i="222" s="1"/>
  <c r="J120" i="132"/>
  <c r="K120" i="132" s="1"/>
  <c r="D139" i="245" s="1"/>
  <c r="J85" i="66"/>
  <c r="K85" i="66" s="1"/>
  <c r="J85" i="41"/>
  <c r="K85" i="41" s="1"/>
  <c r="J94" i="47"/>
  <c r="K94" i="47" s="1"/>
  <c r="J90" i="236"/>
  <c r="K90" i="236" s="1"/>
  <c r="J85" i="68"/>
  <c r="K85" i="68" s="1"/>
  <c r="J85" i="70"/>
  <c r="K85" i="70" s="1"/>
  <c r="J85" i="69"/>
  <c r="K85" i="69" s="1"/>
  <c r="J86" i="37"/>
  <c r="K86" i="37" s="1"/>
  <c r="J111" i="60"/>
  <c r="K111" i="60" s="1"/>
  <c r="J112" i="60" s="1"/>
  <c r="K112" i="60" s="1"/>
  <c r="C139" i="245"/>
  <c r="J32" i="179"/>
  <c r="I120" i="222"/>
  <c r="J85" i="65"/>
  <c r="K85" i="65" s="1"/>
  <c r="I113" i="60"/>
  <c r="I119" i="238"/>
  <c r="I120" i="238" s="1"/>
  <c r="I92" i="4"/>
  <c r="I102" i="19"/>
  <c r="J101" i="19"/>
  <c r="K101" i="19" s="1"/>
  <c r="J87" i="97"/>
  <c r="K87" i="97" s="1"/>
  <c r="J94" i="58"/>
  <c r="K94" i="58" s="1"/>
  <c r="I89" i="2"/>
  <c r="I96" i="24"/>
  <c r="I86" i="65"/>
  <c r="I86" i="170"/>
  <c r="I86" i="165"/>
  <c r="I86" i="41"/>
  <c r="I96" i="169"/>
  <c r="I87" i="138"/>
  <c r="I86" i="68"/>
  <c r="I86" i="141"/>
  <c r="I86" i="67"/>
  <c r="J95" i="169"/>
  <c r="K95" i="169" s="1"/>
  <c r="J86" i="138"/>
  <c r="K86" i="138" s="1"/>
  <c r="I87" i="37"/>
  <c r="I86" i="66"/>
  <c r="J87" i="145"/>
  <c r="K87" i="145" s="1"/>
  <c r="J85" i="141"/>
  <c r="K85" i="141" s="1"/>
  <c r="I87" i="8"/>
  <c r="J87" i="8" s="1"/>
  <c r="K87" i="8" s="1"/>
  <c r="I86" i="7"/>
  <c r="J95" i="24"/>
  <c r="K95" i="24" s="1"/>
  <c r="I86" i="69"/>
  <c r="I86" i="70"/>
  <c r="I86" i="243"/>
  <c r="I90" i="139"/>
  <c r="I95" i="58"/>
  <c r="J96" i="129"/>
  <c r="K96" i="129" s="1"/>
  <c r="I91" i="236"/>
  <c r="J102" i="235"/>
  <c r="K102" i="235" s="1"/>
  <c r="J92" i="140"/>
  <c r="K92" i="140" s="1"/>
  <c r="I93" i="140"/>
  <c r="I97" i="129"/>
  <c r="I88" i="97"/>
  <c r="J96" i="95"/>
  <c r="K96" i="95" s="1"/>
  <c r="I88" i="145"/>
  <c r="I103" i="235"/>
  <c r="I95" i="47"/>
  <c r="I97" i="95"/>
  <c r="I132" i="181" l="1"/>
  <c r="J60" i="26"/>
  <c r="G60" i="3"/>
  <c r="H60" i="3" s="1"/>
  <c r="K65" i="4"/>
  <c r="G73" i="207"/>
  <c r="H73" i="207" s="1"/>
  <c r="J73" i="207" s="1"/>
  <c r="K73" i="207" s="1"/>
  <c r="J66" i="4"/>
  <c r="K66" i="4" s="1"/>
  <c r="G57" i="231"/>
  <c r="H57" i="231" s="1"/>
  <c r="J57" i="231" s="1"/>
  <c r="K57" i="231" s="1"/>
  <c r="G59" i="168"/>
  <c r="H59" i="168" s="1"/>
  <c r="K58" i="168"/>
  <c r="K77" i="243"/>
  <c r="J78" i="243" s="1"/>
  <c r="K78" i="243" s="1"/>
  <c r="K82" i="152"/>
  <c r="G83" i="152"/>
  <c r="H83" i="152" s="1"/>
  <c r="J60" i="3"/>
  <c r="J63" i="181"/>
  <c r="K63" i="181" s="1"/>
  <c r="J96" i="24"/>
  <c r="K96" i="24" s="1"/>
  <c r="J65" i="241"/>
  <c r="K65" i="241" s="1"/>
  <c r="J96" i="169"/>
  <c r="K96" i="169" s="1"/>
  <c r="K65" i="27"/>
  <c r="G66" i="27"/>
  <c r="H66" i="27" s="1"/>
  <c r="J86" i="170"/>
  <c r="K86" i="170" s="1"/>
  <c r="K32" i="179"/>
  <c r="J86" i="141"/>
  <c r="K86" i="141" s="1"/>
  <c r="J86" i="68"/>
  <c r="K86" i="68" s="1"/>
  <c r="K69" i="2"/>
  <c r="J70" i="2" s="1"/>
  <c r="K70" i="2" s="1"/>
  <c r="I114" i="60"/>
  <c r="I115" i="60" s="1"/>
  <c r="J113" i="60"/>
  <c r="K113" i="60" s="1"/>
  <c r="C29" i="245"/>
  <c r="J120" i="222"/>
  <c r="K120" i="222" s="1"/>
  <c r="D29" i="245" s="1"/>
  <c r="J90" i="139"/>
  <c r="K90" i="139" s="1"/>
  <c r="J86" i="65"/>
  <c r="K86" i="65" s="1"/>
  <c r="J102" i="19"/>
  <c r="K102" i="19" s="1"/>
  <c r="C47" i="245"/>
  <c r="J119" i="238"/>
  <c r="K119" i="238" s="1"/>
  <c r="J120" i="238" s="1"/>
  <c r="K120" i="238" s="1"/>
  <c r="D47" i="245" s="1"/>
  <c r="I93" i="4"/>
  <c r="I103" i="19"/>
  <c r="I104" i="19" s="1"/>
  <c r="I90" i="2"/>
  <c r="J86" i="69"/>
  <c r="K86" i="69" s="1"/>
  <c r="J86" i="7"/>
  <c r="K86" i="7" s="1"/>
  <c r="J87" i="37"/>
  <c r="K87" i="37" s="1"/>
  <c r="I87" i="70"/>
  <c r="I87" i="66"/>
  <c r="I87" i="141"/>
  <c r="I88" i="138"/>
  <c r="I87" i="165"/>
  <c r="J86" i="70"/>
  <c r="K86" i="70" s="1"/>
  <c r="I87" i="7"/>
  <c r="I88" i="37"/>
  <c r="J86" i="67"/>
  <c r="K86" i="67" s="1"/>
  <c r="J87" i="138"/>
  <c r="K87" i="138" s="1"/>
  <c r="J86" i="165"/>
  <c r="K86" i="165" s="1"/>
  <c r="I87" i="170"/>
  <c r="I97" i="24"/>
  <c r="I87" i="67"/>
  <c r="I87" i="41"/>
  <c r="J103" i="235"/>
  <c r="K103" i="235" s="1"/>
  <c r="J91" i="236"/>
  <c r="K91" i="236" s="1"/>
  <c r="I87" i="243"/>
  <c r="I87" i="69"/>
  <c r="I88" i="8"/>
  <c r="J88" i="8" s="1"/>
  <c r="K88" i="8" s="1"/>
  <c r="J86" i="66"/>
  <c r="K86" i="66" s="1"/>
  <c r="I87" i="68"/>
  <c r="I97" i="169"/>
  <c r="J86" i="41"/>
  <c r="K86" i="41" s="1"/>
  <c r="I87" i="65"/>
  <c r="I91" i="139"/>
  <c r="I96" i="58"/>
  <c r="J95" i="58"/>
  <c r="K95" i="58" s="1"/>
  <c r="I92" i="236"/>
  <c r="J93" i="140"/>
  <c r="K93" i="140" s="1"/>
  <c r="I94" i="140"/>
  <c r="J97" i="95"/>
  <c r="K97" i="95" s="1"/>
  <c r="I98" i="129"/>
  <c r="J97" i="129"/>
  <c r="K97" i="129" s="1"/>
  <c r="I89" i="97"/>
  <c r="J88" i="97"/>
  <c r="K88" i="97" s="1"/>
  <c r="I89" i="145"/>
  <c r="J88" i="145"/>
  <c r="K88" i="145" s="1"/>
  <c r="I104" i="235"/>
  <c r="I96" i="47"/>
  <c r="J95" i="47"/>
  <c r="K95" i="47" s="1"/>
  <c r="I98" i="95"/>
  <c r="G61" i="26" l="1"/>
  <c r="H61" i="26" s="1"/>
  <c r="K60" i="26"/>
  <c r="I133" i="181"/>
  <c r="G67" i="4"/>
  <c r="H67" i="4" s="1"/>
  <c r="J67" i="4"/>
  <c r="G58" i="231"/>
  <c r="H58" i="231" s="1"/>
  <c r="J58" i="231" s="1"/>
  <c r="G64" i="181"/>
  <c r="H64" i="181" s="1"/>
  <c r="J64" i="181" s="1"/>
  <c r="K64" i="181" s="1"/>
  <c r="J65" i="181" s="1"/>
  <c r="K65" i="181" s="1"/>
  <c r="J83" i="152"/>
  <c r="K83" i="152" s="1"/>
  <c r="J59" i="168"/>
  <c r="G79" i="243"/>
  <c r="H79" i="243" s="1"/>
  <c r="J79" i="243" s="1"/>
  <c r="K60" i="3"/>
  <c r="G61" i="3"/>
  <c r="H61" i="3" s="1"/>
  <c r="G66" i="241"/>
  <c r="H66" i="241" s="1"/>
  <c r="J66" i="241" s="1"/>
  <c r="K66" i="241" s="1"/>
  <c r="J87" i="70"/>
  <c r="K87" i="70" s="1"/>
  <c r="J66" i="27"/>
  <c r="K66" i="27" s="1"/>
  <c r="J88" i="138"/>
  <c r="K88" i="138" s="1"/>
  <c r="G71" i="2"/>
  <c r="H71" i="2" s="1"/>
  <c r="J71" i="2" s="1"/>
  <c r="J87" i="165"/>
  <c r="K87" i="165" s="1"/>
  <c r="J87" i="66"/>
  <c r="K87" i="66" s="1"/>
  <c r="J97" i="24"/>
  <c r="K97" i="24" s="1"/>
  <c r="J89" i="97"/>
  <c r="J87" i="67"/>
  <c r="K87" i="67" s="1"/>
  <c r="J114" i="60"/>
  <c r="K114" i="60" s="1"/>
  <c r="J115" i="60" s="1"/>
  <c r="K115" i="60" s="1"/>
  <c r="J87" i="7"/>
  <c r="K87" i="7" s="1"/>
  <c r="I116" i="60"/>
  <c r="J87" i="65"/>
  <c r="K87" i="65" s="1"/>
  <c r="J87" i="69"/>
  <c r="K87" i="69" s="1"/>
  <c r="J91" i="139"/>
  <c r="K91" i="139" s="1"/>
  <c r="J87" i="41"/>
  <c r="K87" i="41" s="1"/>
  <c r="I94" i="4"/>
  <c r="I105" i="19"/>
  <c r="I106" i="19" s="1"/>
  <c r="J103" i="19"/>
  <c r="K103" i="19" s="1"/>
  <c r="J104" i="19" s="1"/>
  <c r="K104" i="19" s="1"/>
  <c r="J97" i="169"/>
  <c r="K97" i="169" s="1"/>
  <c r="I91" i="2"/>
  <c r="J98" i="129"/>
  <c r="K98" i="129" s="1"/>
  <c r="J87" i="68"/>
  <c r="K87" i="68" s="1"/>
  <c r="J96" i="58"/>
  <c r="K96" i="58" s="1"/>
  <c r="I88" i="65"/>
  <c r="I89" i="8"/>
  <c r="J89" i="8" s="1"/>
  <c r="K89" i="8" s="1"/>
  <c r="I88" i="243"/>
  <c r="I88" i="41"/>
  <c r="I98" i="24"/>
  <c r="I89" i="37"/>
  <c r="I88" i="165"/>
  <c r="I89" i="138"/>
  <c r="I88" i="66"/>
  <c r="I88" i="68"/>
  <c r="I88" i="67"/>
  <c r="I88" i="170"/>
  <c r="I88" i="7"/>
  <c r="I88" i="141"/>
  <c r="I98" i="169"/>
  <c r="I88" i="69"/>
  <c r="J87" i="170"/>
  <c r="K87" i="170" s="1"/>
  <c r="J88" i="37"/>
  <c r="K88" i="37" s="1"/>
  <c r="J87" i="141"/>
  <c r="K87" i="141" s="1"/>
  <c r="I88" i="70"/>
  <c r="J89" i="145"/>
  <c r="K89" i="145" s="1"/>
  <c r="I92" i="139"/>
  <c r="I97" i="58"/>
  <c r="I93" i="236"/>
  <c r="J92" i="236"/>
  <c r="K92" i="236" s="1"/>
  <c r="J104" i="235"/>
  <c r="K104" i="235" s="1"/>
  <c r="J94" i="140"/>
  <c r="K94" i="140" s="1"/>
  <c r="I95" i="140"/>
  <c r="J96" i="47"/>
  <c r="K96" i="47" s="1"/>
  <c r="I99" i="129"/>
  <c r="I90" i="97"/>
  <c r="K89" i="97"/>
  <c r="I90" i="145"/>
  <c r="I105" i="235"/>
  <c r="I97" i="47"/>
  <c r="I99" i="95"/>
  <c r="J98" i="95"/>
  <c r="K98" i="95" s="1"/>
  <c r="I134" i="181" l="1"/>
  <c r="I135" i="181" s="1"/>
  <c r="J61" i="26"/>
  <c r="G59" i="231"/>
  <c r="H59" i="231" s="1"/>
  <c r="K58" i="231"/>
  <c r="G68" i="4"/>
  <c r="H68" i="4" s="1"/>
  <c r="K67" i="4"/>
  <c r="G84" i="152"/>
  <c r="H84" i="152" s="1"/>
  <c r="J84" i="152" s="1"/>
  <c r="G85" i="152" s="1"/>
  <c r="H85" i="152" s="1"/>
  <c r="K79" i="243"/>
  <c r="G80" i="243"/>
  <c r="H80" i="243" s="1"/>
  <c r="G60" i="168"/>
  <c r="H60" i="168" s="1"/>
  <c r="K59" i="168"/>
  <c r="G67" i="27"/>
  <c r="H67" i="27" s="1"/>
  <c r="J67" i="27" s="1"/>
  <c r="K67" i="27" s="1"/>
  <c r="J61" i="3"/>
  <c r="G62" i="3" s="1"/>
  <c r="H62" i="3" s="1"/>
  <c r="G67" i="241"/>
  <c r="H67" i="241" s="1"/>
  <c r="J67" i="241" s="1"/>
  <c r="K67" i="241" s="1"/>
  <c r="G66" i="181"/>
  <c r="H66" i="181" s="1"/>
  <c r="J66" i="181" s="1"/>
  <c r="K66" i="181" s="1"/>
  <c r="J89" i="37"/>
  <c r="K89" i="37" s="1"/>
  <c r="K71" i="2"/>
  <c r="G72" i="2"/>
  <c r="H72" i="2" s="1"/>
  <c r="J105" i="19"/>
  <c r="K105" i="19" s="1"/>
  <c r="J106" i="19" s="1"/>
  <c r="K106" i="19" s="1"/>
  <c r="J88" i="70"/>
  <c r="K88" i="70" s="1"/>
  <c r="J89" i="138"/>
  <c r="K89" i="138" s="1"/>
  <c r="J90" i="97"/>
  <c r="K90" i="97" s="1"/>
  <c r="J88" i="170"/>
  <c r="K88" i="170" s="1"/>
  <c r="J116" i="60"/>
  <c r="K116" i="60" s="1"/>
  <c r="J95" i="140"/>
  <c r="K95" i="140" s="1"/>
  <c r="J93" i="236"/>
  <c r="K93" i="236" s="1"/>
  <c r="J92" i="139"/>
  <c r="K92" i="139" s="1"/>
  <c r="J105" i="235"/>
  <c r="K105" i="235" s="1"/>
  <c r="I117" i="60"/>
  <c r="I95" i="4"/>
  <c r="I107" i="19"/>
  <c r="I92" i="2"/>
  <c r="J88" i="66"/>
  <c r="K88" i="66" s="1"/>
  <c r="J88" i="165"/>
  <c r="K88" i="165" s="1"/>
  <c r="I89" i="69"/>
  <c r="I89" i="141"/>
  <c r="I89" i="7"/>
  <c r="I89" i="67"/>
  <c r="I99" i="24"/>
  <c r="J88" i="69"/>
  <c r="K88" i="69" s="1"/>
  <c r="J88" i="141"/>
  <c r="K88" i="141" s="1"/>
  <c r="J88" i="7"/>
  <c r="K88" i="7" s="1"/>
  <c r="J88" i="67"/>
  <c r="K88" i="67" s="1"/>
  <c r="I89" i="66"/>
  <c r="I89" i="165"/>
  <c r="J98" i="24"/>
  <c r="K98" i="24" s="1"/>
  <c r="I89" i="65"/>
  <c r="I89" i="70"/>
  <c r="I99" i="169"/>
  <c r="I89" i="170"/>
  <c r="I89" i="68"/>
  <c r="I90" i="37"/>
  <c r="I89" i="41"/>
  <c r="I89" i="243"/>
  <c r="J88" i="65"/>
  <c r="K88" i="65" s="1"/>
  <c r="J99" i="95"/>
  <c r="K99" i="95" s="1"/>
  <c r="J98" i="169"/>
  <c r="K98" i="169" s="1"/>
  <c r="J88" i="68"/>
  <c r="K88" i="68" s="1"/>
  <c r="I90" i="138"/>
  <c r="J88" i="41"/>
  <c r="K88" i="41" s="1"/>
  <c r="I90" i="8"/>
  <c r="J90" i="8" s="1"/>
  <c r="K90" i="8" s="1"/>
  <c r="I93" i="139"/>
  <c r="I98" i="58"/>
  <c r="J97" i="58"/>
  <c r="K97" i="58" s="1"/>
  <c r="J99" i="129"/>
  <c r="K99" i="129" s="1"/>
  <c r="I94" i="236"/>
  <c r="I96" i="140"/>
  <c r="I100" i="129"/>
  <c r="I91" i="97"/>
  <c r="I91" i="145"/>
  <c r="J90" i="145"/>
  <c r="K90" i="145" s="1"/>
  <c r="I106" i="235"/>
  <c r="J97" i="47"/>
  <c r="K97" i="47" s="1"/>
  <c r="I98" i="47"/>
  <c r="I100" i="95"/>
  <c r="G62" i="26" l="1"/>
  <c r="H62" i="26" s="1"/>
  <c r="K61" i="26"/>
  <c r="I136" i="181"/>
  <c r="J59" i="231"/>
  <c r="G60" i="231" s="1"/>
  <c r="H60" i="231" s="1"/>
  <c r="J68" i="4"/>
  <c r="G69" i="4" s="1"/>
  <c r="H69" i="4" s="1"/>
  <c r="K68" i="4"/>
  <c r="K59" i="231"/>
  <c r="J60" i="231" s="1"/>
  <c r="J80" i="243"/>
  <c r="J60" i="168"/>
  <c r="K84" i="152"/>
  <c r="J85" i="152" s="1"/>
  <c r="G68" i="27"/>
  <c r="H68" i="27" s="1"/>
  <c r="J68" i="27" s="1"/>
  <c r="K61" i="3"/>
  <c r="J62" i="3" s="1"/>
  <c r="G68" i="241"/>
  <c r="H68" i="241" s="1"/>
  <c r="J68" i="241" s="1"/>
  <c r="G67" i="181"/>
  <c r="H67" i="181" s="1"/>
  <c r="J67" i="181" s="1"/>
  <c r="K67" i="181" s="1"/>
  <c r="J72" i="2"/>
  <c r="K72" i="2" s="1"/>
  <c r="J91" i="145"/>
  <c r="K91" i="145" s="1"/>
  <c r="J89" i="141"/>
  <c r="K89" i="141" s="1"/>
  <c r="J96" i="140"/>
  <c r="K96" i="140" s="1"/>
  <c r="J89" i="41"/>
  <c r="K89" i="41" s="1"/>
  <c r="J99" i="169"/>
  <c r="K99" i="169" s="1"/>
  <c r="J99" i="24"/>
  <c r="K99" i="24" s="1"/>
  <c r="J89" i="69"/>
  <c r="K89" i="69" s="1"/>
  <c r="J89" i="65"/>
  <c r="K89" i="65" s="1"/>
  <c r="J89" i="7"/>
  <c r="K89" i="7" s="1"/>
  <c r="I118" i="60"/>
  <c r="J117" i="60"/>
  <c r="K117" i="60" s="1"/>
  <c r="J91" i="97"/>
  <c r="K91" i="97" s="1"/>
  <c r="I96" i="4"/>
  <c r="I108" i="19"/>
  <c r="J107" i="19"/>
  <c r="K107" i="19" s="1"/>
  <c r="I93" i="2"/>
  <c r="J89" i="68"/>
  <c r="K89" i="68" s="1"/>
  <c r="J89" i="67"/>
  <c r="K89" i="67" s="1"/>
  <c r="I90" i="41"/>
  <c r="I90" i="70"/>
  <c r="I90" i="165"/>
  <c r="I90" i="67"/>
  <c r="I90" i="141"/>
  <c r="I91" i="138"/>
  <c r="I90" i="243"/>
  <c r="I91" i="37"/>
  <c r="I90" i="170"/>
  <c r="I100" i="169"/>
  <c r="I90" i="65"/>
  <c r="J89" i="165"/>
  <c r="K89" i="165" s="1"/>
  <c r="J98" i="58"/>
  <c r="K98" i="58" s="1"/>
  <c r="I91" i="8"/>
  <c r="J91" i="8" s="1"/>
  <c r="K91" i="8" s="1"/>
  <c r="J90" i="138"/>
  <c r="K90" i="138" s="1"/>
  <c r="J90" i="37"/>
  <c r="K90" i="37" s="1"/>
  <c r="J89" i="170"/>
  <c r="K89" i="170" s="1"/>
  <c r="I90" i="66"/>
  <c r="I90" i="7"/>
  <c r="I90" i="68"/>
  <c r="J89" i="70"/>
  <c r="K89" i="70" s="1"/>
  <c r="J89" i="66"/>
  <c r="K89" i="66" s="1"/>
  <c r="I100" i="24"/>
  <c r="I90" i="69"/>
  <c r="J94" i="236"/>
  <c r="K94" i="236" s="1"/>
  <c r="I94" i="139"/>
  <c r="J93" i="139"/>
  <c r="K93" i="139" s="1"/>
  <c r="I99" i="58"/>
  <c r="J100" i="129"/>
  <c r="K100" i="129" s="1"/>
  <c r="I95" i="236"/>
  <c r="I97" i="140"/>
  <c r="I101" i="129"/>
  <c r="J100" i="95"/>
  <c r="K100" i="95" s="1"/>
  <c r="I92" i="97"/>
  <c r="I92" i="145"/>
  <c r="I107" i="235"/>
  <c r="J106" i="235"/>
  <c r="K106" i="235" s="1"/>
  <c r="I99" i="47"/>
  <c r="J98" i="47"/>
  <c r="K98" i="47" s="1"/>
  <c r="I101" i="95"/>
  <c r="I137" i="181" l="1"/>
  <c r="J62" i="26"/>
  <c r="J69" i="4"/>
  <c r="K69" i="4" s="1"/>
  <c r="G81" i="243"/>
  <c r="H81" i="243" s="1"/>
  <c r="K80" i="243"/>
  <c r="G61" i="168"/>
  <c r="H61" i="168" s="1"/>
  <c r="K60" i="168"/>
  <c r="K68" i="27"/>
  <c r="G69" i="27"/>
  <c r="H69" i="27" s="1"/>
  <c r="G86" i="152"/>
  <c r="H86" i="152" s="1"/>
  <c r="K85" i="152"/>
  <c r="G61" i="231"/>
  <c r="H61" i="231" s="1"/>
  <c r="K60" i="231"/>
  <c r="G63" i="3"/>
  <c r="H63" i="3" s="1"/>
  <c r="K62" i="3"/>
  <c r="G69" i="241"/>
  <c r="H69" i="241" s="1"/>
  <c r="K68" i="241"/>
  <c r="J94" i="139"/>
  <c r="K94" i="139" s="1"/>
  <c r="G68" i="181"/>
  <c r="H68" i="181" s="1"/>
  <c r="J68" i="181" s="1"/>
  <c r="K68" i="181" s="1"/>
  <c r="J90" i="165"/>
  <c r="G73" i="2"/>
  <c r="H73" i="2" s="1"/>
  <c r="J73" i="2" s="1"/>
  <c r="K73" i="2" s="1"/>
  <c r="J91" i="138"/>
  <c r="K91" i="138" s="1"/>
  <c r="J90" i="66"/>
  <c r="K90" i="66" s="1"/>
  <c r="J90" i="41"/>
  <c r="K90" i="41" s="1"/>
  <c r="J90" i="70"/>
  <c r="K90" i="70" s="1"/>
  <c r="J118" i="60"/>
  <c r="K118" i="60" s="1"/>
  <c r="J90" i="170"/>
  <c r="K90" i="170" s="1"/>
  <c r="J100" i="169"/>
  <c r="K100" i="169" s="1"/>
  <c r="I119" i="60"/>
  <c r="J107" i="235"/>
  <c r="K107" i="235" s="1"/>
  <c r="J95" i="236"/>
  <c r="K95" i="236" s="1"/>
  <c r="J90" i="7"/>
  <c r="K90" i="7" s="1"/>
  <c r="J108" i="19"/>
  <c r="K108" i="19" s="1"/>
  <c r="I97" i="4"/>
  <c r="I109" i="19"/>
  <c r="I110" i="19" s="1"/>
  <c r="I94" i="2"/>
  <c r="J91" i="37"/>
  <c r="K91" i="37" s="1"/>
  <c r="I101" i="24"/>
  <c r="I102" i="24" s="1"/>
  <c r="I91" i="65"/>
  <c r="I91" i="141"/>
  <c r="I91" i="70"/>
  <c r="J101" i="95"/>
  <c r="K101" i="95" s="1"/>
  <c r="J90" i="69"/>
  <c r="K90" i="69" s="1"/>
  <c r="J90" i="68"/>
  <c r="K90" i="68" s="1"/>
  <c r="I92" i="8"/>
  <c r="J92" i="8" s="1"/>
  <c r="K92" i="8" s="1"/>
  <c r="J90" i="65"/>
  <c r="K90" i="65" s="1"/>
  <c r="I91" i="170"/>
  <c r="I91" i="243"/>
  <c r="J90" i="141"/>
  <c r="K90" i="141" s="1"/>
  <c r="I91" i="69"/>
  <c r="I91" i="68"/>
  <c r="I91" i="66"/>
  <c r="I92" i="37"/>
  <c r="I91" i="67"/>
  <c r="I91" i="165"/>
  <c r="K90" i="165"/>
  <c r="J99" i="47"/>
  <c r="K99" i="47" s="1"/>
  <c r="J100" i="24"/>
  <c r="K100" i="24" s="1"/>
  <c r="I91" i="7"/>
  <c r="I101" i="169"/>
  <c r="I92" i="138"/>
  <c r="J90" i="67"/>
  <c r="K90" i="67" s="1"/>
  <c r="I91" i="41"/>
  <c r="J92" i="145"/>
  <c r="K92" i="145" s="1"/>
  <c r="I95" i="139"/>
  <c r="I100" i="58"/>
  <c r="J99" i="58"/>
  <c r="K99" i="58" s="1"/>
  <c r="I96" i="236"/>
  <c r="I98" i="140"/>
  <c r="J97" i="140"/>
  <c r="K97" i="140" s="1"/>
  <c r="J101" i="129"/>
  <c r="K101" i="129" s="1"/>
  <c r="I102" i="129"/>
  <c r="I93" i="97"/>
  <c r="J92" i="97"/>
  <c r="K92" i="97" s="1"/>
  <c r="I93" i="145"/>
  <c r="I108" i="235"/>
  <c r="I100" i="47"/>
  <c r="I102" i="95"/>
  <c r="G63" i="26" l="1"/>
  <c r="H63" i="26" s="1"/>
  <c r="K62" i="26"/>
  <c r="I138" i="181"/>
  <c r="J81" i="243"/>
  <c r="G70" i="4"/>
  <c r="H70" i="4" s="1"/>
  <c r="J70" i="4" s="1"/>
  <c r="J69" i="27"/>
  <c r="K69" i="27" s="1"/>
  <c r="G82" i="243"/>
  <c r="H82" i="243" s="1"/>
  <c r="K81" i="243"/>
  <c r="J61" i="168"/>
  <c r="J61" i="231"/>
  <c r="J86" i="152"/>
  <c r="J69" i="241"/>
  <c r="G70" i="241" s="1"/>
  <c r="H70" i="241" s="1"/>
  <c r="J63" i="3"/>
  <c r="G64" i="3" s="1"/>
  <c r="H64" i="3" s="1"/>
  <c r="G69" i="181"/>
  <c r="H69" i="181" s="1"/>
  <c r="J69" i="181" s="1"/>
  <c r="K69" i="181" s="1"/>
  <c r="J91" i="67"/>
  <c r="K91" i="67" s="1"/>
  <c r="J91" i="141"/>
  <c r="K91" i="141" s="1"/>
  <c r="J91" i="65"/>
  <c r="K91" i="65" s="1"/>
  <c r="G74" i="2"/>
  <c r="H74" i="2" s="1"/>
  <c r="J74" i="2" s="1"/>
  <c r="J101" i="24"/>
  <c r="K101" i="24" s="1"/>
  <c r="J102" i="24" s="1"/>
  <c r="K102" i="24" s="1"/>
  <c r="J98" i="140"/>
  <c r="K98" i="140" s="1"/>
  <c r="J91" i="41"/>
  <c r="K91" i="41" s="1"/>
  <c r="J91" i="70"/>
  <c r="K91" i="70" s="1"/>
  <c r="J119" i="60"/>
  <c r="K119" i="60" s="1"/>
  <c r="I120" i="60"/>
  <c r="J100" i="47"/>
  <c r="K100" i="47" s="1"/>
  <c r="I98" i="4"/>
  <c r="I111" i="19"/>
  <c r="I112" i="19" s="1"/>
  <c r="J109" i="19"/>
  <c r="K109" i="19" s="1"/>
  <c r="J110" i="19" s="1"/>
  <c r="K110" i="19" s="1"/>
  <c r="J91" i="170"/>
  <c r="K91" i="170" s="1"/>
  <c r="J91" i="7"/>
  <c r="K91" i="7" s="1"/>
  <c r="J92" i="37"/>
  <c r="K92" i="37" s="1"/>
  <c r="J91" i="68"/>
  <c r="K91" i="68" s="1"/>
  <c r="I95" i="2"/>
  <c r="I102" i="169"/>
  <c r="I92" i="165"/>
  <c r="J92" i="138"/>
  <c r="K92" i="138" s="1"/>
  <c r="I92" i="7"/>
  <c r="I92" i="66"/>
  <c r="I92" i="69"/>
  <c r="I92" i="243"/>
  <c r="I93" i="8"/>
  <c r="J93" i="8" s="1"/>
  <c r="K93" i="8" s="1"/>
  <c r="I92" i="70"/>
  <c r="I92" i="65"/>
  <c r="I93" i="138"/>
  <c r="I92" i="67"/>
  <c r="J91" i="66"/>
  <c r="K91" i="66" s="1"/>
  <c r="J91" i="69"/>
  <c r="K91" i="69" s="1"/>
  <c r="J108" i="235"/>
  <c r="K108" i="235" s="1"/>
  <c r="J93" i="97"/>
  <c r="K93" i="97" s="1"/>
  <c r="J95" i="139"/>
  <c r="K95" i="139" s="1"/>
  <c r="I92" i="41"/>
  <c r="J101" i="169"/>
  <c r="K101" i="169" s="1"/>
  <c r="J91" i="165"/>
  <c r="K91" i="165" s="1"/>
  <c r="I93" i="37"/>
  <c r="I92" i="68"/>
  <c r="I92" i="170"/>
  <c r="I92" i="141"/>
  <c r="I103" i="24"/>
  <c r="I104" i="24" s="1"/>
  <c r="I96" i="139"/>
  <c r="J100" i="58"/>
  <c r="K100" i="58" s="1"/>
  <c r="I101" i="58"/>
  <c r="I97" i="236"/>
  <c r="J96" i="236"/>
  <c r="K96" i="236" s="1"/>
  <c r="I99" i="140"/>
  <c r="J102" i="95"/>
  <c r="K102" i="95" s="1"/>
  <c r="I103" i="129"/>
  <c r="J102" i="129"/>
  <c r="K102" i="129" s="1"/>
  <c r="I94" i="97"/>
  <c r="I94" i="145"/>
  <c r="J93" i="145"/>
  <c r="K93" i="145" s="1"/>
  <c r="I109" i="235"/>
  <c r="I101" i="47"/>
  <c r="I103" i="95"/>
  <c r="I139" i="181" l="1"/>
  <c r="J63" i="26"/>
  <c r="G70" i="27"/>
  <c r="H70" i="27" s="1"/>
  <c r="J82" i="243"/>
  <c r="G83" i="243" s="1"/>
  <c r="H83" i="243" s="1"/>
  <c r="K61" i="168"/>
  <c r="G62" i="168"/>
  <c r="H62" i="168" s="1"/>
  <c r="G71" i="4"/>
  <c r="H71" i="4" s="1"/>
  <c r="K70" i="4"/>
  <c r="K69" i="241"/>
  <c r="J70" i="241" s="1"/>
  <c r="K70" i="241" s="1"/>
  <c r="J70" i="27"/>
  <c r="G71" i="27" s="1"/>
  <c r="H71" i="27" s="1"/>
  <c r="G87" i="152"/>
  <c r="H87" i="152" s="1"/>
  <c r="K86" i="152"/>
  <c r="G62" i="231"/>
  <c r="H62" i="231" s="1"/>
  <c r="K61" i="231"/>
  <c r="K63" i="3"/>
  <c r="J64" i="3" s="1"/>
  <c r="G70" i="181"/>
  <c r="H70" i="181" s="1"/>
  <c r="J70" i="181" s="1"/>
  <c r="J102" i="169"/>
  <c r="K102" i="169" s="1"/>
  <c r="J111" i="19"/>
  <c r="K111" i="19" s="1"/>
  <c r="J112" i="19" s="1"/>
  <c r="K112" i="19" s="1"/>
  <c r="J92" i="66"/>
  <c r="K92" i="66" s="1"/>
  <c r="J120" i="60"/>
  <c r="K120" i="60" s="1"/>
  <c r="J99" i="140"/>
  <c r="K99" i="140" s="1"/>
  <c r="J92" i="69"/>
  <c r="K92" i="69" s="1"/>
  <c r="J92" i="67"/>
  <c r="K92" i="67" s="1"/>
  <c r="J101" i="47"/>
  <c r="K101" i="47" s="1"/>
  <c r="J97" i="236"/>
  <c r="K97" i="236" s="1"/>
  <c r="J93" i="138"/>
  <c r="K93" i="138" s="1"/>
  <c r="J92" i="70"/>
  <c r="K92" i="70" s="1"/>
  <c r="J92" i="141"/>
  <c r="K92" i="141" s="1"/>
  <c r="J92" i="170"/>
  <c r="K92" i="170" s="1"/>
  <c r="J93" i="37"/>
  <c r="K93" i="37" s="1"/>
  <c r="C67" i="245"/>
  <c r="C66" i="179"/>
  <c r="J92" i="68"/>
  <c r="K92" i="68" s="1"/>
  <c r="J92" i="165"/>
  <c r="K92" i="165" s="1"/>
  <c r="G75" i="2"/>
  <c r="H75" i="2" s="1"/>
  <c r="K74" i="2"/>
  <c r="I99" i="4"/>
  <c r="I113" i="19"/>
  <c r="I114" i="19" s="1"/>
  <c r="I96" i="2"/>
  <c r="I93" i="243"/>
  <c r="I93" i="66"/>
  <c r="I93" i="165"/>
  <c r="I105" i="24"/>
  <c r="I106" i="24" s="1"/>
  <c r="I93" i="41"/>
  <c r="I93" i="65"/>
  <c r="I93" i="7"/>
  <c r="J103" i="24"/>
  <c r="K103" i="24" s="1"/>
  <c r="J104" i="24" s="1"/>
  <c r="K104" i="24" s="1"/>
  <c r="I93" i="68"/>
  <c r="J92" i="41"/>
  <c r="K92" i="41" s="1"/>
  <c r="I93" i="67"/>
  <c r="J92" i="65"/>
  <c r="K92" i="65" s="1"/>
  <c r="I94" i="8"/>
  <c r="J94" i="8" s="1"/>
  <c r="K94" i="8" s="1"/>
  <c r="I93" i="69"/>
  <c r="J92" i="7"/>
  <c r="K92" i="7" s="1"/>
  <c r="J94" i="145"/>
  <c r="K94" i="145" s="1"/>
  <c r="I93" i="141"/>
  <c r="I93" i="170"/>
  <c r="I94" i="37"/>
  <c r="I94" i="138"/>
  <c r="I93" i="70"/>
  <c r="I103" i="169"/>
  <c r="I97" i="139"/>
  <c r="J96" i="139"/>
  <c r="K96" i="139" s="1"/>
  <c r="J109" i="235"/>
  <c r="K109" i="235" s="1"/>
  <c r="I102" i="58"/>
  <c r="J101" i="58"/>
  <c r="K101" i="58" s="1"/>
  <c r="J103" i="129"/>
  <c r="K103" i="129" s="1"/>
  <c r="I98" i="236"/>
  <c r="I100" i="140"/>
  <c r="I104" i="129"/>
  <c r="I95" i="97"/>
  <c r="J94" i="97"/>
  <c r="K94" i="97" s="1"/>
  <c r="I95" i="145"/>
  <c r="I110" i="235"/>
  <c r="I102" i="47"/>
  <c r="I104" i="95"/>
  <c r="J103" i="95"/>
  <c r="K103" i="95" s="1"/>
  <c r="J71" i="4" l="1"/>
  <c r="K63" i="26"/>
  <c r="G64" i="26"/>
  <c r="H64" i="26" s="1"/>
  <c r="J64" i="26" s="1"/>
  <c r="I140" i="181"/>
  <c r="K82" i="243"/>
  <c r="J83" i="243" s="1"/>
  <c r="G84" i="243" s="1"/>
  <c r="H84" i="243" s="1"/>
  <c r="J62" i="168"/>
  <c r="K71" i="4"/>
  <c r="G72" i="4"/>
  <c r="H72" i="4" s="1"/>
  <c r="K83" i="243"/>
  <c r="K70" i="27"/>
  <c r="J71" i="27" s="1"/>
  <c r="G65" i="3"/>
  <c r="H65" i="3" s="1"/>
  <c r="K64" i="3"/>
  <c r="J87" i="152"/>
  <c r="G71" i="241"/>
  <c r="H71" i="241" s="1"/>
  <c r="J71" i="241" s="1"/>
  <c r="G72" i="241" s="1"/>
  <c r="H72" i="241" s="1"/>
  <c r="K70" i="181"/>
  <c r="G71" i="181"/>
  <c r="H71" i="181" s="1"/>
  <c r="J93" i="41"/>
  <c r="K93" i="41" s="1"/>
  <c r="J93" i="65"/>
  <c r="K93" i="65" s="1"/>
  <c r="J105" i="24"/>
  <c r="K105" i="24" s="1"/>
  <c r="J106" i="24" s="1"/>
  <c r="K106" i="24" s="1"/>
  <c r="J103" i="169"/>
  <c r="K103" i="169" s="1"/>
  <c r="J93" i="67"/>
  <c r="K93" i="67" s="1"/>
  <c r="J93" i="141"/>
  <c r="K93" i="141" s="1"/>
  <c r="J93" i="165"/>
  <c r="J75" i="2"/>
  <c r="K75" i="2" s="1"/>
  <c r="D66" i="179"/>
  <c r="D67" i="245"/>
  <c r="J110" i="235"/>
  <c r="K110" i="235" s="1"/>
  <c r="J93" i="7"/>
  <c r="K93" i="7" s="1"/>
  <c r="I100" i="4"/>
  <c r="J98" i="236"/>
  <c r="K98" i="236" s="1"/>
  <c r="I115" i="27"/>
  <c r="I115" i="19"/>
  <c r="I116" i="19" s="1"/>
  <c r="J113" i="19"/>
  <c r="K113" i="19" s="1"/>
  <c r="J114" i="19" s="1"/>
  <c r="K114" i="19" s="1"/>
  <c r="J95" i="97"/>
  <c r="K95" i="97" s="1"/>
  <c r="I97" i="2"/>
  <c r="J102" i="58"/>
  <c r="K102" i="58" s="1"/>
  <c r="I94" i="70"/>
  <c r="I95" i="37"/>
  <c r="I94" i="69"/>
  <c r="I94" i="67"/>
  <c r="I94" i="65"/>
  <c r="I94" i="66"/>
  <c r="I95" i="138"/>
  <c r="I94" i="170"/>
  <c r="I95" i="8"/>
  <c r="J95" i="8" s="1"/>
  <c r="K95" i="8" s="1"/>
  <c r="I94" i="68"/>
  <c r="I107" i="24"/>
  <c r="I108" i="24" s="1"/>
  <c r="I109" i="24" s="1"/>
  <c r="J93" i="66"/>
  <c r="K93" i="66" s="1"/>
  <c r="I104" i="169"/>
  <c r="J94" i="138"/>
  <c r="K94" i="138" s="1"/>
  <c r="J93" i="170"/>
  <c r="K93" i="170" s="1"/>
  <c r="J93" i="68"/>
  <c r="K93" i="68" s="1"/>
  <c r="I94" i="7"/>
  <c r="I94" i="41"/>
  <c r="J102" i="47"/>
  <c r="K102" i="47" s="1"/>
  <c r="J95" i="145"/>
  <c r="K95" i="145" s="1"/>
  <c r="J100" i="140"/>
  <c r="K100" i="140" s="1"/>
  <c r="J97" i="139"/>
  <c r="K97" i="139" s="1"/>
  <c r="J93" i="70"/>
  <c r="K93" i="70" s="1"/>
  <c r="J94" i="37"/>
  <c r="K94" i="37" s="1"/>
  <c r="I94" i="141"/>
  <c r="J93" i="69"/>
  <c r="K93" i="69" s="1"/>
  <c r="K93" i="165"/>
  <c r="I94" i="165"/>
  <c r="I94" i="243"/>
  <c r="I95" i="243" s="1"/>
  <c r="J104" i="129"/>
  <c r="K104" i="129" s="1"/>
  <c r="I98" i="139"/>
  <c r="I103" i="58"/>
  <c r="I99" i="236"/>
  <c r="I101" i="140"/>
  <c r="J104" i="95"/>
  <c r="K104" i="95" s="1"/>
  <c r="I105" i="129"/>
  <c r="I96" i="97"/>
  <c r="I96" i="145"/>
  <c r="I111" i="235"/>
  <c r="I103" i="47"/>
  <c r="I105" i="95"/>
  <c r="I141" i="181" l="1"/>
  <c r="G65" i="26"/>
  <c r="H65" i="26" s="1"/>
  <c r="K64" i="26"/>
  <c r="J84" i="243"/>
  <c r="K84" i="243" s="1"/>
  <c r="J72" i="4"/>
  <c r="J95" i="37"/>
  <c r="K95" i="37" s="1"/>
  <c r="G63" i="168"/>
  <c r="H63" i="168" s="1"/>
  <c r="K62" i="168"/>
  <c r="G85" i="243"/>
  <c r="H85" i="243" s="1"/>
  <c r="J65" i="3"/>
  <c r="K65" i="3" s="1"/>
  <c r="K71" i="27"/>
  <c r="G72" i="27"/>
  <c r="H72" i="27" s="1"/>
  <c r="G88" i="152"/>
  <c r="H88" i="152" s="1"/>
  <c r="K87" i="152"/>
  <c r="K71" i="241"/>
  <c r="J72" i="241" s="1"/>
  <c r="G73" i="241" s="1"/>
  <c r="H73" i="241" s="1"/>
  <c r="J94" i="70"/>
  <c r="K94" i="70" s="1"/>
  <c r="J71" i="181"/>
  <c r="J94" i="68"/>
  <c r="K94" i="68" s="1"/>
  <c r="G76" i="2"/>
  <c r="H76" i="2" s="1"/>
  <c r="J76" i="2" s="1"/>
  <c r="G77" i="2" s="1"/>
  <c r="H77" i="2" s="1"/>
  <c r="J94" i="66"/>
  <c r="K94" i="66" s="1"/>
  <c r="J94" i="69"/>
  <c r="K94" i="69" s="1"/>
  <c r="J115" i="19"/>
  <c r="K115" i="19" s="1"/>
  <c r="J116" i="19" s="1"/>
  <c r="K116" i="19" s="1"/>
  <c r="J104" i="169"/>
  <c r="K104" i="169" s="1"/>
  <c r="J103" i="58"/>
  <c r="K103" i="58" s="1"/>
  <c r="J94" i="141"/>
  <c r="K94" i="141" s="1"/>
  <c r="J94" i="41"/>
  <c r="K94" i="41" s="1"/>
  <c r="J94" i="170"/>
  <c r="K94" i="170" s="1"/>
  <c r="I101" i="4"/>
  <c r="I116" i="27"/>
  <c r="I117" i="19"/>
  <c r="I118" i="19" s="1"/>
  <c r="I98" i="2"/>
  <c r="J94" i="165"/>
  <c r="K94" i="165" s="1"/>
  <c r="J94" i="7"/>
  <c r="K94" i="7" s="1"/>
  <c r="J95" i="138"/>
  <c r="K95" i="138" s="1"/>
  <c r="I95" i="141"/>
  <c r="I95" i="41"/>
  <c r="I105" i="169"/>
  <c r="I96" i="8"/>
  <c r="J96" i="8" s="1"/>
  <c r="K96" i="8" s="1"/>
  <c r="I95" i="65"/>
  <c r="I95" i="67"/>
  <c r="I95" i="68"/>
  <c r="I95" i="66"/>
  <c r="I95" i="69"/>
  <c r="I95" i="165"/>
  <c r="I95" i="7"/>
  <c r="I95" i="170"/>
  <c r="I95" i="70"/>
  <c r="J107" i="24"/>
  <c r="K107" i="24" s="1"/>
  <c r="J108" i="24" s="1"/>
  <c r="K108" i="24" s="1"/>
  <c r="J109" i="24" s="1"/>
  <c r="K109" i="24" s="1"/>
  <c r="I96" i="138"/>
  <c r="J94" i="65"/>
  <c r="K94" i="65" s="1"/>
  <c r="J94" i="67"/>
  <c r="K94" i="67" s="1"/>
  <c r="I96" i="37"/>
  <c r="J96" i="145"/>
  <c r="K96" i="145" s="1"/>
  <c r="I99" i="139"/>
  <c r="J98" i="139"/>
  <c r="K98" i="139" s="1"/>
  <c r="I104" i="58"/>
  <c r="I100" i="236"/>
  <c r="J99" i="236"/>
  <c r="K99" i="236" s="1"/>
  <c r="I102" i="140"/>
  <c r="J101" i="140"/>
  <c r="K101" i="140" s="1"/>
  <c r="I106" i="129"/>
  <c r="J105" i="129"/>
  <c r="K105" i="129" s="1"/>
  <c r="I110" i="24"/>
  <c r="I97" i="97"/>
  <c r="J96" i="97"/>
  <c r="K96" i="97" s="1"/>
  <c r="J105" i="95"/>
  <c r="K105" i="95" s="1"/>
  <c r="I97" i="145"/>
  <c r="I112" i="235"/>
  <c r="J111" i="235"/>
  <c r="K111" i="235" s="1"/>
  <c r="I104" i="47"/>
  <c r="J103" i="47"/>
  <c r="K103" i="47" s="1"/>
  <c r="I106" i="95"/>
  <c r="J65" i="26" l="1"/>
  <c r="I142" i="181"/>
  <c r="K72" i="4"/>
  <c r="G73" i="4"/>
  <c r="H73" i="4" s="1"/>
  <c r="J85" i="243"/>
  <c r="G86" i="243" s="1"/>
  <c r="H86" i="243" s="1"/>
  <c r="J63" i="168"/>
  <c r="G66" i="3"/>
  <c r="H66" i="3" s="1"/>
  <c r="J66" i="3" s="1"/>
  <c r="K72" i="241"/>
  <c r="J73" i="241" s="1"/>
  <c r="J88" i="152"/>
  <c r="J72" i="27"/>
  <c r="G72" i="181"/>
  <c r="H72" i="181" s="1"/>
  <c r="K71" i="181"/>
  <c r="J95" i="65"/>
  <c r="K76" i="2"/>
  <c r="J77" i="2" s="1"/>
  <c r="J95" i="66"/>
  <c r="K95" i="66" s="1"/>
  <c r="J95" i="67"/>
  <c r="K95" i="67" s="1"/>
  <c r="J110" i="24"/>
  <c r="K110" i="24" s="1"/>
  <c r="J102" i="140"/>
  <c r="K102" i="140" s="1"/>
  <c r="J95" i="41"/>
  <c r="K95" i="41" s="1"/>
  <c r="J104" i="58"/>
  <c r="K104" i="58" s="1"/>
  <c r="I102" i="4"/>
  <c r="I117" i="27"/>
  <c r="I119" i="19"/>
  <c r="I120" i="19" s="1"/>
  <c r="J117" i="19"/>
  <c r="K117" i="19" s="1"/>
  <c r="J118" i="19" s="1"/>
  <c r="K118" i="19" s="1"/>
  <c r="J95" i="170"/>
  <c r="K95" i="170" s="1"/>
  <c r="J100" i="236"/>
  <c r="K100" i="236" s="1"/>
  <c r="J99" i="139"/>
  <c r="K99" i="139" s="1"/>
  <c r="J104" i="47"/>
  <c r="K104" i="47" s="1"/>
  <c r="J95" i="68"/>
  <c r="K95" i="68" s="1"/>
  <c r="J105" i="169"/>
  <c r="K105" i="169" s="1"/>
  <c r="I99" i="2"/>
  <c r="I96" i="70"/>
  <c r="I96" i="165"/>
  <c r="I96" i="69"/>
  <c r="I96" i="67"/>
  <c r="I97" i="8"/>
  <c r="J97" i="8" s="1"/>
  <c r="K97" i="8" s="1"/>
  <c r="J97" i="97"/>
  <c r="K97" i="97" s="1"/>
  <c r="J96" i="37"/>
  <c r="K96" i="37" s="1"/>
  <c r="J96" i="138"/>
  <c r="K96" i="138" s="1"/>
  <c r="J95" i="70"/>
  <c r="K95" i="70" s="1"/>
  <c r="I96" i="170"/>
  <c r="J95" i="165"/>
  <c r="K95" i="165" s="1"/>
  <c r="J95" i="69"/>
  <c r="K95" i="69" s="1"/>
  <c r="I96" i="68"/>
  <c r="I96" i="41"/>
  <c r="I97" i="37"/>
  <c r="I96" i="7"/>
  <c r="I96" i="141"/>
  <c r="I97" i="138"/>
  <c r="J95" i="7"/>
  <c r="K95" i="7" s="1"/>
  <c r="I96" i="66"/>
  <c r="K95" i="65"/>
  <c r="I96" i="65"/>
  <c r="I106" i="169"/>
  <c r="J95" i="141"/>
  <c r="K95" i="141" s="1"/>
  <c r="J112" i="235"/>
  <c r="K112" i="235" s="1"/>
  <c r="J106" i="129"/>
  <c r="K106" i="129" s="1"/>
  <c r="I100" i="139"/>
  <c r="I105" i="58"/>
  <c r="I101" i="236"/>
  <c r="I103" i="140"/>
  <c r="I107" i="129"/>
  <c r="J106" i="95"/>
  <c r="K106" i="95" s="1"/>
  <c r="I111" i="24"/>
  <c r="I98" i="97"/>
  <c r="I98" i="145"/>
  <c r="J97" i="145"/>
  <c r="K97" i="145" s="1"/>
  <c r="I113" i="235"/>
  <c r="I105" i="47"/>
  <c r="I107" i="95"/>
  <c r="I143" i="181" l="1"/>
  <c r="G66" i="26"/>
  <c r="H66" i="26" s="1"/>
  <c r="J66" i="26" s="1"/>
  <c r="K65" i="26"/>
  <c r="K85" i="243"/>
  <c r="J73" i="4"/>
  <c r="G74" i="4" s="1"/>
  <c r="H74" i="4" s="1"/>
  <c r="J86" i="243"/>
  <c r="G87" i="243" s="1"/>
  <c r="H87" i="243" s="1"/>
  <c r="K63" i="168"/>
  <c r="G64" i="168"/>
  <c r="H64" i="168" s="1"/>
  <c r="K72" i="27"/>
  <c r="G73" i="27"/>
  <c r="H73" i="27" s="1"/>
  <c r="G89" i="152"/>
  <c r="H89" i="152" s="1"/>
  <c r="K88" i="152"/>
  <c r="G67" i="3"/>
  <c r="H67" i="3" s="1"/>
  <c r="K66" i="3"/>
  <c r="K73" i="241"/>
  <c r="G74" i="241"/>
  <c r="H74" i="241" s="1"/>
  <c r="J72" i="181"/>
  <c r="J96" i="165"/>
  <c r="K96" i="165" s="1"/>
  <c r="J96" i="69"/>
  <c r="K96" i="69" s="1"/>
  <c r="J119" i="19"/>
  <c r="K119" i="19" s="1"/>
  <c r="J120" i="19" s="1"/>
  <c r="K120" i="19" s="1"/>
  <c r="J98" i="97"/>
  <c r="K98" i="97" s="1"/>
  <c r="J96" i="70"/>
  <c r="K96" i="70" s="1"/>
  <c r="J96" i="7"/>
  <c r="K96" i="7" s="1"/>
  <c r="J96" i="141"/>
  <c r="K96" i="141" s="1"/>
  <c r="K77" i="2"/>
  <c r="G78" i="2"/>
  <c r="H78" i="2" s="1"/>
  <c r="I103" i="4"/>
  <c r="I118" i="27"/>
  <c r="C26" i="245"/>
  <c r="C25" i="179"/>
  <c r="J96" i="65"/>
  <c r="K96" i="65" s="1"/>
  <c r="J97" i="37"/>
  <c r="K97" i="37" s="1"/>
  <c r="J96" i="67"/>
  <c r="K96" i="67" s="1"/>
  <c r="J105" i="58"/>
  <c r="K105" i="58" s="1"/>
  <c r="J96" i="170"/>
  <c r="K96" i="170" s="1"/>
  <c r="I100" i="2"/>
  <c r="I97" i="7"/>
  <c r="J96" i="68"/>
  <c r="K96" i="68" s="1"/>
  <c r="I97" i="170"/>
  <c r="I97" i="67"/>
  <c r="I97" i="165"/>
  <c r="I107" i="169"/>
  <c r="I97" i="66"/>
  <c r="I98" i="138"/>
  <c r="I97" i="41"/>
  <c r="I97" i="68"/>
  <c r="J106" i="169"/>
  <c r="K106" i="169" s="1"/>
  <c r="J96" i="66"/>
  <c r="K96" i="66" s="1"/>
  <c r="J97" i="138"/>
  <c r="K97" i="138" s="1"/>
  <c r="J96" i="41"/>
  <c r="K96" i="41" s="1"/>
  <c r="I98" i="8"/>
  <c r="J98" i="8" s="1"/>
  <c r="K98" i="8" s="1"/>
  <c r="I97" i="70"/>
  <c r="I97" i="65"/>
  <c r="I97" i="141"/>
  <c r="I98" i="37"/>
  <c r="I97" i="69"/>
  <c r="J98" i="145"/>
  <c r="K98" i="145" s="1"/>
  <c r="J107" i="129"/>
  <c r="K107" i="129" s="1"/>
  <c r="I101" i="139"/>
  <c r="J100" i="139"/>
  <c r="K100" i="139" s="1"/>
  <c r="I106" i="58"/>
  <c r="I102" i="236"/>
  <c r="J101" i="236"/>
  <c r="K101" i="236" s="1"/>
  <c r="I104" i="140"/>
  <c r="J103" i="140"/>
  <c r="K103" i="140" s="1"/>
  <c r="J105" i="47"/>
  <c r="K105" i="47" s="1"/>
  <c r="I108" i="129"/>
  <c r="I112" i="24"/>
  <c r="J111" i="24"/>
  <c r="K111" i="24" s="1"/>
  <c r="I99" i="97"/>
  <c r="I99" i="145"/>
  <c r="I114" i="235"/>
  <c r="J113" i="235"/>
  <c r="K113" i="235" s="1"/>
  <c r="I106" i="47"/>
  <c r="I108" i="95"/>
  <c r="J107" i="95"/>
  <c r="K107" i="95" s="1"/>
  <c r="G67" i="26" l="1"/>
  <c r="H67" i="26" s="1"/>
  <c r="K66" i="26"/>
  <c r="I144" i="181"/>
  <c r="I145" i="181" s="1"/>
  <c r="K73" i="4"/>
  <c r="J74" i="4" s="1"/>
  <c r="G75" i="4" s="1"/>
  <c r="H75" i="4" s="1"/>
  <c r="K86" i="243"/>
  <c r="J64" i="168"/>
  <c r="K64" i="168" s="1"/>
  <c r="K87" i="243"/>
  <c r="J88" i="243" s="1"/>
  <c r="G88" i="243"/>
  <c r="J89" i="152"/>
  <c r="K89" i="152" s="1"/>
  <c r="J73" i="27"/>
  <c r="J67" i="3"/>
  <c r="J97" i="66"/>
  <c r="K97" i="66" s="1"/>
  <c r="J112" i="24"/>
  <c r="K112" i="24" s="1"/>
  <c r="J74" i="241"/>
  <c r="K74" i="241" s="1"/>
  <c r="J107" i="169"/>
  <c r="K107" i="169" s="1"/>
  <c r="K72" i="181"/>
  <c r="G73" i="181"/>
  <c r="H73" i="181" s="1"/>
  <c r="J97" i="67"/>
  <c r="K97" i="67" s="1"/>
  <c r="J99" i="145"/>
  <c r="K99" i="145" s="1"/>
  <c r="J97" i="68"/>
  <c r="K97" i="68" s="1"/>
  <c r="J98" i="138"/>
  <c r="K98" i="138" s="1"/>
  <c r="J78" i="2"/>
  <c r="D25" i="179"/>
  <c r="D26" i="245"/>
  <c r="I104" i="4"/>
  <c r="I119" i="27"/>
  <c r="I120" i="27" s="1"/>
  <c r="I101" i="2"/>
  <c r="J102" i="236"/>
  <c r="K102" i="236" s="1"/>
  <c r="J101" i="139"/>
  <c r="K101" i="139" s="1"/>
  <c r="J97" i="69"/>
  <c r="K97" i="69" s="1"/>
  <c r="J97" i="41"/>
  <c r="K97" i="41" s="1"/>
  <c r="J97" i="165"/>
  <c r="K97" i="165" s="1"/>
  <c r="J99" i="97"/>
  <c r="K99" i="97" s="1"/>
  <c r="I99" i="37"/>
  <c r="I98" i="65"/>
  <c r="I98" i="41"/>
  <c r="I98" i="66"/>
  <c r="I98" i="170"/>
  <c r="I98" i="141"/>
  <c r="I98" i="70"/>
  <c r="I98" i="69"/>
  <c r="J97" i="141"/>
  <c r="K97" i="141" s="1"/>
  <c r="J97" i="70"/>
  <c r="K97" i="70" s="1"/>
  <c r="I98" i="68"/>
  <c r="I99" i="138"/>
  <c r="I108" i="169"/>
  <c r="I98" i="67"/>
  <c r="I98" i="7"/>
  <c r="J104" i="140"/>
  <c r="K104" i="140" s="1"/>
  <c r="J106" i="58"/>
  <c r="K106" i="58" s="1"/>
  <c r="J98" i="37"/>
  <c r="K98" i="37" s="1"/>
  <c r="J97" i="65"/>
  <c r="K97" i="65" s="1"/>
  <c r="I99" i="8"/>
  <c r="J99" i="8" s="1"/>
  <c r="K99" i="8" s="1"/>
  <c r="I98" i="165"/>
  <c r="J97" i="170"/>
  <c r="K97" i="170" s="1"/>
  <c r="J97" i="7"/>
  <c r="K97" i="7" s="1"/>
  <c r="I102" i="139"/>
  <c r="I107" i="58"/>
  <c r="I103" i="236"/>
  <c r="J114" i="235"/>
  <c r="K114" i="235" s="1"/>
  <c r="I105" i="140"/>
  <c r="I109" i="129"/>
  <c r="J108" i="129"/>
  <c r="K108" i="129" s="1"/>
  <c r="I113" i="24"/>
  <c r="I100" i="97"/>
  <c r="J108" i="95"/>
  <c r="K108" i="95" s="1"/>
  <c r="I100" i="145"/>
  <c r="I115" i="235"/>
  <c r="I107" i="47"/>
  <c r="J106" i="47"/>
  <c r="K106" i="47" s="1"/>
  <c r="I109" i="95"/>
  <c r="I146" i="181" l="1"/>
  <c r="J67" i="26"/>
  <c r="K74" i="4"/>
  <c r="J75" i="4" s="1"/>
  <c r="G76" i="4" s="1"/>
  <c r="H76" i="4" s="1"/>
  <c r="G89" i="243"/>
  <c r="K88" i="243"/>
  <c r="J89" i="243" s="1"/>
  <c r="G74" i="27"/>
  <c r="H74" i="27" s="1"/>
  <c r="K73" i="27"/>
  <c r="G68" i="3"/>
  <c r="H68" i="3" s="1"/>
  <c r="K67" i="3"/>
  <c r="G75" i="241"/>
  <c r="H75" i="241" s="1"/>
  <c r="J75" i="241" s="1"/>
  <c r="K75" i="241" s="1"/>
  <c r="J73" i="181"/>
  <c r="J98" i="65"/>
  <c r="K98" i="65" s="1"/>
  <c r="J98" i="170"/>
  <c r="K98" i="170" s="1"/>
  <c r="J98" i="165"/>
  <c r="K98" i="165" s="1"/>
  <c r="J98" i="141"/>
  <c r="K98" i="141" s="1"/>
  <c r="J98" i="41"/>
  <c r="K98" i="41" s="1"/>
  <c r="J109" i="129"/>
  <c r="K109" i="129" s="1"/>
  <c r="J98" i="69"/>
  <c r="K98" i="69" s="1"/>
  <c r="J98" i="70"/>
  <c r="K98" i="70" s="1"/>
  <c r="J107" i="47"/>
  <c r="K107" i="47" s="1"/>
  <c r="G79" i="2"/>
  <c r="H79" i="2" s="1"/>
  <c r="K78" i="2"/>
  <c r="I105" i="4"/>
  <c r="C34" i="245"/>
  <c r="J99" i="37"/>
  <c r="K99" i="37" s="1"/>
  <c r="J113" i="24"/>
  <c r="K113" i="24" s="1"/>
  <c r="J98" i="7"/>
  <c r="K98" i="7" s="1"/>
  <c r="J98" i="68"/>
  <c r="K98" i="68" s="1"/>
  <c r="I102" i="2"/>
  <c r="I99" i="67"/>
  <c r="I100" i="138"/>
  <c r="I99" i="66"/>
  <c r="I99" i="7"/>
  <c r="I109" i="169"/>
  <c r="I99" i="165"/>
  <c r="J108" i="169"/>
  <c r="K108" i="169" s="1"/>
  <c r="I99" i="70"/>
  <c r="I99" i="170"/>
  <c r="I99" i="41"/>
  <c r="I100" i="37"/>
  <c r="J107" i="58"/>
  <c r="K107" i="58" s="1"/>
  <c r="I100" i="8"/>
  <c r="J100" i="8" s="1"/>
  <c r="K100" i="8" s="1"/>
  <c r="J98" i="67"/>
  <c r="K98" i="67" s="1"/>
  <c r="J99" i="138"/>
  <c r="K99" i="138" s="1"/>
  <c r="I99" i="68"/>
  <c r="I99" i="69"/>
  <c r="I99" i="141"/>
  <c r="J98" i="66"/>
  <c r="K98" i="66" s="1"/>
  <c r="I99" i="65"/>
  <c r="I103" i="139"/>
  <c r="J102" i="139"/>
  <c r="K102" i="139" s="1"/>
  <c r="I108" i="58"/>
  <c r="I104" i="236"/>
  <c r="J103" i="236"/>
  <c r="K103" i="236" s="1"/>
  <c r="J105" i="140"/>
  <c r="K105" i="140" s="1"/>
  <c r="I106" i="140"/>
  <c r="I110" i="129"/>
  <c r="I114" i="24"/>
  <c r="I101" i="97"/>
  <c r="J100" i="97"/>
  <c r="K100" i="97" s="1"/>
  <c r="I101" i="145"/>
  <c r="J100" i="145"/>
  <c r="K100" i="145" s="1"/>
  <c r="I116" i="235"/>
  <c r="J115" i="235"/>
  <c r="K115" i="235" s="1"/>
  <c r="I108" i="47"/>
  <c r="I110" i="95"/>
  <c r="J109" i="95"/>
  <c r="K109" i="95" s="1"/>
  <c r="G68" i="26" l="1"/>
  <c r="H68" i="26" s="1"/>
  <c r="K67" i="26"/>
  <c r="I147" i="181"/>
  <c r="K75" i="4"/>
  <c r="J76" i="4"/>
  <c r="K76" i="4" s="1"/>
  <c r="K89" i="243"/>
  <c r="J90" i="243" s="1"/>
  <c r="G90" i="243"/>
  <c r="J74" i="27"/>
  <c r="J68" i="3"/>
  <c r="J100" i="138"/>
  <c r="G76" i="241"/>
  <c r="H76" i="241" s="1"/>
  <c r="J76" i="241" s="1"/>
  <c r="K76" i="241" s="1"/>
  <c r="K73" i="181"/>
  <c r="G74" i="181"/>
  <c r="H74" i="181" s="1"/>
  <c r="J99" i="165"/>
  <c r="K99" i="165" s="1"/>
  <c r="J99" i="66"/>
  <c r="K99" i="66" s="1"/>
  <c r="J100" i="37"/>
  <c r="K100" i="37" s="1"/>
  <c r="J99" i="141"/>
  <c r="K99" i="141" s="1"/>
  <c r="J99" i="41"/>
  <c r="K99" i="41" s="1"/>
  <c r="J79" i="2"/>
  <c r="K79" i="2" s="1"/>
  <c r="J106" i="140"/>
  <c r="K106" i="140" s="1"/>
  <c r="J99" i="65"/>
  <c r="K99" i="65" s="1"/>
  <c r="J110" i="95"/>
  <c r="K110" i="95" s="1"/>
  <c r="J101" i="97"/>
  <c r="K101" i="97" s="1"/>
  <c r="J104" i="236"/>
  <c r="K104" i="236" s="1"/>
  <c r="J103" i="139"/>
  <c r="K103" i="139" s="1"/>
  <c r="J109" i="169"/>
  <c r="K109" i="169" s="1"/>
  <c r="I106" i="4"/>
  <c r="J99" i="67"/>
  <c r="K99" i="67" s="1"/>
  <c r="J99" i="7"/>
  <c r="K99" i="7" s="1"/>
  <c r="I103" i="2"/>
  <c r="J108" i="47"/>
  <c r="K108" i="47" s="1"/>
  <c r="I100" i="69"/>
  <c r="I100" i="70"/>
  <c r="I100" i="7"/>
  <c r="I101" i="138"/>
  <c r="K100" i="138"/>
  <c r="J99" i="69"/>
  <c r="K99" i="69" s="1"/>
  <c r="I100" i="170"/>
  <c r="I100" i="165"/>
  <c r="I100" i="68"/>
  <c r="I101" i="37"/>
  <c r="J99" i="170"/>
  <c r="K99" i="170" s="1"/>
  <c r="I100" i="66"/>
  <c r="I100" i="67"/>
  <c r="I100" i="65"/>
  <c r="I100" i="141"/>
  <c r="J99" i="68"/>
  <c r="K99" i="68" s="1"/>
  <c r="I101" i="8"/>
  <c r="J101" i="8" s="1"/>
  <c r="K101" i="8" s="1"/>
  <c r="I100" i="41"/>
  <c r="J99" i="70"/>
  <c r="K99" i="70" s="1"/>
  <c r="I110" i="169"/>
  <c r="J101" i="145"/>
  <c r="K101" i="145" s="1"/>
  <c r="I104" i="139"/>
  <c r="I109" i="58"/>
  <c r="J108" i="58"/>
  <c r="K108" i="58" s="1"/>
  <c r="I105" i="236"/>
  <c r="J116" i="235"/>
  <c r="K116" i="235" s="1"/>
  <c r="I107" i="140"/>
  <c r="I111" i="129"/>
  <c r="J110" i="129"/>
  <c r="K110" i="129" s="1"/>
  <c r="I115" i="24"/>
  <c r="J114" i="24"/>
  <c r="K114" i="24" s="1"/>
  <c r="I102" i="97"/>
  <c r="I102" i="145"/>
  <c r="I117" i="235"/>
  <c r="I109" i="47"/>
  <c r="I111" i="95"/>
  <c r="I148" i="181" l="1"/>
  <c r="J68" i="26"/>
  <c r="G77" i="4"/>
  <c r="H77" i="4" s="1"/>
  <c r="J77" i="4" s="1"/>
  <c r="K77" i="4" s="1"/>
  <c r="K90" i="243"/>
  <c r="J91" i="243" s="1"/>
  <c r="G91" i="243"/>
  <c r="K74" i="27"/>
  <c r="G75" i="27"/>
  <c r="H75" i="27" s="1"/>
  <c r="G69" i="3"/>
  <c r="H69" i="3" s="1"/>
  <c r="K68" i="3"/>
  <c r="G77" i="241"/>
  <c r="H77" i="241" s="1"/>
  <c r="J77" i="241" s="1"/>
  <c r="J74" i="181"/>
  <c r="K74" i="181" s="1"/>
  <c r="J100" i="66"/>
  <c r="K100" i="66" s="1"/>
  <c r="J100" i="170"/>
  <c r="K100" i="170" s="1"/>
  <c r="J100" i="65"/>
  <c r="K100" i="65" s="1"/>
  <c r="J100" i="70"/>
  <c r="K100" i="70" s="1"/>
  <c r="G80" i="2"/>
  <c r="H80" i="2" s="1"/>
  <c r="J80" i="2" s="1"/>
  <c r="J115" i="24"/>
  <c r="K115" i="24" s="1"/>
  <c r="J100" i="7"/>
  <c r="K100" i="7" s="1"/>
  <c r="J109" i="47"/>
  <c r="K109" i="47" s="1"/>
  <c r="I107" i="4"/>
  <c r="J105" i="236"/>
  <c r="K105" i="236" s="1"/>
  <c r="J104" i="139"/>
  <c r="K104" i="139" s="1"/>
  <c r="J100" i="67"/>
  <c r="K100" i="67" s="1"/>
  <c r="J100" i="165"/>
  <c r="K100" i="165" s="1"/>
  <c r="I104" i="2"/>
  <c r="J100" i="69"/>
  <c r="K100" i="69" s="1"/>
  <c r="J109" i="58"/>
  <c r="K109" i="58" s="1"/>
  <c r="J100" i="68"/>
  <c r="K100" i="68" s="1"/>
  <c r="J101" i="138"/>
  <c r="K101" i="138" s="1"/>
  <c r="I111" i="169"/>
  <c r="I101" i="141"/>
  <c r="I101" i="68"/>
  <c r="I101" i="70"/>
  <c r="I102" i="8"/>
  <c r="J102" i="8" s="1"/>
  <c r="K102" i="8" s="1"/>
  <c r="I102" i="37"/>
  <c r="I101" i="170"/>
  <c r="I102" i="138"/>
  <c r="J102" i="145"/>
  <c r="K102" i="145" s="1"/>
  <c r="I101" i="41"/>
  <c r="I101" i="65"/>
  <c r="I101" i="66"/>
  <c r="J101" i="37"/>
  <c r="K101" i="37" s="1"/>
  <c r="I101" i="165"/>
  <c r="I101" i="69"/>
  <c r="J111" i="129"/>
  <c r="K111" i="129" s="1"/>
  <c r="J110" i="169"/>
  <c r="K110" i="169" s="1"/>
  <c r="J100" i="41"/>
  <c r="K100" i="41" s="1"/>
  <c r="J100" i="141"/>
  <c r="K100" i="141" s="1"/>
  <c r="I101" i="67"/>
  <c r="I101" i="7"/>
  <c r="I105" i="139"/>
  <c r="I110" i="58"/>
  <c r="I106" i="236"/>
  <c r="I108" i="140"/>
  <c r="J107" i="140"/>
  <c r="K107" i="140" s="1"/>
  <c r="I112" i="129"/>
  <c r="I116" i="24"/>
  <c r="I103" i="97"/>
  <c r="J102" i="97"/>
  <c r="K102" i="97" s="1"/>
  <c r="I103" i="145"/>
  <c r="I118" i="235"/>
  <c r="J117" i="235"/>
  <c r="K117" i="235" s="1"/>
  <c r="I110" i="47"/>
  <c r="I112" i="95"/>
  <c r="J111" i="95"/>
  <c r="K111" i="95" s="1"/>
  <c r="G69" i="26" l="1"/>
  <c r="H69" i="26" s="1"/>
  <c r="K68" i="26"/>
  <c r="I149" i="181"/>
  <c r="G78" i="4"/>
  <c r="H78" i="4" s="1"/>
  <c r="J78" i="4"/>
  <c r="G79" i="4" s="1"/>
  <c r="H79" i="4" s="1"/>
  <c r="J75" i="27"/>
  <c r="G76" i="27" s="1"/>
  <c r="H76" i="27" s="1"/>
  <c r="G92" i="243"/>
  <c r="K91" i="243"/>
  <c r="J92" i="243" s="1"/>
  <c r="J69" i="3"/>
  <c r="K77" i="241"/>
  <c r="G78" i="241"/>
  <c r="H78" i="241" s="1"/>
  <c r="G75" i="181"/>
  <c r="H75" i="181" s="1"/>
  <c r="J75" i="181" s="1"/>
  <c r="K75" i="181" s="1"/>
  <c r="J101" i="67"/>
  <c r="K101" i="67" s="1"/>
  <c r="J101" i="41"/>
  <c r="K101" i="41" s="1"/>
  <c r="J101" i="141"/>
  <c r="K101" i="141" s="1"/>
  <c r="G81" i="2"/>
  <c r="H81" i="2" s="1"/>
  <c r="K80" i="2"/>
  <c r="J101" i="69"/>
  <c r="K101" i="69" s="1"/>
  <c r="J102" i="37"/>
  <c r="K102" i="37" s="1"/>
  <c r="J101" i="65"/>
  <c r="K101" i="65" s="1"/>
  <c r="J101" i="7"/>
  <c r="K101" i="7" s="1"/>
  <c r="J101" i="70"/>
  <c r="K101" i="70" s="1"/>
  <c r="J111" i="169"/>
  <c r="K111" i="169" s="1"/>
  <c r="J118" i="235"/>
  <c r="K118" i="235" s="1"/>
  <c r="J103" i="97"/>
  <c r="K103" i="97" s="1"/>
  <c r="J102" i="138"/>
  <c r="K102" i="138" s="1"/>
  <c r="J106" i="236"/>
  <c r="K106" i="236" s="1"/>
  <c r="I108" i="4"/>
  <c r="I105" i="2"/>
  <c r="I103" i="37"/>
  <c r="I102" i="141"/>
  <c r="J105" i="139"/>
  <c r="K105" i="139" s="1"/>
  <c r="I102" i="69"/>
  <c r="I102" i="66"/>
  <c r="I102" i="41"/>
  <c r="I103" i="138"/>
  <c r="I102" i="70"/>
  <c r="I102" i="165"/>
  <c r="J101" i="66"/>
  <c r="K101" i="66" s="1"/>
  <c r="I102" i="170"/>
  <c r="I102" i="68"/>
  <c r="I102" i="7"/>
  <c r="I102" i="67"/>
  <c r="J101" i="165"/>
  <c r="K101" i="165" s="1"/>
  <c r="I102" i="65"/>
  <c r="J101" i="170"/>
  <c r="K101" i="170" s="1"/>
  <c r="I103" i="8"/>
  <c r="J103" i="8" s="1"/>
  <c r="K103" i="8" s="1"/>
  <c r="J101" i="68"/>
  <c r="K101" i="68" s="1"/>
  <c r="I112" i="169"/>
  <c r="J103" i="145"/>
  <c r="K103" i="145" s="1"/>
  <c r="J112" i="129"/>
  <c r="K112" i="129" s="1"/>
  <c r="I106" i="139"/>
  <c r="I111" i="58"/>
  <c r="J110" i="58"/>
  <c r="K110" i="58" s="1"/>
  <c r="I107" i="236"/>
  <c r="J108" i="140"/>
  <c r="K108" i="140" s="1"/>
  <c r="I109" i="140"/>
  <c r="I113" i="129"/>
  <c r="I117" i="24"/>
  <c r="J116" i="24"/>
  <c r="K116" i="24" s="1"/>
  <c r="I104" i="97"/>
  <c r="J112" i="95"/>
  <c r="K112" i="95" s="1"/>
  <c r="I104" i="145"/>
  <c r="I119" i="235"/>
  <c r="J110" i="47"/>
  <c r="K110" i="47" s="1"/>
  <c r="I111" i="47"/>
  <c r="I113" i="95"/>
  <c r="I150" i="181" l="1"/>
  <c r="J69" i="26"/>
  <c r="K78" i="4"/>
  <c r="J79" i="4" s="1"/>
  <c r="G80" i="4" s="1"/>
  <c r="H80" i="4" s="1"/>
  <c r="K75" i="27"/>
  <c r="K79" i="4"/>
  <c r="K92" i="243"/>
  <c r="J93" i="243" s="1"/>
  <c r="G93" i="243"/>
  <c r="J78" i="241"/>
  <c r="G79" i="241" s="1"/>
  <c r="H79" i="241" s="1"/>
  <c r="K69" i="3"/>
  <c r="G70" i="3"/>
  <c r="H70" i="3" s="1"/>
  <c r="J76" i="27"/>
  <c r="G76" i="181"/>
  <c r="H76" i="181" s="1"/>
  <c r="J76" i="181" s="1"/>
  <c r="J102" i="66"/>
  <c r="K102" i="66" s="1"/>
  <c r="J81" i="2"/>
  <c r="G82" i="2" s="1"/>
  <c r="H82" i="2" s="1"/>
  <c r="J102" i="68"/>
  <c r="K102" i="68" s="1"/>
  <c r="J102" i="65"/>
  <c r="K102" i="65" s="1"/>
  <c r="J102" i="7"/>
  <c r="K102" i="7" s="1"/>
  <c r="J102" i="165"/>
  <c r="K102" i="165" s="1"/>
  <c r="J104" i="145"/>
  <c r="K104" i="145" s="1"/>
  <c r="J109" i="140"/>
  <c r="K109" i="140" s="1"/>
  <c r="J119" i="235"/>
  <c r="K119" i="235" s="1"/>
  <c r="J104" i="97"/>
  <c r="K104" i="97" s="1"/>
  <c r="J106" i="139"/>
  <c r="K106" i="139" s="1"/>
  <c r="I109" i="4"/>
  <c r="J111" i="58"/>
  <c r="K111" i="58" s="1"/>
  <c r="J102" i="69"/>
  <c r="K102" i="69" s="1"/>
  <c r="J102" i="141"/>
  <c r="K102" i="141" s="1"/>
  <c r="I106" i="2"/>
  <c r="I103" i="65"/>
  <c r="I103" i="67"/>
  <c r="I103" i="68"/>
  <c r="I104" i="138"/>
  <c r="I104" i="37"/>
  <c r="I103" i="170"/>
  <c r="I103" i="165"/>
  <c r="J103" i="138"/>
  <c r="K103" i="138" s="1"/>
  <c r="I103" i="66"/>
  <c r="J103" i="37"/>
  <c r="K103" i="37" s="1"/>
  <c r="I113" i="169"/>
  <c r="I104" i="8"/>
  <c r="J104" i="8" s="1"/>
  <c r="K104" i="8" s="1"/>
  <c r="I103" i="7"/>
  <c r="J102" i="170"/>
  <c r="K102" i="170" s="1"/>
  <c r="I103" i="70"/>
  <c r="I103" i="41"/>
  <c r="J117" i="24"/>
  <c r="K117" i="24" s="1"/>
  <c r="J112" i="169"/>
  <c r="K112" i="169" s="1"/>
  <c r="J102" i="67"/>
  <c r="K102" i="67" s="1"/>
  <c r="J102" i="70"/>
  <c r="K102" i="70" s="1"/>
  <c r="J102" i="41"/>
  <c r="K102" i="41" s="1"/>
  <c r="I103" i="69"/>
  <c r="I103" i="141"/>
  <c r="I107" i="139"/>
  <c r="I112" i="58"/>
  <c r="I108" i="236"/>
  <c r="J107" i="236"/>
  <c r="K107" i="236" s="1"/>
  <c r="I110" i="140"/>
  <c r="I114" i="129"/>
  <c r="J113" i="129"/>
  <c r="K113" i="129" s="1"/>
  <c r="I118" i="24"/>
  <c r="I105" i="97"/>
  <c r="I105" i="145"/>
  <c r="I120" i="235"/>
  <c r="C68" i="245" s="1"/>
  <c r="I112" i="47"/>
  <c r="J111" i="47"/>
  <c r="K111" i="47" s="1"/>
  <c r="I114" i="95"/>
  <c r="J113" i="95"/>
  <c r="K113" i="95" s="1"/>
  <c r="G70" i="26" l="1"/>
  <c r="H70" i="26" s="1"/>
  <c r="K69" i="26"/>
  <c r="I151" i="181"/>
  <c r="J80" i="4"/>
  <c r="K80" i="4" s="1"/>
  <c r="K78" i="241"/>
  <c r="J79" i="241" s="1"/>
  <c r="G80" i="241" s="1"/>
  <c r="H80" i="241" s="1"/>
  <c r="J103" i="67"/>
  <c r="K103" i="67" s="1"/>
  <c r="G94" i="243"/>
  <c r="K93" i="243"/>
  <c r="J94" i="243" s="1"/>
  <c r="J70" i="3"/>
  <c r="G77" i="27"/>
  <c r="H77" i="27" s="1"/>
  <c r="K76" i="27"/>
  <c r="J113" i="169"/>
  <c r="K113" i="169" s="1"/>
  <c r="K76" i="181"/>
  <c r="G77" i="181"/>
  <c r="H77" i="181" s="1"/>
  <c r="K81" i="2"/>
  <c r="J82" i="2" s="1"/>
  <c r="G83" i="2" s="1"/>
  <c r="H83" i="2" s="1"/>
  <c r="J103" i="70"/>
  <c r="K103" i="70" s="1"/>
  <c r="J103" i="170"/>
  <c r="K103" i="170" s="1"/>
  <c r="J114" i="95"/>
  <c r="K114" i="95" s="1"/>
  <c r="J104" i="138"/>
  <c r="K104" i="138" s="1"/>
  <c r="J114" i="129"/>
  <c r="K114" i="129" s="1"/>
  <c r="J103" i="41"/>
  <c r="K103" i="41" s="1"/>
  <c r="I110" i="4"/>
  <c r="J108" i="236"/>
  <c r="K108" i="236" s="1"/>
  <c r="I107" i="2"/>
  <c r="J103" i="7"/>
  <c r="K103" i="7" s="1"/>
  <c r="J104" i="37"/>
  <c r="K104" i="37" s="1"/>
  <c r="J118" i="24"/>
  <c r="K118" i="24" s="1"/>
  <c r="J103" i="69"/>
  <c r="K103" i="69" s="1"/>
  <c r="I104" i="7"/>
  <c r="I114" i="169"/>
  <c r="I104" i="66"/>
  <c r="I104" i="170"/>
  <c r="I105" i="138"/>
  <c r="I104" i="69"/>
  <c r="I104" i="67"/>
  <c r="I104" i="141"/>
  <c r="I104" i="70"/>
  <c r="I104" i="165"/>
  <c r="I105" i="37"/>
  <c r="I104" i="68"/>
  <c r="I104" i="65"/>
  <c r="J107" i="139"/>
  <c r="K107" i="139" s="1"/>
  <c r="J103" i="141"/>
  <c r="K103" i="141" s="1"/>
  <c r="I104" i="41"/>
  <c r="I105" i="8"/>
  <c r="J105" i="8" s="1"/>
  <c r="K105" i="8" s="1"/>
  <c r="J103" i="66"/>
  <c r="K103" i="66" s="1"/>
  <c r="J103" i="165"/>
  <c r="K103" i="165" s="1"/>
  <c r="J103" i="68"/>
  <c r="K103" i="68" s="1"/>
  <c r="J103" i="65"/>
  <c r="K103" i="65" s="1"/>
  <c r="I108" i="139"/>
  <c r="I113" i="58"/>
  <c r="J112" i="58"/>
  <c r="K112" i="58" s="1"/>
  <c r="I109" i="236"/>
  <c r="I111" i="140"/>
  <c r="J110" i="140"/>
  <c r="K110" i="140" s="1"/>
  <c r="J112" i="47"/>
  <c r="K112" i="47" s="1"/>
  <c r="I115" i="129"/>
  <c r="I119" i="24"/>
  <c r="I106" i="97"/>
  <c r="J105" i="97"/>
  <c r="K105" i="97" s="1"/>
  <c r="I106" i="145"/>
  <c r="J105" i="145"/>
  <c r="K105" i="145" s="1"/>
  <c r="I121" i="235"/>
  <c r="J120" i="235"/>
  <c r="K120" i="235" s="1"/>
  <c r="D68" i="245" s="1"/>
  <c r="I113" i="47"/>
  <c r="I115" i="95"/>
  <c r="I152" i="181" l="1"/>
  <c r="G81" i="4"/>
  <c r="H81" i="4" s="1"/>
  <c r="J70" i="26"/>
  <c r="J81" i="4"/>
  <c r="K79" i="241"/>
  <c r="G82" i="4"/>
  <c r="H82" i="4" s="1"/>
  <c r="K81" i="4"/>
  <c r="J82" i="4" s="1"/>
  <c r="G83" i="4" s="1"/>
  <c r="H83" i="4" s="1"/>
  <c r="K94" i="243"/>
  <c r="J95" i="243" s="1"/>
  <c r="K95" i="243" s="1"/>
  <c r="G95" i="243"/>
  <c r="J77" i="27"/>
  <c r="K77" i="27" s="1"/>
  <c r="G71" i="3"/>
  <c r="H71" i="3" s="1"/>
  <c r="K70" i="3"/>
  <c r="J80" i="241"/>
  <c r="G81" i="241" s="1"/>
  <c r="H81" i="241" s="1"/>
  <c r="J77" i="181"/>
  <c r="K77" i="181" s="1"/>
  <c r="J104" i="66"/>
  <c r="K104" i="66" s="1"/>
  <c r="K82" i="2"/>
  <c r="J83" i="2" s="1"/>
  <c r="J114" i="169"/>
  <c r="K114" i="169" s="1"/>
  <c r="J106" i="97"/>
  <c r="K106" i="97" s="1"/>
  <c r="J115" i="129"/>
  <c r="K115" i="129" s="1"/>
  <c r="J104" i="165"/>
  <c r="K104" i="165" s="1"/>
  <c r="J109" i="236"/>
  <c r="K109" i="236" s="1"/>
  <c r="J105" i="37"/>
  <c r="K105" i="37" s="1"/>
  <c r="J104" i="68"/>
  <c r="K104" i="68" s="1"/>
  <c r="I111" i="4"/>
  <c r="J111" i="140"/>
  <c r="K111" i="140" s="1"/>
  <c r="J113" i="58"/>
  <c r="K113" i="58" s="1"/>
  <c r="J104" i="65"/>
  <c r="K104" i="65" s="1"/>
  <c r="J104" i="141"/>
  <c r="K104" i="141" s="1"/>
  <c r="J104" i="70"/>
  <c r="K104" i="70" s="1"/>
  <c r="I108" i="2"/>
  <c r="I106" i="8"/>
  <c r="J106" i="8" s="1"/>
  <c r="K106" i="8" s="1"/>
  <c r="I105" i="68"/>
  <c r="I105" i="165"/>
  <c r="I105" i="141"/>
  <c r="I105" i="69"/>
  <c r="I105" i="170"/>
  <c r="J104" i="69"/>
  <c r="K104" i="69" s="1"/>
  <c r="J104" i="170"/>
  <c r="K104" i="170" s="1"/>
  <c r="I115" i="169"/>
  <c r="J104" i="41"/>
  <c r="K104" i="41" s="1"/>
  <c r="I105" i="65"/>
  <c r="I106" i="37"/>
  <c r="I105" i="70"/>
  <c r="I105" i="67"/>
  <c r="I106" i="138"/>
  <c r="I105" i="7"/>
  <c r="J113" i="47"/>
  <c r="K113" i="47" s="1"/>
  <c r="I105" i="41"/>
  <c r="J104" i="67"/>
  <c r="K104" i="67" s="1"/>
  <c r="J105" i="138"/>
  <c r="K105" i="138" s="1"/>
  <c r="I105" i="66"/>
  <c r="J104" i="7"/>
  <c r="K104" i="7" s="1"/>
  <c r="J106" i="145"/>
  <c r="K106" i="145" s="1"/>
  <c r="I109" i="139"/>
  <c r="J108" i="139"/>
  <c r="K108" i="139" s="1"/>
  <c r="I114" i="58"/>
  <c r="I110" i="236"/>
  <c r="J121" i="235"/>
  <c r="K121" i="235" s="1"/>
  <c r="I112" i="140"/>
  <c r="I116" i="129"/>
  <c r="I120" i="24"/>
  <c r="C31" i="245" s="1"/>
  <c r="J119" i="24"/>
  <c r="K119" i="24" s="1"/>
  <c r="I107" i="97"/>
  <c r="J115" i="95"/>
  <c r="K115" i="95" s="1"/>
  <c r="I107" i="145"/>
  <c r="I114" i="47"/>
  <c r="I116" i="95"/>
  <c r="G71" i="26" l="1"/>
  <c r="H71" i="26" s="1"/>
  <c r="K70" i="26"/>
  <c r="I153" i="181"/>
  <c r="K82" i="4"/>
  <c r="J83" i="4" s="1"/>
  <c r="K83" i="4" s="1"/>
  <c r="G78" i="27"/>
  <c r="H78" i="27" s="1"/>
  <c r="J78" i="27" s="1"/>
  <c r="G79" i="27" s="1"/>
  <c r="H79" i="27" s="1"/>
  <c r="G78" i="181"/>
  <c r="H78" i="181" s="1"/>
  <c r="J78" i="181" s="1"/>
  <c r="K78" i="181" s="1"/>
  <c r="K80" i="241"/>
  <c r="J81" i="241" s="1"/>
  <c r="J71" i="3"/>
  <c r="J106" i="37"/>
  <c r="K106" i="37" s="1"/>
  <c r="J105" i="70"/>
  <c r="K105" i="70" s="1"/>
  <c r="J105" i="165"/>
  <c r="K105" i="165" s="1"/>
  <c r="J120" i="24"/>
  <c r="K120" i="24" s="1"/>
  <c r="J105" i="69"/>
  <c r="K105" i="69" s="1"/>
  <c r="J105" i="41"/>
  <c r="K105" i="41" s="1"/>
  <c r="J106" i="138"/>
  <c r="K106" i="138" s="1"/>
  <c r="J107" i="145"/>
  <c r="K107" i="145" s="1"/>
  <c r="G84" i="4"/>
  <c r="H84" i="4" s="1"/>
  <c r="J84" i="4" s="1"/>
  <c r="G84" i="2"/>
  <c r="H84" i="2" s="1"/>
  <c r="K83" i="2"/>
  <c r="I112" i="4"/>
  <c r="J105" i="65"/>
  <c r="K105" i="65" s="1"/>
  <c r="J105" i="68"/>
  <c r="K105" i="68" s="1"/>
  <c r="I109" i="2"/>
  <c r="J109" i="139"/>
  <c r="K109" i="139" s="1"/>
  <c r="J105" i="66"/>
  <c r="K105" i="66" s="1"/>
  <c r="J105" i="170"/>
  <c r="K105" i="170" s="1"/>
  <c r="I106" i="7"/>
  <c r="I106" i="67"/>
  <c r="I116" i="169"/>
  <c r="I106" i="170"/>
  <c r="I106" i="141"/>
  <c r="I106" i="66"/>
  <c r="I106" i="41"/>
  <c r="J105" i="7"/>
  <c r="K105" i="7" s="1"/>
  <c r="J105" i="67"/>
  <c r="K105" i="67" s="1"/>
  <c r="I107" i="37"/>
  <c r="J105" i="141"/>
  <c r="K105" i="141" s="1"/>
  <c r="I106" i="68"/>
  <c r="I106" i="69"/>
  <c r="I107" i="8"/>
  <c r="J107" i="8" s="1"/>
  <c r="K107" i="8" s="1"/>
  <c r="I107" i="138"/>
  <c r="I106" i="70"/>
  <c r="I106" i="65"/>
  <c r="J115" i="169"/>
  <c r="K115" i="169" s="1"/>
  <c r="I106" i="165"/>
  <c r="I110" i="139"/>
  <c r="I115" i="58"/>
  <c r="J114" i="58"/>
  <c r="K114" i="58" s="1"/>
  <c r="I111" i="236"/>
  <c r="J110" i="236"/>
  <c r="K110" i="236" s="1"/>
  <c r="J112" i="140"/>
  <c r="K112" i="140" s="1"/>
  <c r="I113" i="140"/>
  <c r="I117" i="129"/>
  <c r="J116" i="129"/>
  <c r="K116" i="129" s="1"/>
  <c r="C30" i="179"/>
  <c r="I108" i="97"/>
  <c r="J107" i="97"/>
  <c r="K107" i="97" s="1"/>
  <c r="I108" i="145"/>
  <c r="I115" i="47"/>
  <c r="J114" i="47"/>
  <c r="K114" i="47" s="1"/>
  <c r="I117" i="95"/>
  <c r="J116" i="95"/>
  <c r="K116" i="95" s="1"/>
  <c r="I154" i="181" l="1"/>
  <c r="J71" i="26"/>
  <c r="G82" i="241"/>
  <c r="H82" i="241" s="1"/>
  <c r="K81" i="241"/>
  <c r="J82" i="241" s="1"/>
  <c r="G83" i="241" s="1"/>
  <c r="H83" i="241" s="1"/>
  <c r="K78" i="27"/>
  <c r="J79" i="27" s="1"/>
  <c r="G80" i="27" s="1"/>
  <c r="H80" i="27" s="1"/>
  <c r="J106" i="7"/>
  <c r="K106" i="7" s="1"/>
  <c r="G79" i="181"/>
  <c r="H79" i="181" s="1"/>
  <c r="J79" i="181" s="1"/>
  <c r="G80" i="181" s="1"/>
  <c r="H80" i="181" s="1"/>
  <c r="G72" i="3"/>
  <c r="H72" i="3" s="1"/>
  <c r="K71" i="3"/>
  <c r="J108" i="97"/>
  <c r="K108" i="97" s="1"/>
  <c r="J116" i="169"/>
  <c r="K116" i="169" s="1"/>
  <c r="J106" i="141"/>
  <c r="K106" i="141" s="1"/>
  <c r="J107" i="37"/>
  <c r="K107" i="37" s="1"/>
  <c r="J84" i="2"/>
  <c r="K84" i="2" s="1"/>
  <c r="J106" i="41"/>
  <c r="K106" i="41" s="1"/>
  <c r="J106" i="165"/>
  <c r="K106" i="165" s="1"/>
  <c r="J106" i="70"/>
  <c r="K106" i="70" s="1"/>
  <c r="D30" i="179"/>
  <c r="D31" i="245"/>
  <c r="G85" i="4"/>
  <c r="H85" i="4" s="1"/>
  <c r="K84" i="4"/>
  <c r="I113" i="4"/>
  <c r="J111" i="236"/>
  <c r="K111" i="236" s="1"/>
  <c r="J115" i="47"/>
  <c r="K115" i="47" s="1"/>
  <c r="I110" i="2"/>
  <c r="J107" i="138"/>
  <c r="K107" i="138" s="1"/>
  <c r="J106" i="69"/>
  <c r="K106" i="69" s="1"/>
  <c r="J106" i="67"/>
  <c r="K106" i="67" s="1"/>
  <c r="I108" i="8"/>
  <c r="J108" i="8" s="1"/>
  <c r="K108" i="8" s="1"/>
  <c r="I107" i="66"/>
  <c r="I107" i="170"/>
  <c r="I107" i="70"/>
  <c r="I107" i="68"/>
  <c r="J106" i="66"/>
  <c r="K106" i="66" s="1"/>
  <c r="J106" i="170"/>
  <c r="K106" i="170" s="1"/>
  <c r="I107" i="67"/>
  <c r="J108" i="145"/>
  <c r="K108" i="145" s="1"/>
  <c r="J106" i="65"/>
  <c r="K106" i="65" s="1"/>
  <c r="I108" i="138"/>
  <c r="I107" i="69"/>
  <c r="J106" i="68"/>
  <c r="K106" i="68" s="1"/>
  <c r="I108" i="37"/>
  <c r="I107" i="41"/>
  <c r="I107" i="7"/>
  <c r="J115" i="58"/>
  <c r="K115" i="58" s="1"/>
  <c r="I107" i="165"/>
  <c r="I107" i="65"/>
  <c r="I107" i="141"/>
  <c r="I117" i="169"/>
  <c r="I111" i="139"/>
  <c r="J110" i="139"/>
  <c r="K110" i="139" s="1"/>
  <c r="I116" i="58"/>
  <c r="I112" i="236"/>
  <c r="J113" i="140"/>
  <c r="K113" i="140" s="1"/>
  <c r="I114" i="140"/>
  <c r="J117" i="95"/>
  <c r="K117" i="95" s="1"/>
  <c r="J117" i="129"/>
  <c r="K117" i="129" s="1"/>
  <c r="I118" i="129"/>
  <c r="I109" i="97"/>
  <c r="I109" i="145"/>
  <c r="I116" i="47"/>
  <c r="I118" i="95"/>
  <c r="G72" i="26" l="1"/>
  <c r="H72" i="26" s="1"/>
  <c r="K71" i="26"/>
  <c r="I155" i="181"/>
  <c r="I156" i="181" s="1"/>
  <c r="K82" i="241"/>
  <c r="K79" i="27"/>
  <c r="J80" i="27" s="1"/>
  <c r="K79" i="181"/>
  <c r="J80" i="181" s="1"/>
  <c r="K80" i="181" s="1"/>
  <c r="J72" i="3"/>
  <c r="J83" i="241"/>
  <c r="J107" i="68"/>
  <c r="K107" i="68" s="1"/>
  <c r="G85" i="2"/>
  <c r="H85" i="2" s="1"/>
  <c r="J85" i="2" s="1"/>
  <c r="G86" i="2" s="1"/>
  <c r="H86" i="2" s="1"/>
  <c r="J85" i="4"/>
  <c r="G86" i="4" s="1"/>
  <c r="H86" i="4" s="1"/>
  <c r="J107" i="70"/>
  <c r="K107" i="70" s="1"/>
  <c r="J107" i="67"/>
  <c r="K107" i="67" s="1"/>
  <c r="J118" i="129"/>
  <c r="K118" i="129" s="1"/>
  <c r="J116" i="58"/>
  <c r="K116" i="58" s="1"/>
  <c r="J107" i="170"/>
  <c r="K107" i="170" s="1"/>
  <c r="J107" i="66"/>
  <c r="K107" i="66" s="1"/>
  <c r="I114" i="4"/>
  <c r="J107" i="41"/>
  <c r="K107" i="41" s="1"/>
  <c r="J107" i="65"/>
  <c r="K107" i="65" s="1"/>
  <c r="I111" i="2"/>
  <c r="I108" i="141"/>
  <c r="I108" i="165"/>
  <c r="I108" i="41"/>
  <c r="I109" i="138"/>
  <c r="I108" i="70"/>
  <c r="I118" i="169"/>
  <c r="I108" i="65"/>
  <c r="I108" i="69"/>
  <c r="I108" i="66"/>
  <c r="J117" i="169"/>
  <c r="K117" i="169" s="1"/>
  <c r="I108" i="7"/>
  <c r="I109" i="37"/>
  <c r="J107" i="69"/>
  <c r="K107" i="69" s="1"/>
  <c r="I108" i="68"/>
  <c r="J112" i="236"/>
  <c r="K112" i="236" s="1"/>
  <c r="J111" i="139"/>
  <c r="K111" i="139" s="1"/>
  <c r="J107" i="141"/>
  <c r="K107" i="141" s="1"/>
  <c r="J107" i="165"/>
  <c r="K107" i="165" s="1"/>
  <c r="J107" i="7"/>
  <c r="K107" i="7" s="1"/>
  <c r="J108" i="37"/>
  <c r="K108" i="37" s="1"/>
  <c r="J108" i="138"/>
  <c r="K108" i="138" s="1"/>
  <c r="I108" i="67"/>
  <c r="I108" i="170"/>
  <c r="I109" i="8"/>
  <c r="J109" i="8" s="1"/>
  <c r="K109" i="8" s="1"/>
  <c r="J109" i="145"/>
  <c r="K109" i="145" s="1"/>
  <c r="I112" i="139"/>
  <c r="I117" i="58"/>
  <c r="I113" i="236"/>
  <c r="J114" i="140"/>
  <c r="K114" i="140" s="1"/>
  <c r="I115" i="140"/>
  <c r="J116" i="47"/>
  <c r="K116" i="47" s="1"/>
  <c r="I119" i="129"/>
  <c r="I110" i="97"/>
  <c r="J109" i="97"/>
  <c r="K109" i="97" s="1"/>
  <c r="I110" i="145"/>
  <c r="I117" i="47"/>
  <c r="I119" i="95"/>
  <c r="J118" i="95"/>
  <c r="K118" i="95" s="1"/>
  <c r="I157" i="181" l="1"/>
  <c r="J72" i="26"/>
  <c r="G73" i="3"/>
  <c r="H73" i="3" s="1"/>
  <c r="K72" i="3"/>
  <c r="J118" i="169"/>
  <c r="K118" i="169" s="1"/>
  <c r="K83" i="241"/>
  <c r="G84" i="241"/>
  <c r="H84" i="241" s="1"/>
  <c r="G81" i="27"/>
  <c r="H81" i="27" s="1"/>
  <c r="K80" i="27"/>
  <c r="J109" i="37"/>
  <c r="K109" i="37" s="1"/>
  <c r="G81" i="181"/>
  <c r="H81" i="181" s="1"/>
  <c r="J81" i="181" s="1"/>
  <c r="K81" i="181" s="1"/>
  <c r="J109" i="138"/>
  <c r="J110" i="97"/>
  <c r="K110" i="97" s="1"/>
  <c r="K85" i="4"/>
  <c r="J86" i="4" s="1"/>
  <c r="K86" i="4" s="1"/>
  <c r="J108" i="165"/>
  <c r="K108" i="165" s="1"/>
  <c r="J108" i="141"/>
  <c r="K108" i="141" s="1"/>
  <c r="J110" i="145"/>
  <c r="K110" i="145" s="1"/>
  <c r="J108" i="170"/>
  <c r="K108" i="170" s="1"/>
  <c r="J119" i="95"/>
  <c r="K119" i="95" s="1"/>
  <c r="J108" i="65"/>
  <c r="K108" i="65" s="1"/>
  <c r="J108" i="41"/>
  <c r="K108" i="41" s="1"/>
  <c r="K85" i="2"/>
  <c r="J86" i="2" s="1"/>
  <c r="G87" i="2" s="1"/>
  <c r="H87" i="2" s="1"/>
  <c r="J108" i="69"/>
  <c r="K108" i="69" s="1"/>
  <c r="I115" i="4"/>
  <c r="J117" i="47"/>
  <c r="K117" i="47" s="1"/>
  <c r="I112" i="2"/>
  <c r="J108" i="67"/>
  <c r="K108" i="67" s="1"/>
  <c r="J108" i="66"/>
  <c r="K108" i="66" s="1"/>
  <c r="J108" i="68"/>
  <c r="K108" i="68" s="1"/>
  <c r="I110" i="37"/>
  <c r="I109" i="66"/>
  <c r="I109" i="65"/>
  <c r="I109" i="70"/>
  <c r="I110" i="138"/>
  <c r="K109" i="138"/>
  <c r="I109" i="165"/>
  <c r="I109" i="170"/>
  <c r="I109" i="68"/>
  <c r="I109" i="7"/>
  <c r="J108" i="70"/>
  <c r="K108" i="70" s="1"/>
  <c r="J108" i="7"/>
  <c r="K108" i="7" s="1"/>
  <c r="I119" i="169"/>
  <c r="I110" i="8"/>
  <c r="J110" i="8" s="1"/>
  <c r="K110" i="8" s="1"/>
  <c r="I109" i="67"/>
  <c r="I109" i="69"/>
  <c r="I109" i="41"/>
  <c r="I109" i="141"/>
  <c r="I113" i="139"/>
  <c r="J112" i="139"/>
  <c r="K112" i="139" s="1"/>
  <c r="I118" i="58"/>
  <c r="J117" i="58"/>
  <c r="K117" i="58" s="1"/>
  <c r="I114" i="236"/>
  <c r="J113" i="236"/>
  <c r="K113" i="236" s="1"/>
  <c r="J115" i="140"/>
  <c r="K115" i="140" s="1"/>
  <c r="I116" i="140"/>
  <c r="I120" i="129"/>
  <c r="C136" i="245" s="1"/>
  <c r="J119" i="129"/>
  <c r="K119" i="129" s="1"/>
  <c r="I111" i="97"/>
  <c r="I111" i="145"/>
  <c r="I118" i="47"/>
  <c r="I120" i="95"/>
  <c r="C103" i="245" s="1"/>
  <c r="G73" i="26" l="1"/>
  <c r="H73" i="26" s="1"/>
  <c r="K72" i="26"/>
  <c r="I158" i="181"/>
  <c r="J73" i="3"/>
  <c r="J84" i="241"/>
  <c r="J81" i="27"/>
  <c r="G82" i="181"/>
  <c r="H82" i="181" s="1"/>
  <c r="J82" i="181" s="1"/>
  <c r="K82" i="181" s="1"/>
  <c r="J111" i="97"/>
  <c r="J118" i="58"/>
  <c r="K118" i="58" s="1"/>
  <c r="G87" i="4"/>
  <c r="H87" i="4" s="1"/>
  <c r="G88" i="4" s="1"/>
  <c r="H88" i="4" s="1"/>
  <c r="J120" i="95"/>
  <c r="K120" i="95" s="1"/>
  <c r="J119" i="169"/>
  <c r="K119" i="169" s="1"/>
  <c r="K86" i="2"/>
  <c r="J87" i="2" s="1"/>
  <c r="K87" i="2" s="1"/>
  <c r="J109" i="66"/>
  <c r="K109" i="66" s="1"/>
  <c r="J114" i="236"/>
  <c r="K114" i="236" s="1"/>
  <c r="J113" i="139"/>
  <c r="K113" i="139" s="1"/>
  <c r="J109" i="67"/>
  <c r="K109" i="67" s="1"/>
  <c r="J110" i="138"/>
  <c r="K110" i="138" s="1"/>
  <c r="J118" i="47"/>
  <c r="K118" i="47" s="1"/>
  <c r="I116" i="4"/>
  <c r="J109" i="141"/>
  <c r="K109" i="141" s="1"/>
  <c r="J109" i="69"/>
  <c r="K109" i="69" s="1"/>
  <c r="J109" i="70"/>
  <c r="K109" i="70" s="1"/>
  <c r="J109" i="165"/>
  <c r="K109" i="165" s="1"/>
  <c r="J109" i="65"/>
  <c r="K109" i="65" s="1"/>
  <c r="J110" i="37"/>
  <c r="K110" i="37" s="1"/>
  <c r="I113" i="2"/>
  <c r="I110" i="141"/>
  <c r="I110" i="69"/>
  <c r="I110" i="68"/>
  <c r="I110" i="70"/>
  <c r="I111" i="8"/>
  <c r="J111" i="8" s="1"/>
  <c r="K111" i="8" s="1"/>
  <c r="I110" i="7"/>
  <c r="I110" i="170"/>
  <c r="I110" i="41"/>
  <c r="I120" i="169"/>
  <c r="C175" i="245" s="1"/>
  <c r="J109" i="7"/>
  <c r="K109" i="7" s="1"/>
  <c r="J109" i="170"/>
  <c r="K109" i="170" s="1"/>
  <c r="I111" i="138"/>
  <c r="I110" i="65"/>
  <c r="I111" i="37"/>
  <c r="J109" i="41"/>
  <c r="K109" i="41" s="1"/>
  <c r="I110" i="67"/>
  <c r="J109" i="68"/>
  <c r="K109" i="68" s="1"/>
  <c r="I110" i="165"/>
  <c r="I110" i="66"/>
  <c r="J120" i="129"/>
  <c r="K120" i="129" s="1"/>
  <c r="D136" i="245" s="1"/>
  <c r="I114" i="139"/>
  <c r="I119" i="58"/>
  <c r="I115" i="236"/>
  <c r="I117" i="140"/>
  <c r="J116" i="140"/>
  <c r="K116" i="140" s="1"/>
  <c r="I121" i="129"/>
  <c r="K111" i="97"/>
  <c r="I112" i="97"/>
  <c r="I112" i="145"/>
  <c r="J111" i="145"/>
  <c r="K111" i="145" s="1"/>
  <c r="I119" i="47"/>
  <c r="C102" i="179"/>
  <c r="I159" i="181" l="1"/>
  <c r="J73" i="26"/>
  <c r="G74" i="3"/>
  <c r="H74" i="3" s="1"/>
  <c r="K73" i="3"/>
  <c r="K84" i="241"/>
  <c r="G85" i="241"/>
  <c r="H85" i="241" s="1"/>
  <c r="G82" i="27"/>
  <c r="H82" i="27" s="1"/>
  <c r="K81" i="27"/>
  <c r="G83" i="181"/>
  <c r="H83" i="181" s="1"/>
  <c r="J83" i="181" s="1"/>
  <c r="K83" i="181" s="1"/>
  <c r="J110" i="41"/>
  <c r="K110" i="41" s="1"/>
  <c r="G88" i="2"/>
  <c r="H88" i="2" s="1"/>
  <c r="J88" i="2" s="1"/>
  <c r="K88" i="2" s="1"/>
  <c r="J117" i="140"/>
  <c r="K117" i="140" s="1"/>
  <c r="J119" i="58"/>
  <c r="K119" i="58" s="1"/>
  <c r="J110" i="68"/>
  <c r="K110" i="68" s="1"/>
  <c r="J110" i="7"/>
  <c r="K110" i="7" s="1"/>
  <c r="J111" i="138"/>
  <c r="K111" i="138" s="1"/>
  <c r="K87" i="4"/>
  <c r="J88" i="4" s="1"/>
  <c r="J110" i="170"/>
  <c r="K110" i="170" s="1"/>
  <c r="J111" i="37"/>
  <c r="K111" i="37" s="1"/>
  <c r="D102" i="179"/>
  <c r="D103" i="245"/>
  <c r="J112" i="145"/>
  <c r="K112" i="145" s="1"/>
  <c r="J110" i="67"/>
  <c r="K110" i="67" s="1"/>
  <c r="J120" i="169"/>
  <c r="K120" i="169" s="1"/>
  <c r="I117" i="4"/>
  <c r="J110" i="66"/>
  <c r="K110" i="66" s="1"/>
  <c r="J110" i="69"/>
  <c r="K110" i="69" s="1"/>
  <c r="I114" i="2"/>
  <c r="J115" i="236"/>
  <c r="K115" i="236" s="1"/>
  <c r="J114" i="139"/>
  <c r="K114" i="139" s="1"/>
  <c r="I112" i="37"/>
  <c r="I112" i="138"/>
  <c r="J68" i="179"/>
  <c r="I112" i="8"/>
  <c r="J112" i="8" s="1"/>
  <c r="K112" i="8" s="1"/>
  <c r="I111" i="69"/>
  <c r="I111" i="165"/>
  <c r="I111" i="170"/>
  <c r="I111" i="68"/>
  <c r="J110" i="165"/>
  <c r="K110" i="165" s="1"/>
  <c r="I111" i="67"/>
  <c r="I111" i="65"/>
  <c r="I111" i="7"/>
  <c r="I111" i="70"/>
  <c r="I111" i="141"/>
  <c r="I111" i="66"/>
  <c r="J110" i="65"/>
  <c r="K110" i="65" s="1"/>
  <c r="I111" i="41"/>
  <c r="J110" i="70"/>
  <c r="K110" i="70" s="1"/>
  <c r="J110" i="141"/>
  <c r="K110" i="141" s="1"/>
  <c r="I115" i="139"/>
  <c r="I120" i="58"/>
  <c r="C65" i="245" s="1"/>
  <c r="I116" i="236"/>
  <c r="I118" i="140"/>
  <c r="J121" i="129"/>
  <c r="K121" i="129" s="1"/>
  <c r="K29" i="179" s="1"/>
  <c r="J29" i="179"/>
  <c r="I113" i="97"/>
  <c r="J112" i="97"/>
  <c r="K112" i="97" s="1"/>
  <c r="I113" i="145"/>
  <c r="I120" i="47"/>
  <c r="J119" i="47"/>
  <c r="K119" i="47" s="1"/>
  <c r="G74" i="26" l="1"/>
  <c r="H74" i="26" s="1"/>
  <c r="K73" i="26"/>
  <c r="K159" i="181"/>
  <c r="I160" i="181"/>
  <c r="J74" i="3"/>
  <c r="J85" i="241"/>
  <c r="J82" i="27"/>
  <c r="G84" i="181"/>
  <c r="H84" i="181" s="1"/>
  <c r="J84" i="181" s="1"/>
  <c r="J111" i="141"/>
  <c r="G89" i="2"/>
  <c r="H89" i="2" s="1"/>
  <c r="J89" i="2" s="1"/>
  <c r="G90" i="2" s="1"/>
  <c r="H90" i="2" s="1"/>
  <c r="J111" i="69"/>
  <c r="K111" i="69" s="1"/>
  <c r="J115" i="139"/>
  <c r="K115" i="139" s="1"/>
  <c r="J120" i="47"/>
  <c r="K120" i="47" s="1"/>
  <c r="J113" i="97"/>
  <c r="K113" i="97" s="1"/>
  <c r="J118" i="140"/>
  <c r="K118" i="140" s="1"/>
  <c r="K88" i="4"/>
  <c r="G89" i="4"/>
  <c r="H89" i="4" s="1"/>
  <c r="J111" i="170"/>
  <c r="K111" i="170" s="1"/>
  <c r="K68" i="179"/>
  <c r="D175" i="245"/>
  <c r="J112" i="37"/>
  <c r="K112" i="37" s="1"/>
  <c r="J111" i="65"/>
  <c r="K111" i="65" s="1"/>
  <c r="I118" i="4"/>
  <c r="J111" i="41"/>
  <c r="K111" i="41" s="1"/>
  <c r="J111" i="67"/>
  <c r="K111" i="67" s="1"/>
  <c r="I115" i="2"/>
  <c r="J111" i="165"/>
  <c r="K111" i="165" s="1"/>
  <c r="J112" i="138"/>
  <c r="K112" i="138" s="1"/>
  <c r="I112" i="66"/>
  <c r="I112" i="7"/>
  <c r="I113" i="37"/>
  <c r="I112" i="41"/>
  <c r="K111" i="141"/>
  <c r="I112" i="141"/>
  <c r="I112" i="70"/>
  <c r="I112" i="65"/>
  <c r="I112" i="170"/>
  <c r="I112" i="69"/>
  <c r="J111" i="70"/>
  <c r="K111" i="70" s="1"/>
  <c r="I112" i="68"/>
  <c r="J111" i="66"/>
  <c r="K111" i="66" s="1"/>
  <c r="J111" i="7"/>
  <c r="K111" i="7" s="1"/>
  <c r="I112" i="67"/>
  <c r="J111" i="68"/>
  <c r="K111" i="68" s="1"/>
  <c r="I112" i="165"/>
  <c r="I113" i="8"/>
  <c r="J113" i="8" s="1"/>
  <c r="K113" i="8" s="1"/>
  <c r="I113" i="138"/>
  <c r="I116" i="139"/>
  <c r="C64" i="179"/>
  <c r="J120" i="58"/>
  <c r="K120" i="58" s="1"/>
  <c r="I117" i="236"/>
  <c r="J116" i="236"/>
  <c r="K116" i="236" s="1"/>
  <c r="I119" i="140"/>
  <c r="I114" i="97"/>
  <c r="I114" i="145"/>
  <c r="J113" i="145"/>
  <c r="K113" i="145" s="1"/>
  <c r="I121" i="47"/>
  <c r="C54" i="245" s="1"/>
  <c r="J74" i="26" l="1"/>
  <c r="G75" i="3"/>
  <c r="H75" i="3" s="1"/>
  <c r="K74" i="3"/>
  <c r="G86" i="241"/>
  <c r="H86" i="241" s="1"/>
  <c r="K85" i="241"/>
  <c r="G83" i="27"/>
  <c r="H83" i="27" s="1"/>
  <c r="K82" i="27"/>
  <c r="K84" i="181"/>
  <c r="G85" i="181"/>
  <c r="H85" i="181" s="1"/>
  <c r="J112" i="66"/>
  <c r="K112" i="66" s="1"/>
  <c r="J114" i="97"/>
  <c r="K114" i="97" s="1"/>
  <c r="J112" i="70"/>
  <c r="K112" i="70" s="1"/>
  <c r="J117" i="236"/>
  <c r="K117" i="236" s="1"/>
  <c r="J112" i="7"/>
  <c r="K112" i="7" s="1"/>
  <c r="K89" i="2"/>
  <c r="J90" i="2" s="1"/>
  <c r="G91" i="2" s="1"/>
  <c r="H91" i="2" s="1"/>
  <c r="J112" i="68"/>
  <c r="K112" i="68" s="1"/>
  <c r="J89" i="4"/>
  <c r="J114" i="145"/>
  <c r="K114" i="145" s="1"/>
  <c r="J119" i="140"/>
  <c r="K119" i="140" s="1"/>
  <c r="D64" i="179"/>
  <c r="D65" i="245"/>
  <c r="J112" i="170"/>
  <c r="K112" i="170" s="1"/>
  <c r="I119" i="4"/>
  <c r="J112" i="41"/>
  <c r="K112" i="41" s="1"/>
  <c r="I116" i="2"/>
  <c r="J112" i="65"/>
  <c r="K112" i="65" s="1"/>
  <c r="J116" i="139"/>
  <c r="K116" i="139" s="1"/>
  <c r="I114" i="8"/>
  <c r="J114" i="8" s="1"/>
  <c r="K114" i="8" s="1"/>
  <c r="I113" i="170"/>
  <c r="I113" i="41"/>
  <c r="I113" i="67"/>
  <c r="I113" i="70"/>
  <c r="I113" i="7"/>
  <c r="I114" i="138"/>
  <c r="I113" i="165"/>
  <c r="J112" i="67"/>
  <c r="K112" i="67" s="1"/>
  <c r="I113" i="69"/>
  <c r="I113" i="141"/>
  <c r="I114" i="37"/>
  <c r="I113" i="66"/>
  <c r="J113" i="138"/>
  <c r="K113" i="138" s="1"/>
  <c r="J112" i="165"/>
  <c r="K112" i="165" s="1"/>
  <c r="J113" i="165" s="1"/>
  <c r="I113" i="68"/>
  <c r="J112" i="69"/>
  <c r="K112" i="69" s="1"/>
  <c r="I113" i="65"/>
  <c r="J112" i="141"/>
  <c r="K112" i="141" s="1"/>
  <c r="J113" i="37"/>
  <c r="K113" i="37" s="1"/>
  <c r="I117" i="139"/>
  <c r="I118" i="236"/>
  <c r="I120" i="140"/>
  <c r="C147" i="245" s="1"/>
  <c r="I115" i="97"/>
  <c r="I115" i="145"/>
  <c r="C53" i="179"/>
  <c r="J121" i="47"/>
  <c r="K121" i="47" s="1"/>
  <c r="G75" i="26" l="1"/>
  <c r="H75" i="26" s="1"/>
  <c r="K74" i="26"/>
  <c r="J85" i="181"/>
  <c r="G86" i="181" s="1"/>
  <c r="H86" i="181" s="1"/>
  <c r="J86" i="241"/>
  <c r="G87" i="241" s="1"/>
  <c r="H87" i="241" s="1"/>
  <c r="J75" i="3"/>
  <c r="J83" i="27"/>
  <c r="G84" i="27" s="1"/>
  <c r="H84" i="27" s="1"/>
  <c r="J114" i="138"/>
  <c r="K114" i="138" s="1"/>
  <c r="J114" i="37"/>
  <c r="K114" i="37" s="1"/>
  <c r="J113" i="69"/>
  <c r="K113" i="69" s="1"/>
  <c r="K90" i="2"/>
  <c r="J91" i="2" s="1"/>
  <c r="J113" i="141"/>
  <c r="K113" i="141" s="1"/>
  <c r="J115" i="145"/>
  <c r="K115" i="145" s="1"/>
  <c r="G90" i="4"/>
  <c r="H90" i="4" s="1"/>
  <c r="K89" i="4"/>
  <c r="I120" i="4"/>
  <c r="C11" i="245" s="1"/>
  <c r="D53" i="179"/>
  <c r="D54" i="245"/>
  <c r="I117" i="2"/>
  <c r="J113" i="67"/>
  <c r="K113" i="67" s="1"/>
  <c r="I114" i="65"/>
  <c r="I114" i="68"/>
  <c r="I114" i="66"/>
  <c r="J113" i="7"/>
  <c r="K113" i="7" s="1"/>
  <c r="I114" i="41"/>
  <c r="I115" i="37"/>
  <c r="K113" i="165"/>
  <c r="I114" i="165"/>
  <c r="I114" i="7"/>
  <c r="J113" i="41"/>
  <c r="K113" i="41" s="1"/>
  <c r="I115" i="8"/>
  <c r="J115" i="8" s="1"/>
  <c r="K115" i="8" s="1"/>
  <c r="I114" i="69"/>
  <c r="I115" i="138"/>
  <c r="I114" i="70"/>
  <c r="I114" i="170"/>
  <c r="J113" i="65"/>
  <c r="K113" i="65" s="1"/>
  <c r="J113" i="68"/>
  <c r="K113" i="68" s="1"/>
  <c r="J113" i="66"/>
  <c r="K113" i="66" s="1"/>
  <c r="I114" i="141"/>
  <c r="J113" i="70"/>
  <c r="K113" i="70" s="1"/>
  <c r="I114" i="67"/>
  <c r="J113" i="170"/>
  <c r="K113" i="170" s="1"/>
  <c r="I118" i="139"/>
  <c r="J117" i="139"/>
  <c r="K117" i="139" s="1"/>
  <c r="I119" i="236"/>
  <c r="J118" i="236"/>
  <c r="K118" i="236" s="1"/>
  <c r="J40" i="179"/>
  <c r="J120" i="140"/>
  <c r="K120" i="140" s="1"/>
  <c r="I116" i="97"/>
  <c r="J115" i="97"/>
  <c r="K115" i="97" s="1"/>
  <c r="I116" i="145"/>
  <c r="J75" i="26" l="1"/>
  <c r="K85" i="181"/>
  <c r="K86" i="241"/>
  <c r="J87" i="241" s="1"/>
  <c r="K83" i="27"/>
  <c r="J84" i="27" s="1"/>
  <c r="G76" i="3"/>
  <c r="H76" i="3" s="1"/>
  <c r="K75" i="3"/>
  <c r="J116" i="97"/>
  <c r="J86" i="181"/>
  <c r="G87" i="181" s="1"/>
  <c r="H87" i="181" s="1"/>
  <c r="J114" i="170"/>
  <c r="K114" i="170" s="1"/>
  <c r="J114" i="65"/>
  <c r="K114" i="65" s="1"/>
  <c r="J114" i="66"/>
  <c r="K114" i="66" s="1"/>
  <c r="J119" i="236"/>
  <c r="K119" i="236" s="1"/>
  <c r="J115" i="138"/>
  <c r="K115" i="138" s="1"/>
  <c r="J90" i="4"/>
  <c r="G91" i="4" s="1"/>
  <c r="H91" i="4" s="1"/>
  <c r="J114" i="70"/>
  <c r="K114" i="70" s="1"/>
  <c r="J114" i="68"/>
  <c r="K114" i="68" s="1"/>
  <c r="J114" i="41"/>
  <c r="K114" i="41" s="1"/>
  <c r="J115" i="37"/>
  <c r="K115" i="37" s="1"/>
  <c r="K40" i="179"/>
  <c r="D147" i="245"/>
  <c r="G92" i="2"/>
  <c r="H92" i="2" s="1"/>
  <c r="K91" i="2"/>
  <c r="J114" i="7"/>
  <c r="K114" i="7" s="1"/>
  <c r="J118" i="139"/>
  <c r="K118" i="139" s="1"/>
  <c r="J114" i="69"/>
  <c r="K114" i="69" s="1"/>
  <c r="I118" i="2"/>
  <c r="I115" i="67"/>
  <c r="I115" i="7"/>
  <c r="I115" i="68"/>
  <c r="I116" i="138"/>
  <c r="I116" i="8"/>
  <c r="J116" i="8" s="1"/>
  <c r="K116" i="8" s="1"/>
  <c r="I115" i="165"/>
  <c r="I115" i="41"/>
  <c r="I115" i="141"/>
  <c r="J114" i="165"/>
  <c r="K114" i="165" s="1"/>
  <c r="I115" i="65"/>
  <c r="I115" i="170"/>
  <c r="J114" i="67"/>
  <c r="K114" i="67" s="1"/>
  <c r="J114" i="141"/>
  <c r="K114" i="141" s="1"/>
  <c r="I115" i="70"/>
  <c r="I115" i="69"/>
  <c r="I116" i="37"/>
  <c r="I115" i="66"/>
  <c r="I119" i="139"/>
  <c r="I120" i="236"/>
  <c r="C69" i="245" s="1"/>
  <c r="K116" i="97"/>
  <c r="I117" i="97"/>
  <c r="I117" i="145"/>
  <c r="J116" i="145"/>
  <c r="K116" i="145" s="1"/>
  <c r="G76" i="26" l="1"/>
  <c r="H76" i="26" s="1"/>
  <c r="K75" i="26"/>
  <c r="K87" i="241"/>
  <c r="G88" i="241"/>
  <c r="H88" i="241" s="1"/>
  <c r="J76" i="3"/>
  <c r="K86" i="181"/>
  <c r="J87" i="181" s="1"/>
  <c r="G85" i="27"/>
  <c r="H85" i="27" s="1"/>
  <c r="K84" i="27"/>
  <c r="J115" i="165"/>
  <c r="K115" i="165" s="1"/>
  <c r="K90" i="4"/>
  <c r="J91" i="4" s="1"/>
  <c r="J115" i="41"/>
  <c r="K115" i="41" s="1"/>
  <c r="J116" i="138"/>
  <c r="K116" i="138" s="1"/>
  <c r="J92" i="2"/>
  <c r="K92" i="2" s="1"/>
  <c r="J115" i="141"/>
  <c r="K115" i="141" s="1"/>
  <c r="J115" i="7"/>
  <c r="K115" i="7" s="1"/>
  <c r="J116" i="37"/>
  <c r="K116" i="37" s="1"/>
  <c r="J115" i="70"/>
  <c r="K115" i="70" s="1"/>
  <c r="J115" i="170"/>
  <c r="K115" i="170" s="1"/>
  <c r="J115" i="66"/>
  <c r="K115" i="66" s="1"/>
  <c r="J115" i="67"/>
  <c r="K115" i="67" s="1"/>
  <c r="J115" i="69"/>
  <c r="K115" i="69" s="1"/>
  <c r="I119" i="2"/>
  <c r="J117" i="145"/>
  <c r="K117" i="145" s="1"/>
  <c r="I116" i="141"/>
  <c r="I116" i="165"/>
  <c r="I116" i="69"/>
  <c r="J115" i="65"/>
  <c r="K115" i="65" s="1"/>
  <c r="I117" i="138"/>
  <c r="I116" i="7"/>
  <c r="I116" i="65"/>
  <c r="I116" i="68"/>
  <c r="J120" i="236"/>
  <c r="K120" i="236" s="1"/>
  <c r="D69" i="245" s="1"/>
  <c r="I116" i="66"/>
  <c r="I117" i="37"/>
  <c r="I116" i="70"/>
  <c r="I116" i="170"/>
  <c r="I116" i="41"/>
  <c r="I117" i="8"/>
  <c r="J117" i="8" s="1"/>
  <c r="K117" i="8" s="1"/>
  <c r="J115" i="68"/>
  <c r="K115" i="68" s="1"/>
  <c r="I116" i="67"/>
  <c r="I120" i="139"/>
  <c r="C146" i="245" s="1"/>
  <c r="J119" i="139"/>
  <c r="K119" i="139" s="1"/>
  <c r="I118" i="97"/>
  <c r="J117" i="97"/>
  <c r="K117" i="97" s="1"/>
  <c r="I118" i="145"/>
  <c r="J76" i="26" l="1"/>
  <c r="J88" i="241"/>
  <c r="G89" i="241" s="1"/>
  <c r="H89" i="241" s="1"/>
  <c r="G77" i="3"/>
  <c r="H77" i="3" s="1"/>
  <c r="K76" i="3"/>
  <c r="J85" i="27"/>
  <c r="K90" i="241"/>
  <c r="K87" i="181"/>
  <c r="G88" i="181"/>
  <c r="H88" i="181" s="1"/>
  <c r="G93" i="2"/>
  <c r="H93" i="2" s="1"/>
  <c r="J93" i="2" s="1"/>
  <c r="K93" i="2" s="1"/>
  <c r="J116" i="170"/>
  <c r="K116" i="170" s="1"/>
  <c r="G92" i="4"/>
  <c r="H92" i="4" s="1"/>
  <c r="K91" i="4"/>
  <c r="J118" i="97"/>
  <c r="K118" i="97" s="1"/>
  <c r="J116" i="66"/>
  <c r="K116" i="66" s="1"/>
  <c r="J116" i="65"/>
  <c r="K116" i="65" s="1"/>
  <c r="J117" i="138"/>
  <c r="K117" i="138" s="1"/>
  <c r="J117" i="37"/>
  <c r="K117" i="37" s="1"/>
  <c r="J116" i="165"/>
  <c r="K116" i="165" s="1"/>
  <c r="J116" i="7"/>
  <c r="K116" i="7" s="1"/>
  <c r="J116" i="67"/>
  <c r="K116" i="67" s="1"/>
  <c r="J120" i="139"/>
  <c r="K120" i="139" s="1"/>
  <c r="J116" i="68"/>
  <c r="K116" i="68" s="1"/>
  <c r="I120" i="2"/>
  <c r="I117" i="70"/>
  <c r="I117" i="68"/>
  <c r="I117" i="69"/>
  <c r="I117" i="41"/>
  <c r="J116" i="70"/>
  <c r="K116" i="70" s="1"/>
  <c r="I117" i="66"/>
  <c r="J116" i="69"/>
  <c r="K116" i="69" s="1"/>
  <c r="I117" i="165"/>
  <c r="I117" i="65"/>
  <c r="I118" i="138"/>
  <c r="I117" i="141"/>
  <c r="J116" i="41"/>
  <c r="K116" i="41" s="1"/>
  <c r="I117" i="67"/>
  <c r="I118" i="8"/>
  <c r="J118" i="8" s="1"/>
  <c r="K118" i="8" s="1"/>
  <c r="I117" i="170"/>
  <c r="I118" i="37"/>
  <c r="I117" i="7"/>
  <c r="J116" i="141"/>
  <c r="K116" i="141" s="1"/>
  <c r="J39" i="179"/>
  <c r="I119" i="97"/>
  <c r="I119" i="145"/>
  <c r="J118" i="145"/>
  <c r="K118" i="145" s="1"/>
  <c r="J91" i="241" l="1"/>
  <c r="G77" i="26"/>
  <c r="H77" i="26" s="1"/>
  <c r="J77" i="26" s="1"/>
  <c r="K76" i="26"/>
  <c r="K88" i="241"/>
  <c r="J89" i="241" s="1"/>
  <c r="K89" i="241" s="1"/>
  <c r="J77" i="3"/>
  <c r="G86" i="27"/>
  <c r="H86" i="27" s="1"/>
  <c r="K85" i="27"/>
  <c r="J88" i="181"/>
  <c r="K88" i="181" s="1"/>
  <c r="J117" i="70"/>
  <c r="K117" i="70" s="1"/>
  <c r="J118" i="138"/>
  <c r="K118" i="138" s="1"/>
  <c r="J117" i="41"/>
  <c r="K117" i="41" s="1"/>
  <c r="J117" i="165"/>
  <c r="K117" i="165" s="1"/>
  <c r="J117" i="7"/>
  <c r="K117" i="7" s="1"/>
  <c r="G94" i="2"/>
  <c r="H94" i="2" s="1"/>
  <c r="J94" i="2" s="1"/>
  <c r="J92" i="4"/>
  <c r="K92" i="4" s="1"/>
  <c r="J117" i="65"/>
  <c r="K117" i="65" s="1"/>
  <c r="K39" i="179"/>
  <c r="D146" i="245"/>
  <c r="J117" i="141"/>
  <c r="K117" i="141" s="1"/>
  <c r="J117" i="68"/>
  <c r="K117" i="68" s="1"/>
  <c r="J117" i="69"/>
  <c r="K117" i="69" s="1"/>
  <c r="I119" i="37"/>
  <c r="I119" i="8"/>
  <c r="J119" i="8" s="1"/>
  <c r="K119" i="8" s="1"/>
  <c r="I118" i="141"/>
  <c r="I118" i="65"/>
  <c r="I118" i="68"/>
  <c r="I118" i="170"/>
  <c r="I118" i="67"/>
  <c r="I118" i="66"/>
  <c r="I118" i="41"/>
  <c r="I118" i="7"/>
  <c r="J117" i="170"/>
  <c r="K117" i="170" s="1"/>
  <c r="J117" i="67"/>
  <c r="K117" i="67" s="1"/>
  <c r="J117" i="66"/>
  <c r="K117" i="66" s="1"/>
  <c r="I118" i="70"/>
  <c r="J118" i="37"/>
  <c r="K118" i="37" s="1"/>
  <c r="I119" i="138"/>
  <c r="I118" i="165"/>
  <c r="I118" i="69"/>
  <c r="J119" i="145"/>
  <c r="K119" i="145" s="1"/>
  <c r="I120" i="97"/>
  <c r="C104" i="245" s="1"/>
  <c r="J119" i="97"/>
  <c r="K119" i="97" s="1"/>
  <c r="I120" i="145"/>
  <c r="C152" i="245" s="1"/>
  <c r="G78" i="26" l="1"/>
  <c r="H78" i="26" s="1"/>
  <c r="K77" i="26"/>
  <c r="G92" i="241"/>
  <c r="H92" i="241" s="1"/>
  <c r="K91" i="241"/>
  <c r="G90" i="241"/>
  <c r="H90" i="241" s="1"/>
  <c r="G89" i="181"/>
  <c r="H89" i="181" s="1"/>
  <c r="J89" i="181" s="1"/>
  <c r="K89" i="181" s="1"/>
  <c r="G78" i="3"/>
  <c r="H78" i="3" s="1"/>
  <c r="K77" i="3"/>
  <c r="J86" i="27"/>
  <c r="G87" i="27" s="1"/>
  <c r="H87" i="27" s="1"/>
  <c r="J118" i="68"/>
  <c r="K118" i="68" s="1"/>
  <c r="J120" i="145"/>
  <c r="K120" i="145" s="1"/>
  <c r="G95" i="2"/>
  <c r="H95" i="2" s="1"/>
  <c r="K94" i="2"/>
  <c r="G93" i="4"/>
  <c r="H93" i="4" s="1"/>
  <c r="J93" i="4" s="1"/>
  <c r="J118" i="67"/>
  <c r="K118" i="67" s="1"/>
  <c r="J119" i="37"/>
  <c r="K119" i="37" s="1"/>
  <c r="J118" i="66"/>
  <c r="K118" i="66" s="1"/>
  <c r="J118" i="65"/>
  <c r="K118" i="65" s="1"/>
  <c r="J118" i="7"/>
  <c r="K118" i="7" s="1"/>
  <c r="J119" i="138"/>
  <c r="K119" i="138" s="1"/>
  <c r="J118" i="70"/>
  <c r="K118" i="70" s="1"/>
  <c r="J118" i="170"/>
  <c r="K118" i="170" s="1"/>
  <c r="J118" i="41"/>
  <c r="K118" i="41" s="1"/>
  <c r="J118" i="69"/>
  <c r="K118" i="69" s="1"/>
  <c r="I120" i="138"/>
  <c r="C145" i="245" s="1"/>
  <c r="I119" i="41"/>
  <c r="I119" i="68"/>
  <c r="I119" i="141"/>
  <c r="I120" i="37"/>
  <c r="C44" i="245" s="1"/>
  <c r="I119" i="67"/>
  <c r="J118" i="141"/>
  <c r="K118" i="141" s="1"/>
  <c r="I119" i="165"/>
  <c r="I119" i="70"/>
  <c r="I119" i="66"/>
  <c r="I119" i="170"/>
  <c r="I120" i="8"/>
  <c r="C15" i="245" s="1"/>
  <c r="I119" i="69"/>
  <c r="J120" i="97"/>
  <c r="K120" i="97" s="1"/>
  <c r="J118" i="165"/>
  <c r="K118" i="165" s="1"/>
  <c r="I119" i="7"/>
  <c r="I119" i="65"/>
  <c r="I119" i="93"/>
  <c r="C103" i="179"/>
  <c r="J45" i="179"/>
  <c r="J92" i="241" l="1"/>
  <c r="J78" i="26"/>
  <c r="K86" i="27"/>
  <c r="J78" i="3"/>
  <c r="J87" i="27"/>
  <c r="G88" i="27" s="1"/>
  <c r="H88" i="27" s="1"/>
  <c r="J95" i="2"/>
  <c r="K95" i="2" s="1"/>
  <c r="G90" i="181"/>
  <c r="H90" i="181" s="1"/>
  <c r="J90" i="181" s="1"/>
  <c r="J119" i="141"/>
  <c r="K119" i="141" s="1"/>
  <c r="J119" i="7"/>
  <c r="K119" i="7" s="1"/>
  <c r="J119" i="65"/>
  <c r="K119" i="65" s="1"/>
  <c r="G94" i="4"/>
  <c r="H94" i="4" s="1"/>
  <c r="K93" i="4"/>
  <c r="J119" i="70"/>
  <c r="K119" i="70" s="1"/>
  <c r="D103" i="179"/>
  <c r="D104" i="245"/>
  <c r="J120" i="37"/>
  <c r="K120" i="37" s="1"/>
  <c r="K45" i="179"/>
  <c r="D152" i="245"/>
  <c r="J119" i="66"/>
  <c r="K119" i="66" s="1"/>
  <c r="J119" i="165"/>
  <c r="K119" i="165" s="1"/>
  <c r="J120" i="8"/>
  <c r="K120" i="8" s="1"/>
  <c r="D15" i="245" s="1"/>
  <c r="J119" i="68"/>
  <c r="K119" i="68" s="1"/>
  <c r="I120" i="65"/>
  <c r="C72" i="245" s="1"/>
  <c r="C14" i="179"/>
  <c r="I120" i="66"/>
  <c r="C73" i="245" s="1"/>
  <c r="I120" i="67"/>
  <c r="C74" i="245" s="1"/>
  <c r="I120" i="41"/>
  <c r="C48" i="245" s="1"/>
  <c r="I120" i="165"/>
  <c r="C171" i="245" s="1"/>
  <c r="C43" i="179"/>
  <c r="I120" i="68"/>
  <c r="C75" i="245" s="1"/>
  <c r="J38" i="179"/>
  <c r="I120" i="93"/>
  <c r="C100" i="245" s="1"/>
  <c r="I120" i="170"/>
  <c r="C176" i="245" s="1"/>
  <c r="J120" i="138"/>
  <c r="K120" i="138" s="1"/>
  <c r="I120" i="69"/>
  <c r="C76" i="245" s="1"/>
  <c r="J119" i="93"/>
  <c r="K119" i="93" s="1"/>
  <c r="I120" i="7"/>
  <c r="C14" i="245" s="1"/>
  <c r="J119" i="69"/>
  <c r="K119" i="69" s="1"/>
  <c r="J119" i="170"/>
  <c r="K119" i="170" s="1"/>
  <c r="I120" i="70"/>
  <c r="C77" i="245" s="1"/>
  <c r="J119" i="67"/>
  <c r="K119" i="67" s="1"/>
  <c r="I120" i="141"/>
  <c r="C148" i="245" s="1"/>
  <c r="J119" i="41"/>
  <c r="K119" i="41" s="1"/>
  <c r="G79" i="26" l="1"/>
  <c r="H79" i="26" s="1"/>
  <c r="K78" i="26"/>
  <c r="G93" i="241"/>
  <c r="H93" i="241" s="1"/>
  <c r="K92" i="241"/>
  <c r="J93" i="241" s="1"/>
  <c r="K78" i="3"/>
  <c r="G79" i="3"/>
  <c r="H79" i="3" s="1"/>
  <c r="K87" i="27"/>
  <c r="J88" i="27" s="1"/>
  <c r="G96" i="2"/>
  <c r="H96" i="2" s="1"/>
  <c r="J96" i="2" s="1"/>
  <c r="K96" i="2" s="1"/>
  <c r="K90" i="181"/>
  <c r="G91" i="181"/>
  <c r="H91" i="181" s="1"/>
  <c r="J120" i="69"/>
  <c r="K120" i="69" s="1"/>
  <c r="J120" i="67"/>
  <c r="K120" i="67" s="1"/>
  <c r="J120" i="170"/>
  <c r="K120" i="170" s="1"/>
  <c r="J120" i="41"/>
  <c r="K120" i="41" s="1"/>
  <c r="J94" i="4"/>
  <c r="G95" i="4" s="1"/>
  <c r="H95" i="4" s="1"/>
  <c r="K38" i="179"/>
  <c r="D145" i="245"/>
  <c r="D43" i="179"/>
  <c r="D44" i="245"/>
  <c r="D14" i="179"/>
  <c r="J120" i="141"/>
  <c r="K120" i="141" s="1"/>
  <c r="J120" i="93"/>
  <c r="K120" i="93" s="1"/>
  <c r="D100" i="245" s="1"/>
  <c r="J120" i="165"/>
  <c r="K120" i="165" s="1"/>
  <c r="C13" i="179"/>
  <c r="I121" i="93"/>
  <c r="C74" i="179"/>
  <c r="C73" i="179"/>
  <c r="C76" i="179"/>
  <c r="J41" i="179"/>
  <c r="J120" i="70"/>
  <c r="K120" i="70" s="1"/>
  <c r="J120" i="7"/>
  <c r="K120" i="7" s="1"/>
  <c r="J120" i="68"/>
  <c r="K120" i="68" s="1"/>
  <c r="J64" i="179"/>
  <c r="J69" i="179"/>
  <c r="C72" i="179"/>
  <c r="C71" i="179"/>
  <c r="C75" i="179"/>
  <c r="C47" i="179"/>
  <c r="J120" i="66"/>
  <c r="K120" i="66" s="1"/>
  <c r="J120" i="65"/>
  <c r="K120" i="65" s="1"/>
  <c r="G94" i="241" l="1"/>
  <c r="H94" i="241" s="1"/>
  <c r="K93" i="241"/>
  <c r="J94" i="241" s="1"/>
  <c r="J79" i="26"/>
  <c r="J79" i="3"/>
  <c r="G80" i="3" s="1"/>
  <c r="H80" i="3" s="1"/>
  <c r="K88" i="27"/>
  <c r="G89" i="27"/>
  <c r="H89" i="27" s="1"/>
  <c r="G97" i="2"/>
  <c r="H97" i="2" s="1"/>
  <c r="J97" i="2" s="1"/>
  <c r="G98" i="2" s="1"/>
  <c r="H98" i="2" s="1"/>
  <c r="J91" i="181"/>
  <c r="K91" i="181" s="1"/>
  <c r="K94" i="4"/>
  <c r="J95" i="4" s="1"/>
  <c r="G96" i="4" s="1"/>
  <c r="H96" i="4" s="1"/>
  <c r="D71" i="179"/>
  <c r="D72" i="245"/>
  <c r="K64" i="179"/>
  <c r="D171" i="245"/>
  <c r="D74" i="179"/>
  <c r="D75" i="245"/>
  <c r="D13" i="179"/>
  <c r="J78" i="179" s="1"/>
  <c r="D14" i="245"/>
  <c r="D73" i="179"/>
  <c r="D74" i="245"/>
  <c r="K41" i="179"/>
  <c r="D148" i="245"/>
  <c r="D75" i="179"/>
  <c r="D76" i="245"/>
  <c r="D72" i="179"/>
  <c r="D73" i="245"/>
  <c r="K69" i="179"/>
  <c r="D176" i="245"/>
  <c r="D47" i="179"/>
  <c r="D48" i="245"/>
  <c r="D76" i="179"/>
  <c r="D77" i="245"/>
  <c r="J121" i="93"/>
  <c r="K121" i="93" s="1"/>
  <c r="I122" i="93"/>
  <c r="G80" i="26" l="1"/>
  <c r="H80" i="26" s="1"/>
  <c r="K79" i="26"/>
  <c r="G95" i="241"/>
  <c r="H95" i="241" s="1"/>
  <c r="K94" i="241"/>
  <c r="J95" i="241" s="1"/>
  <c r="K79" i="3"/>
  <c r="J80" i="3" s="1"/>
  <c r="J89" i="27"/>
  <c r="K89" i="27" s="1"/>
  <c r="G92" i="181"/>
  <c r="H92" i="181" s="1"/>
  <c r="J92" i="181" s="1"/>
  <c r="K92" i="181" s="1"/>
  <c r="K97" i="2"/>
  <c r="J98" i="2" s="1"/>
  <c r="K95" i="4"/>
  <c r="J96" i="4" s="1"/>
  <c r="C99" i="179"/>
  <c r="J122" i="93"/>
  <c r="K122" i="93" s="1"/>
  <c r="D99" i="179" s="1"/>
  <c r="K95" i="241" l="1"/>
  <c r="G96" i="241"/>
  <c r="H96" i="241" s="1"/>
  <c r="J96" i="241" s="1"/>
  <c r="J80" i="26"/>
  <c r="G90" i="27"/>
  <c r="H90" i="27" s="1"/>
  <c r="G93" i="181"/>
  <c r="H93" i="181" s="1"/>
  <c r="J93" i="181" s="1"/>
  <c r="K80" i="3"/>
  <c r="G81" i="3"/>
  <c r="H81" i="3" s="1"/>
  <c r="J90" i="27"/>
  <c r="G97" i="4"/>
  <c r="H97" i="4" s="1"/>
  <c r="K96" i="4"/>
  <c r="G99" i="2"/>
  <c r="H99" i="2" s="1"/>
  <c r="K98" i="2"/>
  <c r="K96" i="241" l="1"/>
  <c r="G97" i="241"/>
  <c r="H97" i="241" s="1"/>
  <c r="J97" i="241" s="1"/>
  <c r="G81" i="26"/>
  <c r="H81" i="26" s="1"/>
  <c r="K80" i="26"/>
  <c r="J81" i="3"/>
  <c r="G91" i="27"/>
  <c r="H91" i="27" s="1"/>
  <c r="K90" i="27"/>
  <c r="K93" i="181"/>
  <c r="G94" i="181"/>
  <c r="H94" i="181" s="1"/>
  <c r="J97" i="4"/>
  <c r="G98" i="4" s="1"/>
  <c r="H98" i="4" s="1"/>
  <c r="J99" i="2"/>
  <c r="K99" i="2" s="1"/>
  <c r="J81" i="26" l="1"/>
  <c r="G98" i="241"/>
  <c r="H98" i="241" s="1"/>
  <c r="K97" i="241"/>
  <c r="G82" i="3"/>
  <c r="H82" i="3" s="1"/>
  <c r="K81" i="3"/>
  <c r="J94" i="181"/>
  <c r="G95" i="181" s="1"/>
  <c r="H95" i="181" s="1"/>
  <c r="J91" i="27"/>
  <c r="K97" i="4"/>
  <c r="J98" i="4" s="1"/>
  <c r="G99" i="4" s="1"/>
  <c r="H99" i="4" s="1"/>
  <c r="G100" i="2"/>
  <c r="H100" i="2" s="1"/>
  <c r="J100" i="2" s="1"/>
  <c r="J98" i="241" l="1"/>
  <c r="G82" i="26"/>
  <c r="H82" i="26" s="1"/>
  <c r="K81" i="26"/>
  <c r="J82" i="26" s="1"/>
  <c r="J82" i="3"/>
  <c r="K94" i="181"/>
  <c r="J95" i="181" s="1"/>
  <c r="G92" i="27"/>
  <c r="H92" i="27" s="1"/>
  <c r="K91" i="27"/>
  <c r="K100" i="2"/>
  <c r="G101" i="2"/>
  <c r="H101" i="2" s="1"/>
  <c r="K98" i="4"/>
  <c r="J99" i="4" s="1"/>
  <c r="K99" i="4" s="1"/>
  <c r="K82" i="26" l="1"/>
  <c r="G83" i="26"/>
  <c r="H83" i="26" s="1"/>
  <c r="G99" i="241"/>
  <c r="H99" i="241" s="1"/>
  <c r="K98" i="241"/>
  <c r="K82" i="3"/>
  <c r="G83" i="3"/>
  <c r="H83" i="3" s="1"/>
  <c r="J92" i="27"/>
  <c r="G96" i="181"/>
  <c r="H96" i="181" s="1"/>
  <c r="K95" i="181"/>
  <c r="J101" i="2"/>
  <c r="G102" i="2" s="1"/>
  <c r="H102" i="2" s="1"/>
  <c r="G100" i="4"/>
  <c r="H100" i="4" s="1"/>
  <c r="J100" i="4" s="1"/>
  <c r="G101" i="4" s="1"/>
  <c r="H101" i="4" s="1"/>
  <c r="J99" i="241" l="1"/>
  <c r="J83" i="26"/>
  <c r="J83" i="3"/>
  <c r="G84" i="3" s="1"/>
  <c r="H84" i="3" s="1"/>
  <c r="K92" i="27"/>
  <c r="G93" i="27"/>
  <c r="H93" i="27" s="1"/>
  <c r="J96" i="181"/>
  <c r="K101" i="2"/>
  <c r="G103" i="2" s="1"/>
  <c r="H103" i="2" s="1"/>
  <c r="K100" i="4"/>
  <c r="J101" i="4" s="1"/>
  <c r="K83" i="26" l="1"/>
  <c r="G84" i="26"/>
  <c r="H84" i="26" s="1"/>
  <c r="J84" i="26" s="1"/>
  <c r="G100" i="241"/>
  <c r="H100" i="241" s="1"/>
  <c r="K99" i="241"/>
  <c r="K83" i="3"/>
  <c r="J93" i="27"/>
  <c r="K93" i="27" s="1"/>
  <c r="J84" i="3"/>
  <c r="G97" i="181"/>
  <c r="H97" i="181" s="1"/>
  <c r="K96" i="181"/>
  <c r="K102" i="2"/>
  <c r="J103" i="2" s="1"/>
  <c r="G104" i="2" s="1"/>
  <c r="H104" i="2" s="1"/>
  <c r="K101" i="4"/>
  <c r="G102" i="4"/>
  <c r="H102" i="4" s="1"/>
  <c r="J100" i="241" l="1"/>
  <c r="G85" i="26"/>
  <c r="H85" i="26" s="1"/>
  <c r="K84" i="26"/>
  <c r="G94" i="27"/>
  <c r="H94" i="27" s="1"/>
  <c r="G85" i="3"/>
  <c r="H85" i="3" s="1"/>
  <c r="K84" i="3"/>
  <c r="J94" i="27"/>
  <c r="G95" i="27" s="1"/>
  <c r="H95" i="27" s="1"/>
  <c r="J97" i="181"/>
  <c r="K103" i="2"/>
  <c r="J104" i="2" s="1"/>
  <c r="G105" i="2" s="1"/>
  <c r="H105" i="2" s="1"/>
  <c r="J102" i="4"/>
  <c r="G103" i="4" s="1"/>
  <c r="H103" i="4" s="1"/>
  <c r="J85" i="26" l="1"/>
  <c r="K85" i="26" s="1"/>
  <c r="G101" i="241"/>
  <c r="H101" i="241" s="1"/>
  <c r="K100" i="241"/>
  <c r="J85" i="3"/>
  <c r="K94" i="27"/>
  <c r="J95" i="27" s="1"/>
  <c r="G98" i="181"/>
  <c r="H98" i="181" s="1"/>
  <c r="K97" i="181"/>
  <c r="K102" i="4"/>
  <c r="J103" i="4" s="1"/>
  <c r="K103" i="4" s="1"/>
  <c r="K104" i="2"/>
  <c r="J105" i="2" s="1"/>
  <c r="G106" i="2" s="1"/>
  <c r="H106" i="2" s="1"/>
  <c r="J101" i="241" l="1"/>
  <c r="G86" i="3"/>
  <c r="H86" i="3" s="1"/>
  <c r="K85" i="3"/>
  <c r="G96" i="27"/>
  <c r="H96" i="27" s="1"/>
  <c r="K95" i="27"/>
  <c r="J98" i="181"/>
  <c r="G104" i="4"/>
  <c r="H104" i="4" s="1"/>
  <c r="J104" i="4" s="1"/>
  <c r="K105" i="2"/>
  <c r="J106" i="2" s="1"/>
  <c r="G102" i="241" l="1"/>
  <c r="H102" i="241" s="1"/>
  <c r="K101" i="241"/>
  <c r="J86" i="3"/>
  <c r="J96" i="27"/>
  <c r="G99" i="181"/>
  <c r="H99" i="181" s="1"/>
  <c r="K98" i="181"/>
  <c r="K106" i="2"/>
  <c r="G107" i="2"/>
  <c r="H107" i="2" s="1"/>
  <c r="G105" i="4"/>
  <c r="H105" i="4" s="1"/>
  <c r="K104" i="4"/>
  <c r="J102" i="241" l="1"/>
  <c r="G87" i="3"/>
  <c r="H87" i="3" s="1"/>
  <c r="K86" i="3"/>
  <c r="G97" i="27"/>
  <c r="H97" i="27" s="1"/>
  <c r="K96" i="27"/>
  <c r="J99" i="181"/>
  <c r="J107" i="2"/>
  <c r="G108" i="2" s="1"/>
  <c r="H108" i="2" s="1"/>
  <c r="J105" i="4"/>
  <c r="G106" i="4" s="1"/>
  <c r="H106" i="4" s="1"/>
  <c r="G103" i="241" l="1"/>
  <c r="H103" i="241" s="1"/>
  <c r="K102" i="241"/>
  <c r="J87" i="3"/>
  <c r="J97" i="27"/>
  <c r="G100" i="181"/>
  <c r="H100" i="181" s="1"/>
  <c r="K99" i="181"/>
  <c r="K107" i="2"/>
  <c r="J108" i="2" s="1"/>
  <c r="K108" i="2" s="1"/>
  <c r="K105" i="4"/>
  <c r="J106" i="4" s="1"/>
  <c r="G107" i="4" s="1"/>
  <c r="H107" i="4" s="1"/>
  <c r="J103" i="241" l="1"/>
  <c r="K103" i="241" s="1"/>
  <c r="J104" i="241" s="1"/>
  <c r="K104" i="241" s="1"/>
  <c r="J105" i="241" s="1"/>
  <c r="K105" i="241" s="1"/>
  <c r="J106" i="241" s="1"/>
  <c r="K106" i="241" s="1"/>
  <c r="J107" i="241" s="1"/>
  <c r="K107" i="241" s="1"/>
  <c r="J108" i="241" s="1"/>
  <c r="K108" i="241" s="1"/>
  <c r="J109" i="241" s="1"/>
  <c r="K109" i="241" s="1"/>
  <c r="J110" i="241" s="1"/>
  <c r="K110" i="241" s="1"/>
  <c r="J111" i="241" s="1"/>
  <c r="K111" i="241" s="1"/>
  <c r="J112" i="241" s="1"/>
  <c r="K112" i="241" s="1"/>
  <c r="J113" i="241" s="1"/>
  <c r="K113" i="241" s="1"/>
  <c r="J114" i="241" s="1"/>
  <c r="K114" i="241" s="1"/>
  <c r="J115" i="241" s="1"/>
  <c r="K115" i="241" s="1"/>
  <c r="J116" i="241" s="1"/>
  <c r="K116" i="241" s="1"/>
  <c r="J117" i="241" s="1"/>
  <c r="K117" i="241" s="1"/>
  <c r="J118" i="241" s="1"/>
  <c r="K118" i="241" s="1"/>
  <c r="J119" i="241" s="1"/>
  <c r="K119" i="241" s="1"/>
  <c r="J120" i="241" s="1"/>
  <c r="K120" i="241" s="1"/>
  <c r="J121" i="241" s="1"/>
  <c r="K121" i="241" s="1"/>
  <c r="J122" i="241" s="1"/>
  <c r="K122" i="241" s="1"/>
  <c r="D99" i="245" s="1"/>
  <c r="G88" i="3"/>
  <c r="H88" i="3" s="1"/>
  <c r="K87" i="3"/>
  <c r="G98" i="27"/>
  <c r="H98" i="27" s="1"/>
  <c r="K97" i="27"/>
  <c r="J100" i="181"/>
  <c r="G109" i="2"/>
  <c r="H109" i="2" s="1"/>
  <c r="J109" i="2" s="1"/>
  <c r="G110" i="2" s="1"/>
  <c r="H110" i="2" s="1"/>
  <c r="K106" i="4"/>
  <c r="J107" i="4" s="1"/>
  <c r="K107" i="4" s="1"/>
  <c r="J88" i="3" l="1"/>
  <c r="J98" i="27"/>
  <c r="G101" i="181"/>
  <c r="H101" i="181" s="1"/>
  <c r="K100" i="181"/>
  <c r="K109" i="2"/>
  <c r="J110" i="2" s="1"/>
  <c r="G111" i="2" s="1"/>
  <c r="H111" i="2" s="1"/>
  <c r="G108" i="4"/>
  <c r="H108" i="4" s="1"/>
  <c r="J108" i="4" s="1"/>
  <c r="K88" i="3" l="1"/>
  <c r="G89" i="3"/>
  <c r="H89" i="3" s="1"/>
  <c r="G99" i="27"/>
  <c r="H99" i="27" s="1"/>
  <c r="K98" i="27"/>
  <c r="J101" i="181"/>
  <c r="K110" i="2"/>
  <c r="J111" i="2" s="1"/>
  <c r="K111" i="2" s="1"/>
  <c r="K108" i="4"/>
  <c r="G109" i="4"/>
  <c r="H109" i="4" s="1"/>
  <c r="J89" i="3" l="1"/>
  <c r="K89" i="3"/>
  <c r="G90" i="3"/>
  <c r="H90" i="3" s="1"/>
  <c r="J99" i="27"/>
  <c r="G102" i="181"/>
  <c r="H102" i="181" s="1"/>
  <c r="K101" i="181"/>
  <c r="G112" i="2"/>
  <c r="H112" i="2" s="1"/>
  <c r="J112" i="2" s="1"/>
  <c r="G113" i="2" s="1"/>
  <c r="H113" i="2" s="1"/>
  <c r="J109" i="4"/>
  <c r="J90" i="3" l="1"/>
  <c r="K90" i="3" s="1"/>
  <c r="G91" i="3"/>
  <c r="H91" i="3" s="1"/>
  <c r="G100" i="27"/>
  <c r="H100" i="27" s="1"/>
  <c r="K99" i="27"/>
  <c r="J102" i="181"/>
  <c r="K112" i="2"/>
  <c r="J113" i="2" s="1"/>
  <c r="G110" i="4"/>
  <c r="H110" i="4" s="1"/>
  <c r="K109" i="4"/>
  <c r="J91" i="3" l="1"/>
  <c r="K91" i="3" s="1"/>
  <c r="J110" i="4"/>
  <c r="K110" i="4" s="1"/>
  <c r="J100" i="27"/>
  <c r="G103" i="181"/>
  <c r="H103" i="181" s="1"/>
  <c r="K102" i="181"/>
  <c r="G114" i="2"/>
  <c r="H114" i="2" s="1"/>
  <c r="K113" i="2"/>
  <c r="G92" i="3" l="1"/>
  <c r="H92" i="3" s="1"/>
  <c r="J92" i="3" s="1"/>
  <c r="G111" i="4"/>
  <c r="H111" i="4" s="1"/>
  <c r="G101" i="27"/>
  <c r="H101" i="27" s="1"/>
  <c r="K100" i="27"/>
  <c r="J103" i="181"/>
  <c r="J114" i="2"/>
  <c r="J111" i="4"/>
  <c r="K92" i="3" l="1"/>
  <c r="J104" i="3" s="1"/>
  <c r="K104" i="3" s="1"/>
  <c r="J105" i="3" s="1"/>
  <c r="K105" i="3" s="1"/>
  <c r="J106" i="3" s="1"/>
  <c r="K106" i="3" s="1"/>
  <c r="J107" i="3" s="1"/>
  <c r="K107" i="3" s="1"/>
  <c r="J108" i="3" s="1"/>
  <c r="K108" i="3" s="1"/>
  <c r="J109" i="3" s="1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D10" i="245" s="1"/>
  <c r="G93" i="3"/>
  <c r="H93" i="3" s="1"/>
  <c r="J93" i="3" s="1"/>
  <c r="J101" i="27"/>
  <c r="G104" i="181"/>
  <c r="H104" i="181" s="1"/>
  <c r="K103" i="181"/>
  <c r="K114" i="2"/>
  <c r="G115" i="2"/>
  <c r="H115" i="2" s="1"/>
  <c r="K111" i="4"/>
  <c r="G112" i="4"/>
  <c r="H112" i="4" s="1"/>
  <c r="K93" i="3" l="1"/>
  <c r="G94" i="3"/>
  <c r="H94" i="3" s="1"/>
  <c r="J94" i="3" s="1"/>
  <c r="G102" i="27"/>
  <c r="H102" i="27" s="1"/>
  <c r="K101" i="27"/>
  <c r="J104" i="181"/>
  <c r="J115" i="2"/>
  <c r="G116" i="2" s="1"/>
  <c r="H116" i="2" s="1"/>
  <c r="J112" i="4"/>
  <c r="G113" i="4" s="1"/>
  <c r="H113" i="4" s="1"/>
  <c r="K94" i="3" l="1"/>
  <c r="G95" i="3"/>
  <c r="H95" i="3" s="1"/>
  <c r="J95" i="3" s="1"/>
  <c r="J102" i="27"/>
  <c r="K102" i="27" s="1"/>
  <c r="G105" i="181"/>
  <c r="H105" i="181" s="1"/>
  <c r="K104" i="181"/>
  <c r="K115" i="2"/>
  <c r="J116" i="2" s="1"/>
  <c r="G117" i="2" s="1"/>
  <c r="H117" i="2" s="1"/>
  <c r="K112" i="4"/>
  <c r="J113" i="4" s="1"/>
  <c r="K95" i="3" l="1"/>
  <c r="G96" i="3"/>
  <c r="H96" i="3" s="1"/>
  <c r="J96" i="3" s="1"/>
  <c r="G103" i="27"/>
  <c r="H103" i="27" s="1"/>
  <c r="J103" i="27" s="1"/>
  <c r="K103" i="27" s="1"/>
  <c r="J105" i="181"/>
  <c r="K116" i="2"/>
  <c r="J117" i="2" s="1"/>
  <c r="G114" i="4"/>
  <c r="H114" i="4" s="1"/>
  <c r="K113" i="4"/>
  <c r="K96" i="3" l="1"/>
  <c r="G97" i="3"/>
  <c r="H97" i="3" s="1"/>
  <c r="J97" i="3" s="1"/>
  <c r="G104" i="27"/>
  <c r="H104" i="27" s="1"/>
  <c r="J104" i="27" s="1"/>
  <c r="K104" i="27" s="1"/>
  <c r="J114" i="4"/>
  <c r="G115" i="4" s="1"/>
  <c r="H115" i="4" s="1"/>
  <c r="G106" i="181"/>
  <c r="H106" i="181" s="1"/>
  <c r="K105" i="181"/>
  <c r="G118" i="2"/>
  <c r="H118" i="2" s="1"/>
  <c r="K117" i="2"/>
  <c r="G98" i="3" l="1"/>
  <c r="H98" i="3" s="1"/>
  <c r="K97" i="3"/>
  <c r="G105" i="27"/>
  <c r="H105" i="27" s="1"/>
  <c r="K114" i="4"/>
  <c r="J115" i="4" s="1"/>
  <c r="J105" i="27"/>
  <c r="J106" i="181"/>
  <c r="J118" i="2"/>
  <c r="G119" i="2" s="1"/>
  <c r="H119" i="2" s="1"/>
  <c r="J98" i="3" l="1"/>
  <c r="K105" i="27"/>
  <c r="G106" i="27"/>
  <c r="H106" i="27" s="1"/>
  <c r="G107" i="181"/>
  <c r="H107" i="181" s="1"/>
  <c r="K106" i="181"/>
  <c r="K118" i="2"/>
  <c r="J119" i="2" s="1"/>
  <c r="K115" i="4"/>
  <c r="G116" i="4"/>
  <c r="H116" i="4" s="1"/>
  <c r="G99" i="3" l="1"/>
  <c r="H99" i="3" s="1"/>
  <c r="K98" i="3"/>
  <c r="J106" i="27"/>
  <c r="G107" i="27" s="1"/>
  <c r="H107" i="27" s="1"/>
  <c r="J107" i="181"/>
  <c r="G120" i="2"/>
  <c r="H120" i="2" s="1"/>
  <c r="K119" i="2"/>
  <c r="J116" i="4"/>
  <c r="J99" i="3" l="1"/>
  <c r="K106" i="27"/>
  <c r="J107" i="27"/>
  <c r="G108" i="181"/>
  <c r="H108" i="181" s="1"/>
  <c r="K107" i="181"/>
  <c r="J120" i="2"/>
  <c r="K120" i="2" s="1"/>
  <c r="D9" i="245" s="1"/>
  <c r="K116" i="4"/>
  <c r="G117" i="4"/>
  <c r="H117" i="4" s="1"/>
  <c r="G100" i="3" l="1"/>
  <c r="H100" i="3" s="1"/>
  <c r="K99" i="3"/>
  <c r="G108" i="27"/>
  <c r="H108" i="27" s="1"/>
  <c r="K107" i="27"/>
  <c r="J108" i="181"/>
  <c r="G109" i="181" s="1"/>
  <c r="H109" i="181" s="1"/>
  <c r="J117" i="4"/>
  <c r="J100" i="3" l="1"/>
  <c r="J108" i="27"/>
  <c r="K108" i="181"/>
  <c r="J109" i="181" s="1"/>
  <c r="K109" i="181" s="1"/>
  <c r="G118" i="4"/>
  <c r="H118" i="4" s="1"/>
  <c r="K117" i="4"/>
  <c r="G101" i="3" l="1"/>
  <c r="H101" i="3" s="1"/>
  <c r="K100" i="3"/>
  <c r="G109" i="27"/>
  <c r="H109" i="27" s="1"/>
  <c r="K108" i="27"/>
  <c r="J118" i="4"/>
  <c r="G119" i="4" s="1"/>
  <c r="H119" i="4" s="1"/>
  <c r="J101" i="3" l="1"/>
  <c r="J109" i="27"/>
  <c r="K118" i="4"/>
  <c r="J119" i="4" s="1"/>
  <c r="G120" i="4" s="1"/>
  <c r="H120" i="4" s="1"/>
  <c r="G102" i="3" l="1"/>
  <c r="H102" i="3" s="1"/>
  <c r="K101" i="3"/>
  <c r="J102" i="3" s="1"/>
  <c r="G110" i="27"/>
  <c r="H110" i="27" s="1"/>
  <c r="K109" i="27"/>
  <c r="G110" i="181"/>
  <c r="H110" i="181" s="1"/>
  <c r="K119" i="4"/>
  <c r="J120" i="4" s="1"/>
  <c r="K120" i="4" s="1"/>
  <c r="D11" i="245" s="1"/>
  <c r="J30" i="116"/>
  <c r="G31" i="116" s="1"/>
  <c r="H31" i="116" s="1"/>
  <c r="K102" i="3" l="1"/>
  <c r="G103" i="3"/>
  <c r="H103" i="3" s="1"/>
  <c r="J110" i="27"/>
  <c r="J110" i="181"/>
  <c r="K30" i="116"/>
  <c r="J31" i="116" s="1"/>
  <c r="G111" i="27" l="1"/>
  <c r="H111" i="27" s="1"/>
  <c r="K110" i="27"/>
  <c r="G111" i="181"/>
  <c r="H111" i="181" s="1"/>
  <c r="K110" i="181"/>
  <c r="K31" i="116"/>
  <c r="G32" i="116"/>
  <c r="H32" i="116" s="1"/>
  <c r="J111" i="27" l="1"/>
  <c r="J111" i="181"/>
  <c r="J32" i="116"/>
  <c r="K111" i="27" l="1"/>
  <c r="J115" i="27" s="1"/>
  <c r="K115" i="27" s="1"/>
  <c r="J116" i="27" s="1"/>
  <c r="K116" i="27" s="1"/>
  <c r="J117" i="27" s="1"/>
  <c r="K117" i="27" s="1"/>
  <c r="J118" i="27" s="1"/>
  <c r="K118" i="27" s="1"/>
  <c r="J119" i="27" s="1"/>
  <c r="K119" i="27" s="1"/>
  <c r="J120" i="27" s="1"/>
  <c r="K120" i="27" s="1"/>
  <c r="D34" i="245" s="1"/>
  <c r="G112" i="27"/>
  <c r="H112" i="27" s="1"/>
  <c r="G112" i="181"/>
  <c r="H112" i="181" s="1"/>
  <c r="K111" i="181"/>
  <c r="G33" i="116"/>
  <c r="H33" i="116" s="1"/>
  <c r="K32" i="116"/>
  <c r="J112" i="27" l="1"/>
  <c r="G113" i="27" s="1"/>
  <c r="H113" i="27" s="1"/>
  <c r="J33" i="116"/>
  <c r="K33" i="116" s="1"/>
  <c r="J112" i="181"/>
  <c r="K112" i="27" l="1"/>
  <c r="J113" i="27" s="1"/>
  <c r="G34" i="116"/>
  <c r="H34" i="116" s="1"/>
  <c r="J34" i="116" s="1"/>
  <c r="G113" i="181"/>
  <c r="H113" i="181" s="1"/>
  <c r="K112" i="181"/>
  <c r="G114" i="27" l="1"/>
  <c r="H114" i="27" s="1"/>
  <c r="K113" i="27"/>
  <c r="J113" i="181"/>
  <c r="G35" i="116"/>
  <c r="H35" i="116" s="1"/>
  <c r="K34" i="116"/>
  <c r="K113" i="181" l="1"/>
  <c r="G114" i="181"/>
  <c r="H114" i="181" s="1"/>
  <c r="J35" i="116"/>
  <c r="K35" i="116" s="1"/>
  <c r="J114" i="181" l="1"/>
  <c r="G115" i="181" s="1"/>
  <c r="H115" i="181" s="1"/>
  <c r="G36" i="116"/>
  <c r="H36" i="116" s="1"/>
  <c r="J36" i="116" s="1"/>
  <c r="K114" i="181" l="1"/>
  <c r="J115" i="181"/>
  <c r="G116" i="181" s="1"/>
  <c r="H116" i="181" s="1"/>
  <c r="G37" i="116"/>
  <c r="H37" i="116" s="1"/>
  <c r="K36" i="116"/>
  <c r="K115" i="181" l="1"/>
  <c r="J116" i="181" s="1"/>
  <c r="J37" i="116"/>
  <c r="G38" i="116" s="1"/>
  <c r="H38" i="116" s="1"/>
  <c r="G117" i="181" l="1"/>
  <c r="H117" i="181" s="1"/>
  <c r="K116" i="181"/>
  <c r="K37" i="116"/>
  <c r="J38" i="116" s="1"/>
  <c r="G39" i="116" s="1"/>
  <c r="H39" i="116" s="1"/>
  <c r="J117" i="181" l="1"/>
  <c r="K38" i="116"/>
  <c r="J39" i="116" s="1"/>
  <c r="K39" i="116" s="1"/>
  <c r="G118" i="181" l="1"/>
  <c r="H118" i="181" s="1"/>
  <c r="K117" i="181"/>
  <c r="G40" i="116"/>
  <c r="H40" i="116" s="1"/>
  <c r="J40" i="116" s="1"/>
  <c r="J118" i="181" l="1"/>
  <c r="G41" i="116"/>
  <c r="H41" i="116" s="1"/>
  <c r="K40" i="116"/>
  <c r="G119" i="181" l="1"/>
  <c r="H119" i="181" s="1"/>
  <c r="K118" i="181"/>
  <c r="J41" i="116"/>
  <c r="J119" i="181" l="1"/>
  <c r="K41" i="116"/>
  <c r="G42" i="116"/>
  <c r="H42" i="116" s="1"/>
  <c r="J42" i="116" l="1"/>
  <c r="K42" i="116" s="1"/>
  <c r="G120" i="181"/>
  <c r="H120" i="181" s="1"/>
  <c r="K119" i="181"/>
  <c r="G43" i="116" l="1"/>
  <c r="H43" i="116" s="1"/>
  <c r="J120" i="181"/>
  <c r="J43" i="116"/>
  <c r="G44" i="116" s="1"/>
  <c r="H44" i="116" s="1"/>
  <c r="K120" i="181" l="1"/>
  <c r="G121" i="181"/>
  <c r="H121" i="181" s="1"/>
  <c r="K43" i="116"/>
  <c r="J44" i="116" s="1"/>
  <c r="J121" i="181" l="1"/>
  <c r="K121" i="181" s="1"/>
  <c r="G45" i="116"/>
  <c r="H45" i="116" s="1"/>
  <c r="K44" i="116"/>
  <c r="G122" i="181" l="1"/>
  <c r="H122" i="181" s="1"/>
  <c r="J122" i="181" s="1"/>
  <c r="J45" i="116"/>
  <c r="K122" i="181" l="1"/>
  <c r="G123" i="181"/>
  <c r="H123" i="181" s="1"/>
  <c r="K45" i="116"/>
  <c r="G46" i="116"/>
  <c r="H46" i="116" s="1"/>
  <c r="J46" i="116" l="1"/>
  <c r="J123" i="181"/>
  <c r="K46" i="116"/>
  <c r="G47" i="116"/>
  <c r="H47" i="116" s="1"/>
  <c r="K123" i="181" l="1"/>
  <c r="G124" i="181"/>
  <c r="H124" i="181" s="1"/>
  <c r="J47" i="116"/>
  <c r="K47" i="116" s="1"/>
  <c r="J124" i="181" l="1"/>
  <c r="K124" i="181"/>
  <c r="G125" i="181"/>
  <c r="H125" i="181" s="1"/>
  <c r="G48" i="116"/>
  <c r="H48" i="116" s="1"/>
  <c r="J48" i="116" s="1"/>
  <c r="K48" i="116" s="1"/>
  <c r="J125" i="181" l="1"/>
  <c r="K125" i="181" s="1"/>
  <c r="G49" i="116"/>
  <c r="H49" i="116" s="1"/>
  <c r="J49" i="116" s="1"/>
  <c r="G50" i="116" s="1"/>
  <c r="H50" i="116" s="1"/>
  <c r="G126" i="181" l="1"/>
  <c r="H126" i="181" s="1"/>
  <c r="J126" i="181" s="1"/>
  <c r="K49" i="116"/>
  <c r="J50" i="116" s="1"/>
  <c r="K126" i="181" l="1"/>
  <c r="G127" i="181"/>
  <c r="H127" i="181" s="1"/>
  <c r="J127" i="181" s="1"/>
  <c r="K127" i="181" s="1"/>
  <c r="J128" i="181" s="1"/>
  <c r="K50" i="116"/>
  <c r="G51" i="116"/>
  <c r="H51" i="116" s="1"/>
  <c r="K128" i="181" l="1"/>
  <c r="D194" i="245" s="1"/>
  <c r="G129" i="181"/>
  <c r="H129" i="181" s="1"/>
  <c r="J129" i="181" s="1"/>
  <c r="J160" i="181"/>
  <c r="K160" i="181" s="1"/>
  <c r="J51" i="116"/>
  <c r="K51" i="116" s="1"/>
  <c r="G130" i="181" l="1"/>
  <c r="H130" i="181" s="1"/>
  <c r="K129" i="181"/>
  <c r="G52" i="116"/>
  <c r="H52" i="116" s="1"/>
  <c r="J52" i="116" s="1"/>
  <c r="K52" i="116" s="1"/>
  <c r="J130" i="181" l="1"/>
  <c r="G53" i="116"/>
  <c r="H53" i="116" s="1"/>
  <c r="J53" i="116" s="1"/>
  <c r="G131" i="181" l="1"/>
  <c r="H131" i="181" s="1"/>
  <c r="K130" i="181"/>
  <c r="K53" i="116"/>
  <c r="G54" i="116"/>
  <c r="H54" i="116" s="1"/>
  <c r="J131" i="181" l="1"/>
  <c r="J54" i="116"/>
  <c r="G132" i="181" l="1"/>
  <c r="H132" i="181" s="1"/>
  <c r="K131" i="181"/>
  <c r="K54" i="116"/>
  <c r="G55" i="116"/>
  <c r="H55" i="116" s="1"/>
  <c r="J132" i="181" l="1"/>
  <c r="J55" i="116"/>
  <c r="K55" i="116" s="1"/>
  <c r="G133" i="181" l="1"/>
  <c r="H133" i="181" s="1"/>
  <c r="K132" i="181"/>
  <c r="G56" i="116"/>
  <c r="H56" i="116" s="1"/>
  <c r="J56" i="116" s="1"/>
  <c r="K56" i="116" s="1"/>
  <c r="J133" i="181" l="1"/>
  <c r="G57" i="116"/>
  <c r="H57" i="116" s="1"/>
  <c r="J57" i="116" s="1"/>
  <c r="G58" i="116" s="1"/>
  <c r="H58" i="116" s="1"/>
  <c r="G134" i="181" l="1"/>
  <c r="H134" i="181" s="1"/>
  <c r="K133" i="181"/>
  <c r="K57" i="116"/>
  <c r="J58" i="116" s="1"/>
  <c r="J134" i="181" l="1"/>
  <c r="G59" i="116"/>
  <c r="H59" i="116" s="1"/>
  <c r="K58" i="116"/>
  <c r="K134" i="181" l="1"/>
  <c r="G135" i="181"/>
  <c r="H135" i="181" s="1"/>
  <c r="J135" i="181" s="1"/>
  <c r="J59" i="116"/>
  <c r="G136" i="181" l="1"/>
  <c r="H136" i="181" s="1"/>
  <c r="K135" i="181"/>
  <c r="G60" i="116"/>
  <c r="H60" i="116" s="1"/>
  <c r="K59" i="116"/>
  <c r="J136" i="181" l="1"/>
  <c r="J60" i="116"/>
  <c r="G137" i="181" l="1"/>
  <c r="H137" i="181" s="1"/>
  <c r="K136" i="181"/>
  <c r="G61" i="116"/>
  <c r="H61" i="116" s="1"/>
  <c r="K60" i="116"/>
  <c r="J137" i="181" l="1"/>
  <c r="J61" i="116"/>
  <c r="G138" i="181" l="1"/>
  <c r="H138" i="181" s="1"/>
  <c r="K137" i="181"/>
  <c r="G62" i="116"/>
  <c r="H62" i="116" s="1"/>
  <c r="K61" i="116"/>
  <c r="J138" i="181" l="1"/>
  <c r="J62" i="116"/>
  <c r="G139" i="181" l="1"/>
  <c r="H139" i="181" s="1"/>
  <c r="K138" i="181"/>
  <c r="G63" i="116"/>
  <c r="H63" i="116" s="1"/>
  <c r="K62" i="116"/>
  <c r="J139" i="181" l="1"/>
  <c r="J63" i="116"/>
  <c r="G140" i="181" l="1"/>
  <c r="H140" i="181" s="1"/>
  <c r="K139" i="181"/>
  <c r="G64" i="116"/>
  <c r="H64" i="116" s="1"/>
  <c r="K63" i="116"/>
  <c r="J140" i="181" l="1"/>
  <c r="J64" i="116"/>
  <c r="G141" i="181" l="1"/>
  <c r="H141" i="181" s="1"/>
  <c r="K140" i="181"/>
  <c r="G65" i="116"/>
  <c r="H65" i="116" s="1"/>
  <c r="K64" i="116"/>
  <c r="J141" i="181" l="1"/>
  <c r="J65" i="116"/>
  <c r="G142" i="181" l="1"/>
  <c r="H142" i="181" s="1"/>
  <c r="K141" i="181"/>
  <c r="K65" i="116"/>
  <c r="G66" i="116"/>
  <c r="H66" i="116" s="1"/>
  <c r="J142" i="181" l="1"/>
  <c r="J66" i="116"/>
  <c r="K66" i="116" s="1"/>
  <c r="G143" i="181" l="1"/>
  <c r="H143" i="181" s="1"/>
  <c r="K142" i="181"/>
  <c r="G67" i="116"/>
  <c r="H67" i="116" s="1"/>
  <c r="J67" i="116"/>
  <c r="G68" i="116" s="1"/>
  <c r="H68" i="116" s="1"/>
  <c r="J143" i="181" l="1"/>
  <c r="K67" i="116"/>
  <c r="J68" i="116" s="1"/>
  <c r="G144" i="181" l="1"/>
  <c r="H144" i="181" s="1"/>
  <c r="K143" i="181"/>
  <c r="J144" i="181" s="1"/>
  <c r="G69" i="116"/>
  <c r="H69" i="116" s="1"/>
  <c r="K68" i="116"/>
  <c r="J69" i="116" s="1"/>
  <c r="K144" i="181" l="1"/>
  <c r="G145" i="181"/>
  <c r="H145" i="181" s="1"/>
  <c r="J145" i="181" s="1"/>
  <c r="K69" i="116"/>
  <c r="G70" i="116"/>
  <c r="H70" i="116" s="1"/>
  <c r="G146" i="181" l="1"/>
  <c r="H146" i="181" s="1"/>
  <c r="K145" i="181"/>
  <c r="J70" i="116"/>
  <c r="G71" i="116" s="1"/>
  <c r="H71" i="116" s="1"/>
  <c r="J146" i="181" l="1"/>
  <c r="K70" i="116"/>
  <c r="J71" i="116"/>
  <c r="G147" i="181" l="1"/>
  <c r="H147" i="181" s="1"/>
  <c r="K146" i="181"/>
  <c r="K71" i="116"/>
  <c r="G72" i="116"/>
  <c r="H72" i="116" s="1"/>
  <c r="J147" i="181" l="1"/>
  <c r="J72" i="116"/>
  <c r="K72" i="116" s="1"/>
  <c r="G148" i="181" l="1"/>
  <c r="H148" i="181" s="1"/>
  <c r="K147" i="181"/>
  <c r="G73" i="116"/>
  <c r="H73" i="116" s="1"/>
  <c r="J73" i="116" s="1"/>
  <c r="J148" i="181" l="1"/>
  <c r="K73" i="116"/>
  <c r="G74" i="116"/>
  <c r="H74" i="116" s="1"/>
  <c r="G149" i="181" l="1"/>
  <c r="H149" i="181" s="1"/>
  <c r="K148" i="181"/>
  <c r="J74" i="116"/>
  <c r="G75" i="116" s="1"/>
  <c r="H75" i="116" s="1"/>
  <c r="K74" i="116"/>
  <c r="J149" i="181" l="1"/>
  <c r="J75" i="116"/>
  <c r="K75" i="116" l="1"/>
  <c r="G76" i="116"/>
  <c r="H76" i="116" s="1"/>
  <c r="G150" i="181"/>
  <c r="H150" i="181" s="1"/>
  <c r="J150" i="181" s="1"/>
  <c r="K149" i="181"/>
  <c r="G151" i="181" l="1"/>
  <c r="H151" i="181" s="1"/>
  <c r="K150" i="181"/>
  <c r="J76" i="116"/>
  <c r="K76" i="116" l="1"/>
  <c r="G77" i="116"/>
  <c r="H77" i="116" s="1"/>
  <c r="J77" i="116" s="1"/>
  <c r="J151" i="181"/>
  <c r="G152" i="181" l="1"/>
  <c r="H152" i="181" s="1"/>
  <c r="K151" i="181"/>
  <c r="G78" i="116"/>
  <c r="H78" i="116" s="1"/>
  <c r="K77" i="116"/>
  <c r="J78" i="116" l="1"/>
  <c r="J152" i="181"/>
  <c r="G153" i="181" l="1"/>
  <c r="H153" i="181" s="1"/>
  <c r="K152" i="181"/>
  <c r="G79" i="116"/>
  <c r="H79" i="116" s="1"/>
  <c r="K78" i="116"/>
  <c r="J79" i="116" l="1"/>
  <c r="J153" i="181"/>
  <c r="G154" i="181" l="1"/>
  <c r="H154" i="181" s="1"/>
  <c r="K153" i="181"/>
  <c r="G80" i="116"/>
  <c r="H80" i="116" s="1"/>
  <c r="K79" i="116"/>
  <c r="J80" i="116" l="1"/>
  <c r="J154" i="181"/>
  <c r="G155" i="181" l="1"/>
  <c r="H155" i="181" s="1"/>
  <c r="K154" i="181"/>
  <c r="J155" i="181" s="1"/>
  <c r="G81" i="116"/>
  <c r="H81" i="116" s="1"/>
  <c r="K80" i="116"/>
  <c r="K155" i="181" l="1"/>
  <c r="G156" i="181"/>
  <c r="H156" i="181" s="1"/>
  <c r="J156" i="181" s="1"/>
  <c r="J81" i="116"/>
  <c r="G82" i="116" l="1"/>
  <c r="H82" i="116" s="1"/>
  <c r="K81" i="116"/>
  <c r="G157" i="181"/>
  <c r="H157" i="181" s="1"/>
  <c r="K156" i="181"/>
  <c r="J157" i="181" l="1"/>
  <c r="J82" i="116"/>
  <c r="G83" i="116" l="1"/>
  <c r="H83" i="116" s="1"/>
  <c r="K82" i="116"/>
  <c r="G158" i="181"/>
  <c r="H158" i="181" s="1"/>
  <c r="K157" i="181"/>
  <c r="J158" i="181" l="1"/>
  <c r="J83" i="116"/>
  <c r="G84" i="116" l="1"/>
  <c r="H84" i="116" s="1"/>
  <c r="K83" i="116"/>
  <c r="G159" i="181"/>
  <c r="H159" i="181" s="1"/>
  <c r="K158" i="181"/>
  <c r="J84" i="116" l="1"/>
  <c r="G85" i="116" l="1"/>
  <c r="H85" i="116" s="1"/>
  <c r="K84" i="116"/>
  <c r="J85" i="116" l="1"/>
  <c r="G86" i="116" l="1"/>
  <c r="H86" i="116" s="1"/>
  <c r="K85" i="116"/>
  <c r="J86" i="116" l="1"/>
  <c r="G87" i="116" l="1"/>
  <c r="H87" i="116" s="1"/>
  <c r="K86" i="116"/>
  <c r="J87" i="116" l="1"/>
  <c r="G88" i="116" l="1"/>
  <c r="H88" i="116" s="1"/>
  <c r="K87" i="116"/>
  <c r="J88" i="116" l="1"/>
  <c r="G89" i="116" l="1"/>
  <c r="H89" i="116" s="1"/>
  <c r="K88" i="116"/>
  <c r="J89" i="116" l="1"/>
  <c r="G90" i="116" l="1"/>
  <c r="H90" i="116" s="1"/>
  <c r="K89" i="116"/>
  <c r="J90" i="116" l="1"/>
  <c r="K90" i="1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6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7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8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0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1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2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3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4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5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6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7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8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9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0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1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2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3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4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5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6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7" authorId="0" shapeId="0" xr:uid="{00000000-0006-0000-0300-00001C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8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9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0" authorId="0" shapeId="0" xr:uid="{00000000-0006-0000-0300-00001F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41" authorId="0" shapeId="0" xr:uid="{00000000-0006-0000-0300-000020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4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3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4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2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2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2" authorId="0" shapeId="0" xr:uid="{00000000-0006-0000-38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8" authorId="0" shapeId="0" xr:uid="{00000000-0006-0000-3D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3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3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3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" authorId="0" shapeId="0" xr:uid="{00000000-0006-0000-4100-000005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5" authorId="0" shapeId="0" xr:uid="{00000000-0006-0000-4100-000006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4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4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4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4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5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5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5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5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6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6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6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6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7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7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7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7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8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8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8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8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9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9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9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9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A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A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A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A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B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B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B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B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E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E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E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E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CF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CF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CF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CF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0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0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0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0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1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1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1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1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2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2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2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2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3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3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3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3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4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4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4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4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5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5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5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5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6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6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6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6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7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7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7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7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8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8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8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8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9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9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9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9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A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A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A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A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B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B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B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B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C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C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C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C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C14" authorId="0" shapeId="0" xr:uid="{00000000-0006-0000-DD00-000001000000}">
      <text>
        <r>
          <rPr>
            <b/>
            <sz val="9"/>
            <color indexed="81"/>
            <rFont val="Tahoma"/>
            <family val="2"/>
          </rPr>
          <t>input number of quantity upon receipt of supplies</t>
        </r>
      </text>
    </comment>
    <comment ref="D14" authorId="0" shapeId="0" xr:uid="{00000000-0006-0000-DD00-000002000000}">
      <text>
        <r>
          <rPr>
            <b/>
            <sz val="9"/>
            <color indexed="81"/>
            <rFont val="Tahoma"/>
            <family val="2"/>
          </rPr>
          <t>input cost per item 
 upon receipt of supplies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0000000-0006-0000-DD00-000003000000}">
      <text>
        <r>
          <rPr>
            <b/>
            <sz val="9"/>
            <color indexed="81"/>
            <rFont val="Tahoma"/>
            <family val="2"/>
          </rPr>
          <t>input number of quantity issued to office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4" authorId="0" shapeId="0" xr:uid="{00000000-0006-0000-DD00-000004000000}">
      <text>
        <r>
          <rPr>
            <b/>
            <sz val="9"/>
            <color indexed="81"/>
            <rFont val="Tahoma"/>
            <family val="2"/>
          </rPr>
          <t xml:space="preserve">input unit cost of item issued to office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<sst xmlns="http://schemas.openxmlformats.org/spreadsheetml/2006/main" count="11004" uniqueCount="1231">
  <si>
    <t xml:space="preserve">Appendix 57
</t>
  </si>
  <si>
    <t>SUPPLIES LEDGER CARD</t>
  </si>
  <si>
    <t>Entity Name:</t>
  </si>
  <si>
    <t>NIA-Pangasinan IMO</t>
  </si>
  <si>
    <t xml:space="preserve">Item : </t>
  </si>
  <si>
    <t>ALCOHOL</t>
  </si>
  <si>
    <t xml:space="preserve">Item Code : </t>
  </si>
  <si>
    <t>PIMO-0001</t>
  </si>
  <si>
    <t xml:space="preserve">Description : </t>
  </si>
  <si>
    <t xml:space="preserve">Re-order Point : </t>
  </si>
  <si>
    <t xml:space="preserve">Unit of Measurement : </t>
  </si>
  <si>
    <t>pcs.</t>
  </si>
  <si>
    <t>Date</t>
  </si>
  <si>
    <t>Reference</t>
  </si>
  <si>
    <t>Receipt</t>
  </si>
  <si>
    <t>Issue</t>
  </si>
  <si>
    <t>Balance</t>
  </si>
  <si>
    <t>No. of Days to Consume</t>
  </si>
  <si>
    <t>Qty.</t>
  </si>
  <si>
    <t>Unit 
Cost</t>
  </si>
  <si>
    <t>Total Cost</t>
  </si>
  <si>
    <t>PIMO-0002</t>
  </si>
  <si>
    <t>AIR FRESHENER</t>
  </si>
  <si>
    <t>PIMO-0003</t>
  </si>
  <si>
    <t>BALLPEN</t>
  </si>
  <si>
    <t>PIMO-0004</t>
  </si>
  <si>
    <t>ordinary black</t>
  </si>
  <si>
    <t>PIMO-0005</t>
  </si>
  <si>
    <t>ordinary red</t>
  </si>
  <si>
    <t>PIMO-0006</t>
  </si>
  <si>
    <t>BATH SOAP</t>
  </si>
  <si>
    <t>bar</t>
  </si>
  <si>
    <t>BROOM</t>
  </si>
  <si>
    <t>PIMO-0007</t>
  </si>
  <si>
    <t>stick</t>
  </si>
  <si>
    <t>PIMO-0008</t>
  </si>
  <si>
    <t>whisk</t>
  </si>
  <si>
    <t>PIMO-0009</t>
  </si>
  <si>
    <t>BLUE PRINT PAPER</t>
  </si>
  <si>
    <t>non-amonia</t>
  </si>
  <si>
    <t>BATTERY</t>
  </si>
  <si>
    <t>dry cell, AAA, 4 pieces per blister pack</t>
  </si>
  <si>
    <t>PIMO-0010</t>
  </si>
  <si>
    <t>CALCULATOR</t>
  </si>
  <si>
    <t>compact 12 digits</t>
  </si>
  <si>
    <t>scientific, FX 911ES</t>
  </si>
  <si>
    <t>PIMO-0012</t>
  </si>
  <si>
    <t>PIMO-0011</t>
  </si>
  <si>
    <t>CARTOLINA</t>
  </si>
  <si>
    <t>assorted color</t>
  </si>
  <si>
    <t>PIMO-0013</t>
  </si>
  <si>
    <t>CARBON FILM</t>
  </si>
  <si>
    <t>black, size 216mm x 330mm</t>
  </si>
  <si>
    <t>PIMO-0014</t>
  </si>
  <si>
    <t>INK CART</t>
  </si>
  <si>
    <t>PIMO-0015</t>
  </si>
  <si>
    <t>CLIP, BACKFOLD, BIG</t>
  </si>
  <si>
    <t>all metal, clamping : 50mm (-1mm)</t>
  </si>
  <si>
    <t>PIMO-0016</t>
  </si>
  <si>
    <t>CLIP, BACKFOLD, MEDIUM</t>
  </si>
  <si>
    <t>PIMO-0017</t>
  </si>
  <si>
    <t>CLIP, BACKFOLD, SMALL</t>
  </si>
  <si>
    <t>PIMO-0018</t>
  </si>
  <si>
    <t>PIMO-0019</t>
  </si>
  <si>
    <t>COLUMNAR BOOK</t>
  </si>
  <si>
    <t>14 columns</t>
  </si>
  <si>
    <t>CORRECTION TAPE</t>
  </si>
  <si>
    <t>film base type, UL 6m min</t>
  </si>
  <si>
    <t>PIMO-0020</t>
  </si>
  <si>
    <t>CROSS SECTION PAPER</t>
  </si>
  <si>
    <t>PIMO-0021</t>
  </si>
  <si>
    <t>CUTTER KNIFE</t>
  </si>
  <si>
    <t>PIMO-0022</t>
  </si>
  <si>
    <t>CUTTER BLADE</t>
  </si>
  <si>
    <t>for general purpose</t>
  </si>
  <si>
    <t>PIMO-0023</t>
  </si>
  <si>
    <t>DATA FILE BOX</t>
  </si>
  <si>
    <t>made of chipboard, with closed ends</t>
  </si>
  <si>
    <t>PIMO-0024</t>
  </si>
  <si>
    <t>DEVELOPER INK</t>
  </si>
  <si>
    <t>blue print</t>
  </si>
  <si>
    <t>PIMO-0025</t>
  </si>
  <si>
    <t>DETERGENT POWDER</t>
  </si>
  <si>
    <t>all purpose, 1 kg.</t>
  </si>
  <si>
    <t>PIMO-0026</t>
  </si>
  <si>
    <t>DISINFECTANT SPRAY</t>
  </si>
  <si>
    <t>aerosol type, 400-550 grams</t>
  </si>
  <si>
    <t>PIMO-0027</t>
  </si>
  <si>
    <t>DISINFECTANT SOLUTION</t>
  </si>
  <si>
    <t>powder type</t>
  </si>
  <si>
    <t>PIMO-0028</t>
  </si>
  <si>
    <t>DUST PAN</t>
  </si>
  <si>
    <t>non-rigid plastic, w/ detachable handle</t>
  </si>
  <si>
    <t>PIMO-0029</t>
  </si>
  <si>
    <t>ENGINEER'S FIELD BOOK</t>
  </si>
  <si>
    <t>PIMO-0030</t>
  </si>
  <si>
    <t>ENVELOPE</t>
  </si>
  <si>
    <t>cloth material</t>
  </si>
  <si>
    <t>PIMO-0031</t>
  </si>
  <si>
    <t>ENVELOPE, DOCUMENTARY</t>
  </si>
  <si>
    <t>for A4 size documents</t>
  </si>
  <si>
    <t>PIMO-0032</t>
  </si>
  <si>
    <t>for legal size documents</t>
  </si>
  <si>
    <t>PIMO-0033</t>
  </si>
  <si>
    <t>ENVELOPE, EXPANDING, KRAFTBOARD</t>
  </si>
  <si>
    <t>PIMO-0034</t>
  </si>
  <si>
    <t>ERASER, PLASTIC/RUBBER</t>
  </si>
  <si>
    <t>for pencil draft/writing</t>
  </si>
  <si>
    <t>PIMO-0035</t>
  </si>
  <si>
    <t>staedtler eraser</t>
  </si>
  <si>
    <t>PIMO-0036</t>
  </si>
  <si>
    <t>EXTERNAL HARD DRIVE</t>
  </si>
  <si>
    <t>1TB, 2.5"HDD, USB 3.0</t>
  </si>
  <si>
    <t>PIMO-0037</t>
  </si>
  <si>
    <t>FACE SHIELD</t>
  </si>
  <si>
    <t>glass type</t>
  </si>
  <si>
    <t>PIMO-0038</t>
  </si>
  <si>
    <t>FACE MASK</t>
  </si>
  <si>
    <t>PIMO-0039</t>
  </si>
  <si>
    <t>FASTENER, METAL</t>
  </si>
  <si>
    <t>70mm between prongs</t>
  </si>
  <si>
    <t>PIMO-0040</t>
  </si>
  <si>
    <t>FASTENER, PLASTIC</t>
  </si>
  <si>
    <t>PIMO-0041</t>
  </si>
  <si>
    <t>super long</t>
  </si>
  <si>
    <t>PIMO-0042</t>
  </si>
  <si>
    <t>FLASH DRIVE</t>
  </si>
  <si>
    <t>32 GB capacity</t>
  </si>
  <si>
    <t>PIMO-0043</t>
  </si>
  <si>
    <t>16 GB capacity</t>
  </si>
  <si>
    <t>PIMO-0044</t>
  </si>
  <si>
    <t>64 GB capacity</t>
  </si>
  <si>
    <t>PIMO-0045</t>
  </si>
  <si>
    <t>FOLDER EXPANDED</t>
  </si>
  <si>
    <t>legal</t>
  </si>
  <si>
    <t>PIMO-0046</t>
  </si>
  <si>
    <t>FOLDER, TAGBOARD (ORDINARY)</t>
  </si>
  <si>
    <t>PIMO-0047</t>
  </si>
  <si>
    <t>PIMO-0048</t>
  </si>
  <si>
    <t>FOLDER, CLEAR</t>
  </si>
  <si>
    <t>PIMO-0049</t>
  </si>
  <si>
    <t>FOLDER, COVER</t>
  </si>
  <si>
    <t>14" legal size</t>
  </si>
  <si>
    <t>PIMO-0050</t>
  </si>
  <si>
    <t>GLASS CLEANER</t>
  </si>
  <si>
    <t>PIMO-0051</t>
  </si>
  <si>
    <t>HARD DISK</t>
  </si>
  <si>
    <t>1 TB for Desktop</t>
  </si>
  <si>
    <t>PIMO-0052</t>
  </si>
  <si>
    <t>GLUE</t>
  </si>
  <si>
    <t>all purpose, gross weight: 200 grams min</t>
  </si>
  <si>
    <t>PIMO-0053</t>
  </si>
  <si>
    <t>HAND SOAP</t>
  </si>
  <si>
    <t>liquid</t>
  </si>
  <si>
    <t>PIMO-0054</t>
  </si>
  <si>
    <t>HIGHLIGHTER</t>
  </si>
  <si>
    <t>multi-color</t>
  </si>
  <si>
    <t>PIMO-0055</t>
  </si>
  <si>
    <t>ID CASE</t>
  </si>
  <si>
    <t>PIMO-0056</t>
  </si>
  <si>
    <t>PIMO-0057</t>
  </si>
  <si>
    <t>INK, Epson</t>
  </si>
  <si>
    <t>#664 black</t>
  </si>
  <si>
    <t>#664 cyan</t>
  </si>
  <si>
    <t>PIMO-0058</t>
  </si>
  <si>
    <t>#664 yellow</t>
  </si>
  <si>
    <t>PIMO-0059</t>
  </si>
  <si>
    <t>#664 magenta</t>
  </si>
  <si>
    <t>PIMO-0060</t>
  </si>
  <si>
    <t>#003 black</t>
  </si>
  <si>
    <t>PIMO-0061</t>
  </si>
  <si>
    <t>#003 yellow</t>
  </si>
  <si>
    <t>PIMO-0062</t>
  </si>
  <si>
    <t>#003 cyan</t>
  </si>
  <si>
    <t>PIMO-0063</t>
  </si>
  <si>
    <t>PIMO-0064</t>
  </si>
  <si>
    <t>#003 magenta</t>
  </si>
  <si>
    <t>#673 black</t>
  </si>
  <si>
    <t>PIMO-0065</t>
  </si>
  <si>
    <t>#673 cyan</t>
  </si>
  <si>
    <t>#673 light cyan</t>
  </si>
  <si>
    <t>PIMO-0067</t>
  </si>
  <si>
    <t>#673 light magenta</t>
  </si>
  <si>
    <t>PIMO-0068</t>
  </si>
  <si>
    <t>#673 magenta</t>
  </si>
  <si>
    <t>PIMO-0069</t>
  </si>
  <si>
    <t>#673 yellow</t>
  </si>
  <si>
    <t>PIMO-0070</t>
  </si>
  <si>
    <t>GI 790 black</t>
  </si>
  <si>
    <t>PIMO-0071</t>
  </si>
  <si>
    <t>GI 790 cyan</t>
  </si>
  <si>
    <t>PIMO-0072</t>
  </si>
  <si>
    <t>GI 790 magenta</t>
  </si>
  <si>
    <t>PIMO-0073</t>
  </si>
  <si>
    <t>GI 790 yellow</t>
  </si>
  <si>
    <t>PIMO-0074</t>
  </si>
  <si>
    <t>INK, Canon</t>
  </si>
  <si>
    <t>#001 black</t>
  </si>
  <si>
    <t>#001 cyan</t>
  </si>
  <si>
    <t>PIMO-0075</t>
  </si>
  <si>
    <t>PIMO-0076</t>
  </si>
  <si>
    <t>#001 magenta</t>
  </si>
  <si>
    <t>PIMO-0077</t>
  </si>
  <si>
    <t>#001 yellow</t>
  </si>
  <si>
    <t>PIMO-0078</t>
  </si>
  <si>
    <t>INK, HP</t>
  </si>
  <si>
    <t>#680 black</t>
  </si>
  <si>
    <t>PIMO-0079</t>
  </si>
  <si>
    <t>#680, tricolor</t>
  </si>
  <si>
    <t>PIMO-0080</t>
  </si>
  <si>
    <t>INK, Stamp Pad</t>
  </si>
  <si>
    <t>PIMO-0081</t>
  </si>
  <si>
    <t>MARKER, WHITEBOARD</t>
  </si>
  <si>
    <t>bullet type black</t>
  </si>
  <si>
    <t>PIMO-0082</t>
  </si>
  <si>
    <t>PIMO-0083</t>
  </si>
  <si>
    <t>bullet type blue</t>
  </si>
  <si>
    <t>bullet type red</t>
  </si>
  <si>
    <t>PIMO-0084</t>
  </si>
  <si>
    <t>MARKER, PERMANENT</t>
  </si>
  <si>
    <t>broad black</t>
  </si>
  <si>
    <t>PIMO-0085</t>
  </si>
  <si>
    <t>broad blue</t>
  </si>
  <si>
    <t>PIMO-0086</t>
  </si>
  <si>
    <t>broad red</t>
  </si>
  <si>
    <t>PENCIL, Mechanical</t>
  </si>
  <si>
    <t>0.7mm</t>
  </si>
  <si>
    <t>PIMO-0087</t>
  </si>
  <si>
    <t>PIMO-0088</t>
  </si>
  <si>
    <t>0.5mm</t>
  </si>
  <si>
    <t>PIMO-0089</t>
  </si>
  <si>
    <t>MYLAR FILM</t>
  </si>
  <si>
    <t>24" x 20 yards, 75 microns</t>
  </si>
  <si>
    <t>PIMO-0090</t>
  </si>
  <si>
    <t>POST-IT NOTES</t>
  </si>
  <si>
    <t>7.6cm x 7.6cm</t>
  </si>
  <si>
    <t>PIMO-0091</t>
  </si>
  <si>
    <t>PAPER, Multi-Purpose (Copy)</t>
  </si>
  <si>
    <t>A4 70 GSM</t>
  </si>
  <si>
    <t>legal 70 GSM</t>
  </si>
  <si>
    <t>PIMO-0092</t>
  </si>
  <si>
    <t>PIMO-0093</t>
  </si>
  <si>
    <t>A3 70 GSM</t>
  </si>
  <si>
    <t>PIMO-0094</t>
  </si>
  <si>
    <t>PAPER, FAX</t>
  </si>
  <si>
    <t>thermal 55 GSM</t>
  </si>
  <si>
    <t>PIMO-0095</t>
  </si>
  <si>
    <t>CLIP, PAPER</t>
  </si>
  <si>
    <t>50mm vinyl coated</t>
  </si>
  <si>
    <t>PIMO-0096</t>
  </si>
  <si>
    <t>33mm vinyl coated</t>
  </si>
  <si>
    <t>PIMO-0097</t>
  </si>
  <si>
    <t>PIMO-0098</t>
  </si>
  <si>
    <t>PAPER, MANILA</t>
  </si>
  <si>
    <t>123 X 92cm</t>
  </si>
  <si>
    <t>PAPER, PARCHMENT</t>
  </si>
  <si>
    <t>A4 size</t>
  </si>
  <si>
    <t>PIMO-0099</t>
  </si>
  <si>
    <t>PENCIL</t>
  </si>
  <si>
    <t>lead, w/ eraser, wood cased, hardness</t>
  </si>
  <si>
    <t>PIMO-0100</t>
  </si>
  <si>
    <t>NOTEBOOK</t>
  </si>
  <si>
    <t>Spiral, 40 leaves</t>
  </si>
  <si>
    <t>PIMO-0101</t>
  </si>
  <si>
    <t>Spiral, 90 leaves</t>
  </si>
  <si>
    <t>PIMO-0102</t>
  </si>
  <si>
    <t>#810 black</t>
  </si>
  <si>
    <t>PIMO-0103</t>
  </si>
  <si>
    <t>colored</t>
  </si>
  <si>
    <t>PIMO-0104</t>
  </si>
  <si>
    <t>#678 black</t>
  </si>
  <si>
    <t>PIMO-0105</t>
  </si>
  <si>
    <t>tri-color</t>
  </si>
  <si>
    <t>PIMO-0106</t>
  </si>
  <si>
    <t>INK, REFILL</t>
  </si>
  <si>
    <t>for permanent marker, black</t>
  </si>
  <si>
    <t>for permanent marker, blue</t>
  </si>
  <si>
    <t>for permanent marker, red</t>
  </si>
  <si>
    <t>INSECTICIDE</t>
  </si>
  <si>
    <t>aerosol type, net content: 600ml min</t>
  </si>
  <si>
    <t>PIMO-0107</t>
  </si>
  <si>
    <t>PIMO-0108</t>
  </si>
  <si>
    <t>PIMO-0109</t>
  </si>
  <si>
    <t>PIMO-0110</t>
  </si>
  <si>
    <t>STAEDTLER, LEAD</t>
  </si>
  <si>
    <t>0.70 mm</t>
  </si>
  <si>
    <t>PIMO-0111</t>
  </si>
  <si>
    <t>0.50 mm</t>
  </si>
  <si>
    <t>PIMO-0112</t>
  </si>
  <si>
    <t>MEASURING TAPE</t>
  </si>
  <si>
    <t>metal</t>
  </si>
  <si>
    <t>PIMO-0113</t>
  </si>
  <si>
    <t>CLEANER,TOILET BOWL AND URINAL</t>
  </si>
  <si>
    <t>900ml-1000ml cap</t>
  </si>
  <si>
    <t>PIMO-0114</t>
  </si>
  <si>
    <t>PHOTO PAPER</t>
  </si>
  <si>
    <t>Glossy 235gsm A4 size</t>
  </si>
  <si>
    <t>PIMO-0115</t>
  </si>
  <si>
    <t>RAGS</t>
  </si>
  <si>
    <t>all cotton, 32 pieces per kilogram min</t>
  </si>
  <si>
    <t>PIMO-0116</t>
  </si>
  <si>
    <t>RULER</t>
  </si>
  <si>
    <t>plastic, 450mm (18"), width: 38mm min</t>
  </si>
  <si>
    <t>PIMO-0117</t>
  </si>
  <si>
    <t>SPRAY PAINT</t>
  </si>
  <si>
    <t>PIMO-0118</t>
  </si>
  <si>
    <t>TAPE, ELECTRICAL</t>
  </si>
  <si>
    <t>18mm x 16M min</t>
  </si>
  <si>
    <t>PIMO-0119</t>
  </si>
  <si>
    <t>PEN, TECHNICAL</t>
  </si>
  <si>
    <t>PIMO-0120</t>
  </si>
  <si>
    <t>0.30 mm</t>
  </si>
  <si>
    <t>PIMO-0121</t>
  </si>
  <si>
    <t>PIMO-0122</t>
  </si>
  <si>
    <t>TONER, CARTRIDGE</t>
  </si>
  <si>
    <t>AR-021T, for Sharp</t>
  </si>
  <si>
    <t>PIMO-0123</t>
  </si>
  <si>
    <t>Ecosys, kyocera</t>
  </si>
  <si>
    <t>PIMO-0124</t>
  </si>
  <si>
    <t>AR 6020V, sharp</t>
  </si>
  <si>
    <t>PIMO-0125</t>
  </si>
  <si>
    <t>TONER, DRUM</t>
  </si>
  <si>
    <t>DR 313</t>
  </si>
  <si>
    <t>PIMO-0126</t>
  </si>
  <si>
    <t>TRASH CAN</t>
  </si>
  <si>
    <t>trash can</t>
  </si>
  <si>
    <t>PIMO-0127</t>
  </si>
  <si>
    <t>ERASER</t>
  </si>
  <si>
    <t>whiteboard</t>
  </si>
  <si>
    <t>PIMO-0128</t>
  </si>
  <si>
    <t>PUNCHER</t>
  </si>
  <si>
    <t>puncher</t>
  </si>
  <si>
    <t>PIMO-0129</t>
  </si>
  <si>
    <t>BOOTS, RAIN</t>
  </si>
  <si>
    <t>rubber</t>
  </si>
  <si>
    <t>PIMO-0130</t>
  </si>
  <si>
    <t>COAT, RAIN</t>
  </si>
  <si>
    <t>rain coat</t>
  </si>
  <si>
    <t>PIMO-0131</t>
  </si>
  <si>
    <t>RECORD BOOK</t>
  </si>
  <si>
    <t>150 pages</t>
  </si>
  <si>
    <t>PIMO-0132</t>
  </si>
  <si>
    <t>300 pages</t>
  </si>
  <si>
    <t>PIMO-0133</t>
  </si>
  <si>
    <t>500 pages</t>
  </si>
  <si>
    <t>PIMO-0134</t>
  </si>
  <si>
    <t>RUBBER BAND</t>
  </si>
  <si>
    <t>big</t>
  </si>
  <si>
    <t>PIMO-0135</t>
  </si>
  <si>
    <t>SCISSOR</t>
  </si>
  <si>
    <t>PIMO-0136</t>
  </si>
  <si>
    <t>SIGN PEN</t>
  </si>
  <si>
    <t>black</t>
  </si>
  <si>
    <t>PIMO-0137</t>
  </si>
  <si>
    <t>blue</t>
  </si>
  <si>
    <t>PIMO-0138</t>
  </si>
  <si>
    <t>STAPLER</t>
  </si>
  <si>
    <t>#35 standard size, with remover</t>
  </si>
  <si>
    <t>PIMO-0139</t>
  </si>
  <si>
    <t>STAPLER WIRE</t>
  </si>
  <si>
    <t>#35 standard size</t>
  </si>
  <si>
    <t>PIMO-0140</t>
  </si>
  <si>
    <t>box</t>
  </si>
  <si>
    <t>bottle</t>
  </si>
  <si>
    <t>pack</t>
  </si>
  <si>
    <t>ream</t>
  </si>
  <si>
    <t>pad</t>
  </si>
  <si>
    <t>roll</t>
  </si>
  <si>
    <t xml:space="preserve">pack </t>
  </si>
  <si>
    <t>gallon</t>
  </si>
  <si>
    <t>unit</t>
  </si>
  <si>
    <t>STAMP PAD</t>
  </si>
  <si>
    <t>PIMO-0141</t>
  </si>
  <si>
    <t>SPECIALTY PAPER</t>
  </si>
  <si>
    <t>A4, 200 GSM</t>
  </si>
  <si>
    <t>PIMO-0142</t>
  </si>
  <si>
    <t>A4, 90 GSM</t>
  </si>
  <si>
    <t>PIMO-0143</t>
  </si>
  <si>
    <t>SD CARD</t>
  </si>
  <si>
    <t>32 GB</t>
  </si>
  <si>
    <t>PIMO-0144</t>
  </si>
  <si>
    <t>PIMO-0145</t>
  </si>
  <si>
    <t>TAPE, MAGIC</t>
  </si>
  <si>
    <t>1 inch</t>
  </si>
  <si>
    <t>PIMO-0146</t>
  </si>
  <si>
    <t>TAPE, MASKING</t>
  </si>
  <si>
    <t>PIMO-0147</t>
  </si>
  <si>
    <t>2 inches</t>
  </si>
  <si>
    <t>PIMO-0148</t>
  </si>
  <si>
    <t>TAPE, PACKAGING</t>
  </si>
  <si>
    <t>48mm</t>
  </si>
  <si>
    <t>PIMO-0149</t>
  </si>
  <si>
    <t>TAPE, SCOTCH</t>
  </si>
  <si>
    <t>PAPER, TISSUE</t>
  </si>
  <si>
    <t>for toilet</t>
  </si>
  <si>
    <t>PIMO-0151</t>
  </si>
  <si>
    <t>TOILET BOWL FRESHENER</t>
  </si>
  <si>
    <t>albatross</t>
  </si>
  <si>
    <t>pcs</t>
  </si>
  <si>
    <t>PIMO-0152</t>
  </si>
  <si>
    <t>PAPER</t>
  </si>
  <si>
    <t>tracing</t>
  </si>
  <si>
    <t>PIMO-0153</t>
  </si>
  <si>
    <t>TRASH BAG</t>
  </si>
  <si>
    <t>PIMO-0154</t>
  </si>
  <si>
    <t>yellow pad</t>
  </si>
  <si>
    <t>PIMO-0155</t>
  </si>
  <si>
    <t>BLEACH</t>
  </si>
  <si>
    <t>liquid, for toilet</t>
  </si>
  <si>
    <t>PIMO-0156</t>
  </si>
  <si>
    <t>POST SCREW</t>
  </si>
  <si>
    <t>0.5"</t>
  </si>
  <si>
    <t>PIMO-0157</t>
  </si>
  <si>
    <t>1"</t>
  </si>
  <si>
    <t>PIMO-0158</t>
  </si>
  <si>
    <t>2"</t>
  </si>
  <si>
    <t>PIMO-0159</t>
  </si>
  <si>
    <t>3"</t>
  </si>
  <si>
    <t>PIMO-0160</t>
  </si>
  <si>
    <t>WASTE BASKET</t>
  </si>
  <si>
    <t>PIMO-0161</t>
  </si>
  <si>
    <t>DOCUMENT TRAY</t>
  </si>
  <si>
    <t>2 LAYERS</t>
  </si>
  <si>
    <t>PIMO-0162</t>
  </si>
  <si>
    <t># 774 Black</t>
  </si>
  <si>
    <t>PIMO-0163</t>
  </si>
  <si>
    <t>PIMO-0164</t>
  </si>
  <si>
    <t>Cleaner, scouring powder</t>
  </si>
  <si>
    <t>350 grams</t>
  </si>
  <si>
    <t>can</t>
  </si>
  <si>
    <t>PIMO-0165</t>
  </si>
  <si>
    <t>Sodium Hypochloride</t>
  </si>
  <si>
    <t>3.78 liters</t>
  </si>
  <si>
    <t>PIMO-0166</t>
  </si>
  <si>
    <t>Foot Mat</t>
  </si>
  <si>
    <t>standard</t>
  </si>
  <si>
    <t>PIMO-0167</t>
  </si>
  <si>
    <t>Floor Mop</t>
  </si>
  <si>
    <t>with bucket spinner</t>
  </si>
  <si>
    <t>PIMO-0168</t>
  </si>
  <si>
    <t>Toner</t>
  </si>
  <si>
    <t>TN118</t>
  </si>
  <si>
    <t>PIMO-0169</t>
  </si>
  <si>
    <t>Flourescent Tube Lights</t>
  </si>
  <si>
    <t>18 watts</t>
  </si>
  <si>
    <t>PIMO-0170</t>
  </si>
  <si>
    <t>LED Panel Bulbs</t>
  </si>
  <si>
    <t>12 watts</t>
  </si>
  <si>
    <t>PIMO-0171</t>
  </si>
  <si>
    <t>HP Matte 728</t>
  </si>
  <si>
    <t>Black 300ml</t>
  </si>
  <si>
    <t>PIMO-0172</t>
  </si>
  <si>
    <t>Magenta 130ml</t>
  </si>
  <si>
    <t>PIMO-0173</t>
  </si>
  <si>
    <t>Yellow 130ml</t>
  </si>
  <si>
    <t>PIMO-0174</t>
  </si>
  <si>
    <t>Cyan 130ml</t>
  </si>
  <si>
    <t>PIMO-0175</t>
  </si>
  <si>
    <t>Notepad, stick on</t>
  </si>
  <si>
    <t>3" x 3"</t>
  </si>
  <si>
    <t>PIMO-0176</t>
  </si>
  <si>
    <t>Plotter Paper</t>
  </si>
  <si>
    <t>rolls</t>
  </si>
  <si>
    <t>PIMO-0177</t>
  </si>
  <si>
    <t>Fund Cluster : 501-COB</t>
  </si>
  <si>
    <t>ethyl, 68%-72%, scented, 500 ml.</t>
  </si>
  <si>
    <t>ethyl, 68%-72%, scented, 1 gal</t>
  </si>
  <si>
    <t>aerosol, 280ml/150g min</t>
  </si>
  <si>
    <t>CANON CL-811, Colored</t>
  </si>
  <si>
    <t>all metal, clamping: 32mm (-1mm)</t>
  </si>
  <si>
    <t>all metal, clamping: 25mm (-1mm)</t>
  </si>
  <si>
    <t xml:space="preserve">      </t>
  </si>
  <si>
    <t>PIMO</t>
  </si>
  <si>
    <t xml:space="preserve">SUMMARY OF SUPPLIES LEDGER CARDS </t>
  </si>
  <si>
    <t>NATIONAL IRRIGATION ADMINISTRATION</t>
  </si>
  <si>
    <t>Item Number</t>
  </si>
  <si>
    <t>Item Name</t>
  </si>
  <si>
    <t>Balance (in quantity)</t>
  </si>
  <si>
    <t>Amount</t>
  </si>
  <si>
    <t>TAPE</t>
  </si>
  <si>
    <t>TOTAL</t>
  </si>
  <si>
    <t>BEGINNING BALANCE</t>
  </si>
  <si>
    <t>ADD:</t>
  </si>
  <si>
    <t xml:space="preserve">DBM </t>
  </si>
  <si>
    <t>LESS: ISSUANCE FOR THE MONTH OF DECEMBER</t>
  </si>
  <si>
    <t>ENDING BALANCE</t>
  </si>
  <si>
    <t>PREPARED BY:</t>
  </si>
  <si>
    <t>Tennette C. Valerio</t>
  </si>
  <si>
    <t>Representative-Accounting Unit</t>
  </si>
  <si>
    <t>ATTESTED BY:</t>
  </si>
  <si>
    <t>Eva Marie C. Gotgotao</t>
  </si>
  <si>
    <t>Representative-Property Unit</t>
  </si>
  <si>
    <t>PIMO-0178</t>
  </si>
  <si>
    <t xml:space="preserve"> </t>
  </si>
  <si>
    <t>PIMO-0187</t>
  </si>
  <si>
    <t>Certificate Holder (frame)</t>
  </si>
  <si>
    <t xml:space="preserve">A4 </t>
  </si>
  <si>
    <t>PIMO-0186</t>
  </si>
  <si>
    <t>IAR#2023-0818-295 PIMO</t>
  </si>
  <si>
    <t>PIMO-0066</t>
  </si>
  <si>
    <t>Dishwashing Liquid</t>
  </si>
  <si>
    <t>PIMO-0188</t>
  </si>
  <si>
    <t>red</t>
  </si>
  <si>
    <t>Battery</t>
  </si>
  <si>
    <t>PIMO-0189</t>
  </si>
  <si>
    <t>Rechargeable AA battery</t>
  </si>
  <si>
    <t>Pencil Sharpener</t>
  </si>
  <si>
    <t>PIMO-0190</t>
  </si>
  <si>
    <t>Manual, single cutter head</t>
  </si>
  <si>
    <t>Envelope, mailing</t>
  </si>
  <si>
    <t>PIMO-0191</t>
  </si>
  <si>
    <t>white</t>
  </si>
  <si>
    <t>Ring binder</t>
  </si>
  <si>
    <t>PIMO-0192</t>
  </si>
  <si>
    <t>small/meduim</t>
  </si>
  <si>
    <t>Sticky Note</t>
  </si>
  <si>
    <t>PIMO-0193</t>
  </si>
  <si>
    <t>with arrow/multicolor</t>
  </si>
  <si>
    <t>PIMO-0194</t>
  </si>
  <si>
    <t>Date stamp</t>
  </si>
  <si>
    <t>PIMO-0195</t>
  </si>
  <si>
    <t>4 mm</t>
  </si>
  <si>
    <t>FILE STORAGE BOX</t>
  </si>
  <si>
    <t>PIMO-0196</t>
  </si>
  <si>
    <t>with cover, blue</t>
  </si>
  <si>
    <t>TAPE DISPENSER</t>
  </si>
  <si>
    <t>PIMO-0197</t>
  </si>
  <si>
    <t>table top</t>
  </si>
  <si>
    <t>CLIP, BACKFOLD, xs</t>
  </si>
  <si>
    <t>all metal, clamping: 19mm (-1mm)</t>
  </si>
  <si>
    <t>PIMO-0202</t>
  </si>
  <si>
    <t>#008 black</t>
  </si>
  <si>
    <t>PIMO-0203</t>
  </si>
  <si>
    <t>PIMO-0204</t>
  </si>
  <si>
    <t>PIMO-0205</t>
  </si>
  <si>
    <t>PIMO-0206</t>
  </si>
  <si>
    <t>up to legal size</t>
  </si>
  <si>
    <t>REPORT COVER</t>
  </si>
  <si>
    <t>PIMO-0207</t>
  </si>
  <si>
    <t>legal size</t>
  </si>
  <si>
    <t>LAMINATING FILM</t>
  </si>
  <si>
    <t>PIMO-0208</t>
  </si>
  <si>
    <t>A4 size, 250 microns</t>
  </si>
  <si>
    <t>STICKER PAPER</t>
  </si>
  <si>
    <t>PIMO-0209</t>
  </si>
  <si>
    <t>Arch File Binder</t>
  </si>
  <si>
    <t>PIMO-0210</t>
  </si>
  <si>
    <t>Landscape, legal size</t>
  </si>
  <si>
    <t>PIMO-0211</t>
  </si>
  <si>
    <t>TN 324 Black</t>
  </si>
  <si>
    <t>PIMO-0212</t>
  </si>
  <si>
    <t>TN 324 Magenta</t>
  </si>
  <si>
    <t>PIMO-0213</t>
  </si>
  <si>
    <t>violet</t>
  </si>
  <si>
    <t>PIMO-0214</t>
  </si>
  <si>
    <t>PIMO-0215</t>
  </si>
  <si>
    <t>plastic, small</t>
  </si>
  <si>
    <t>Fund Cluster : 501COB</t>
  </si>
  <si>
    <t>TRASH BIN</t>
  </si>
  <si>
    <t>with pedal &amp; cover, 30L</t>
  </si>
  <si>
    <t>PIMO-0216</t>
  </si>
  <si>
    <t>PCS.</t>
  </si>
  <si>
    <t>3 LAYERS</t>
  </si>
  <si>
    <t>#008 CYAN</t>
  </si>
  <si>
    <t>#008 MAGENTA</t>
  </si>
  <si>
    <t>#008 YELLOW</t>
  </si>
  <si>
    <t>PIMO-0217</t>
  </si>
  <si>
    <t>PIMO-0201</t>
  </si>
  <si>
    <t>PIMO-0219</t>
  </si>
  <si>
    <t>Name Tag with Clip</t>
  </si>
  <si>
    <t>Name Tag</t>
  </si>
  <si>
    <t>PIMO-0185</t>
  </si>
  <si>
    <t>expanding, kraft</t>
  </si>
  <si>
    <t>100pc/box</t>
  </si>
  <si>
    <t>PULL TISSUE</t>
  </si>
  <si>
    <t>Interfolded Tissue</t>
  </si>
  <si>
    <t>CUTTER, PAPER</t>
  </si>
  <si>
    <t>PCS</t>
  </si>
  <si>
    <t>PIMO-0221</t>
  </si>
  <si>
    <t>plastic, large</t>
  </si>
  <si>
    <t>pc</t>
  </si>
  <si>
    <t>PIMO-0220</t>
  </si>
  <si>
    <t>Black 130ml</t>
  </si>
  <si>
    <t>Dumuloc SRIP</t>
  </si>
  <si>
    <t>RIS NO.</t>
  </si>
  <si>
    <t>2024-01-001</t>
  </si>
  <si>
    <t>2024-01-002</t>
  </si>
  <si>
    <t>Cashiering</t>
  </si>
  <si>
    <t>2024-01-003</t>
  </si>
  <si>
    <t>Finance</t>
  </si>
  <si>
    <t>2024-01-004</t>
  </si>
  <si>
    <t>IDU</t>
  </si>
  <si>
    <t>2024-01-005</t>
  </si>
  <si>
    <t>Equipment</t>
  </si>
  <si>
    <t>2024-01-006</t>
  </si>
  <si>
    <t>ASRIS</t>
  </si>
  <si>
    <t>2024-01-007</t>
  </si>
  <si>
    <t>2024-01-008</t>
  </si>
  <si>
    <t>Admin</t>
  </si>
  <si>
    <t>2024-01-009</t>
  </si>
  <si>
    <t>2024-01-010</t>
  </si>
  <si>
    <t xml:space="preserve">  </t>
  </si>
  <si>
    <t>OIM</t>
  </si>
  <si>
    <t>2024-01-011</t>
  </si>
  <si>
    <t>LARIS</t>
  </si>
  <si>
    <t>2024-01-012</t>
  </si>
  <si>
    <t>2024-01-013</t>
  </si>
  <si>
    <t>Construction</t>
  </si>
  <si>
    <t>2024-01-014</t>
  </si>
  <si>
    <t>2024-01-015</t>
  </si>
  <si>
    <t>Planning</t>
  </si>
  <si>
    <t>2024-01-016</t>
  </si>
  <si>
    <t>2024-01-017</t>
  </si>
  <si>
    <t>2024-01-018</t>
  </si>
  <si>
    <t>2024-01-020</t>
  </si>
  <si>
    <t>2024-01-021</t>
  </si>
  <si>
    <t>2024-01-022</t>
  </si>
  <si>
    <t>2024-01-023</t>
  </si>
  <si>
    <t>2024-01-024</t>
  </si>
  <si>
    <t>2024-01-025</t>
  </si>
  <si>
    <t>2024-01-026</t>
  </si>
  <si>
    <t>2024-01-027</t>
  </si>
  <si>
    <t>2024-01-028</t>
  </si>
  <si>
    <t>2024-01-029</t>
  </si>
  <si>
    <t>w</t>
  </si>
  <si>
    <t>2024-01-030</t>
  </si>
  <si>
    <t>SFDRIS</t>
  </si>
  <si>
    <t>Property</t>
  </si>
  <si>
    <t>2024-01-031</t>
  </si>
  <si>
    <t>ADRIS</t>
  </si>
  <si>
    <t>2024-01-032</t>
  </si>
  <si>
    <t>2024-01-033</t>
  </si>
  <si>
    <t>2024-01-034</t>
  </si>
  <si>
    <t>2024-01-035</t>
  </si>
  <si>
    <t>2024-01-036</t>
  </si>
  <si>
    <t>2024-01-037</t>
  </si>
  <si>
    <t>Design</t>
  </si>
  <si>
    <t>2024-01-040</t>
  </si>
  <si>
    <t>2024-01-041</t>
  </si>
  <si>
    <t>2024-01-042</t>
  </si>
  <si>
    <t>Survey</t>
  </si>
  <si>
    <t>2024-01-038</t>
  </si>
  <si>
    <t>2024-01-019</t>
  </si>
  <si>
    <t>2024-01-043</t>
  </si>
  <si>
    <t>2024-01-044</t>
  </si>
  <si>
    <t>2024-01-045</t>
  </si>
  <si>
    <t>2024-01-046</t>
  </si>
  <si>
    <t>2024-01-047</t>
  </si>
  <si>
    <t>2024-01-048</t>
  </si>
  <si>
    <t>2024-01-049</t>
  </si>
  <si>
    <t>2024-01-050</t>
  </si>
  <si>
    <t>2024-01-052</t>
  </si>
  <si>
    <t>2024-01-053</t>
  </si>
  <si>
    <t>2024-01-054</t>
  </si>
  <si>
    <t>2024-01-055</t>
  </si>
  <si>
    <t>2024-01-056</t>
  </si>
  <si>
    <t>2024-01-057</t>
  </si>
  <si>
    <t>2024-01-058</t>
  </si>
  <si>
    <t>2024-01-059</t>
  </si>
  <si>
    <t>2024-01-060</t>
  </si>
  <si>
    <t>2024-01-061</t>
  </si>
  <si>
    <t>2024-01-062</t>
  </si>
  <si>
    <t>2024-01-063</t>
  </si>
  <si>
    <t>2024-01-064</t>
  </si>
  <si>
    <t>2024-01-065</t>
  </si>
  <si>
    <t>BED SHEET</t>
  </si>
  <si>
    <t>PILLOW</t>
  </si>
  <si>
    <t>PILLOW CASE</t>
  </si>
  <si>
    <t>TONER</t>
  </si>
  <si>
    <t>CERTIFICATE HOLDER</t>
  </si>
  <si>
    <t>Diswashing Liquid</t>
  </si>
  <si>
    <t>2024-01-067</t>
  </si>
  <si>
    <t>2024-01-068</t>
  </si>
  <si>
    <t>2024-01-070</t>
  </si>
  <si>
    <t>2024-01-071</t>
  </si>
  <si>
    <t>2024-01-072</t>
  </si>
  <si>
    <t>2024-02-002</t>
  </si>
  <si>
    <t>2024-02-003</t>
  </si>
  <si>
    <t>2024-02-005</t>
  </si>
  <si>
    <t>2024-02-006</t>
  </si>
  <si>
    <t>2024-02-007</t>
  </si>
  <si>
    <t>2024-02-009</t>
  </si>
  <si>
    <t>2024-02-010</t>
  </si>
  <si>
    <t>2024-02-011</t>
  </si>
  <si>
    <t>2024-02-012</t>
  </si>
  <si>
    <t>2024-02-013</t>
  </si>
  <si>
    <t>2024-02-015</t>
  </si>
  <si>
    <t>2024-02-016</t>
  </si>
  <si>
    <t>2024-02-017</t>
  </si>
  <si>
    <t>2024-02-018</t>
  </si>
  <si>
    <t>2024-02-019</t>
  </si>
  <si>
    <t>2024-02-020</t>
  </si>
  <si>
    <t>2024-02-021</t>
  </si>
  <si>
    <t>2024-02-022</t>
  </si>
  <si>
    <t>2024-02-023</t>
  </si>
  <si>
    <t>2024-02-025</t>
  </si>
  <si>
    <t>2024-02-026</t>
  </si>
  <si>
    <t>2024-02-029</t>
  </si>
  <si>
    <t>2024-02-030</t>
  </si>
  <si>
    <t>2024-02-032</t>
  </si>
  <si>
    <t>2024-02-033</t>
  </si>
  <si>
    <t>2024-02-034</t>
  </si>
  <si>
    <t>2024-02-035</t>
  </si>
  <si>
    <t>2024-02-036</t>
  </si>
  <si>
    <t>2024-02-037</t>
  </si>
  <si>
    <t>2024-02-042</t>
  </si>
  <si>
    <t>2024-02-043</t>
  </si>
  <si>
    <t>2024-02-044</t>
  </si>
  <si>
    <t>2024-02-046</t>
  </si>
  <si>
    <t>2024-02-047</t>
  </si>
  <si>
    <t>2024-02-049</t>
  </si>
  <si>
    <t>2024-02-050</t>
  </si>
  <si>
    <t>2024-02-051</t>
  </si>
  <si>
    <t>2024-02-028</t>
  </si>
  <si>
    <t>2024-02-052</t>
  </si>
  <si>
    <t xml:space="preserve">Design </t>
  </si>
  <si>
    <t>2024-02-053</t>
  </si>
  <si>
    <t>2024-02-054</t>
  </si>
  <si>
    <t>2024-02-055</t>
  </si>
  <si>
    <t>2024-02-056</t>
  </si>
  <si>
    <t>2024-02-057</t>
  </si>
  <si>
    <t>2024-02-058</t>
  </si>
  <si>
    <t>2024-02-059</t>
  </si>
  <si>
    <t>2024-02-060</t>
  </si>
  <si>
    <t>2024-02-061</t>
  </si>
  <si>
    <t>2024-02-062</t>
  </si>
  <si>
    <t>2024-02-063</t>
  </si>
  <si>
    <t>2024-02-064</t>
  </si>
  <si>
    <t>2024-02-065</t>
  </si>
  <si>
    <t>2024-02-066</t>
  </si>
  <si>
    <t>2024-02-067</t>
  </si>
  <si>
    <t>2024-02-068</t>
  </si>
  <si>
    <t>2024-02-048</t>
  </si>
  <si>
    <t>2024-03-002</t>
  </si>
  <si>
    <t>2024-03-003</t>
  </si>
  <si>
    <t>2024-03-004</t>
  </si>
  <si>
    <t>2024-03-005</t>
  </si>
  <si>
    <t>2024-03-006</t>
  </si>
  <si>
    <t>DOUBLE SIDED</t>
  </si>
  <si>
    <t>2024-03-007</t>
  </si>
  <si>
    <t>2024-03-008</t>
  </si>
  <si>
    <t>2024-03-009</t>
  </si>
  <si>
    <t>2024-03-010</t>
  </si>
  <si>
    <t>2024-03-011</t>
  </si>
  <si>
    <t>2024-03-012</t>
  </si>
  <si>
    <t>2024-03-015</t>
  </si>
  <si>
    <t>2024-03-017</t>
  </si>
  <si>
    <t>2024-03-018</t>
  </si>
  <si>
    <t>2024-03-020</t>
  </si>
  <si>
    <t>2024-03-022</t>
  </si>
  <si>
    <t>2024-03-023</t>
  </si>
  <si>
    <t>2024-03-024</t>
  </si>
  <si>
    <t>2024-03-025</t>
  </si>
  <si>
    <t>2024-03-026</t>
  </si>
  <si>
    <t>2024-03-027</t>
  </si>
  <si>
    <t>2024-03-029</t>
  </si>
  <si>
    <t>2024-03-030</t>
  </si>
  <si>
    <t>2024-03-031</t>
  </si>
  <si>
    <t>2024-03-033</t>
  </si>
  <si>
    <t>2024-03-034</t>
  </si>
  <si>
    <t>2024-03-035</t>
  </si>
  <si>
    <t>2024-03-036</t>
  </si>
  <si>
    <t>2024-03-037</t>
  </si>
  <si>
    <t>2024-03-038</t>
  </si>
  <si>
    <t>2024-03-040</t>
  </si>
  <si>
    <t>2024-03-041</t>
  </si>
  <si>
    <t>2024-03-043</t>
  </si>
  <si>
    <t>2024-03-044</t>
  </si>
  <si>
    <t>2024-03-046</t>
  </si>
  <si>
    <t>Name tag with clip</t>
  </si>
  <si>
    <t>Prepared By:</t>
  </si>
  <si>
    <t>Checked By:</t>
  </si>
  <si>
    <t>RACHEL P. RENTI CRUZ</t>
  </si>
  <si>
    <t>FRANCIS DAVE T. RAMIREZ</t>
  </si>
  <si>
    <t>Accounting Processor A</t>
  </si>
  <si>
    <t xml:space="preserve">   </t>
  </si>
  <si>
    <t>2024-03-047</t>
  </si>
  <si>
    <t>2024-03-048</t>
  </si>
  <si>
    <t>2024-03-051</t>
  </si>
  <si>
    <t>2024-03-050</t>
  </si>
  <si>
    <t>2024-03-052</t>
  </si>
  <si>
    <t>2024-03-053</t>
  </si>
  <si>
    <t>2024-03-054</t>
  </si>
  <si>
    <t>2024-03-055</t>
  </si>
  <si>
    <t>2024-03-056</t>
  </si>
  <si>
    <t>2024-03-058</t>
  </si>
  <si>
    <t>2024-03-059</t>
  </si>
  <si>
    <t>2024-03-060</t>
  </si>
  <si>
    <t>2024-04-001</t>
  </si>
  <si>
    <t>2024-04-002</t>
  </si>
  <si>
    <t>2024-04-004</t>
  </si>
  <si>
    <t>2024-04-006</t>
  </si>
  <si>
    <t>2024-04-007</t>
  </si>
  <si>
    <t>2024-04-008</t>
  </si>
  <si>
    <t>2024-04-009</t>
  </si>
  <si>
    <t>2024-04-010</t>
  </si>
  <si>
    <t xml:space="preserve">Planning </t>
  </si>
  <si>
    <t>2024-04-013</t>
  </si>
  <si>
    <t>2024-04-011</t>
  </si>
  <si>
    <t>2024-04-012</t>
  </si>
  <si>
    <t>2024-04-014</t>
  </si>
  <si>
    <t>2024-04-016</t>
  </si>
  <si>
    <t>2024-04-017</t>
  </si>
  <si>
    <t>2024-04-018</t>
  </si>
  <si>
    <t>2024-04-019</t>
  </si>
  <si>
    <t>2024-04-020</t>
  </si>
  <si>
    <t>2024-04-021</t>
  </si>
  <si>
    <t>2024-04-023</t>
  </si>
  <si>
    <t>2024-04-024</t>
  </si>
  <si>
    <t>2024-04-025</t>
  </si>
  <si>
    <t>IAR#2024-0411-270</t>
  </si>
  <si>
    <t>2024-04-028</t>
  </si>
  <si>
    <t>2024-04-029</t>
  </si>
  <si>
    <t>2024-04-030</t>
  </si>
  <si>
    <t>2024-04-031</t>
  </si>
  <si>
    <t>2024-04-026</t>
  </si>
  <si>
    <t>2024-04-033</t>
  </si>
  <si>
    <t>2024-04-034</t>
  </si>
  <si>
    <t>2024-04-035</t>
  </si>
  <si>
    <t>2024-04-036</t>
  </si>
  <si>
    <t>2024-04-037</t>
  </si>
  <si>
    <t>2024-04-041</t>
  </si>
  <si>
    <t>2024-04-042</t>
  </si>
  <si>
    <t>2024-04-044</t>
  </si>
  <si>
    <t>2024-04-045</t>
  </si>
  <si>
    <t>2024-04-046</t>
  </si>
  <si>
    <t>2024-04-047</t>
  </si>
  <si>
    <t>2024-04-048</t>
  </si>
  <si>
    <t>2024-04-050</t>
  </si>
  <si>
    <t>2024-04-051</t>
  </si>
  <si>
    <t>2024-04-052</t>
  </si>
  <si>
    <t>2024-04-054</t>
  </si>
  <si>
    <t>2024-04-055</t>
  </si>
  <si>
    <t>2024-04-056</t>
  </si>
  <si>
    <t>2024-04-057</t>
  </si>
  <si>
    <t>2024-04-058</t>
  </si>
  <si>
    <t>2024-04-060</t>
  </si>
  <si>
    <t>2024-04-061</t>
  </si>
  <si>
    <t>2024-04-062</t>
  </si>
  <si>
    <t>2024-04-063</t>
  </si>
  <si>
    <t>2024-04-064</t>
  </si>
  <si>
    <t>2024-04-065</t>
  </si>
  <si>
    <t>2024-04-066</t>
  </si>
  <si>
    <t>2024-04-067</t>
  </si>
  <si>
    <t>2024-04-068</t>
  </si>
  <si>
    <t>2024-04-071</t>
  </si>
  <si>
    <t>IAR#2024-0503-341</t>
  </si>
  <si>
    <t>IAR#2024-0506-345</t>
  </si>
  <si>
    <t>2024-05-001</t>
  </si>
  <si>
    <t>PIMO-0218</t>
  </si>
  <si>
    <t>2024-05-004</t>
  </si>
  <si>
    <t>2024-05-005</t>
  </si>
  <si>
    <t>2024-05-006</t>
  </si>
  <si>
    <t>2024-05-007</t>
  </si>
  <si>
    <t>IAR#2024-0424-317</t>
  </si>
  <si>
    <t>2024-05-008</t>
  </si>
  <si>
    <t>2024-05-016</t>
  </si>
  <si>
    <t>2024-05-019</t>
  </si>
  <si>
    <t>IAR#2024-0417-293</t>
  </si>
  <si>
    <t>2024-05-020</t>
  </si>
  <si>
    <t>2024-05-021</t>
  </si>
  <si>
    <t>2024-05-022</t>
  </si>
  <si>
    <t>2024-05-023</t>
  </si>
  <si>
    <t>2024-05-024</t>
  </si>
  <si>
    <t>2024-05-026</t>
  </si>
  <si>
    <t>2024-05-027</t>
  </si>
  <si>
    <t>2024-05-030</t>
  </si>
  <si>
    <t>PIMO-0222</t>
  </si>
  <si>
    <t>PIMO-0223</t>
  </si>
  <si>
    <t>TOILET BRUSH</t>
  </si>
  <si>
    <t>PIMO-0224</t>
  </si>
  <si>
    <t>toilet brush</t>
  </si>
  <si>
    <t>FLOOR BRUSH</t>
  </si>
  <si>
    <t>PIMO-0225</t>
  </si>
  <si>
    <t>with handle</t>
  </si>
  <si>
    <t>DOOR RAG</t>
  </si>
  <si>
    <t>PIMO-0226</t>
  </si>
  <si>
    <t>cotton</t>
  </si>
  <si>
    <t>IAR#2024-0514-379</t>
  </si>
  <si>
    <t>PIMO-0227</t>
  </si>
  <si>
    <t>medium</t>
  </si>
  <si>
    <t>2024-05-033</t>
  </si>
  <si>
    <t>2024-05-034</t>
  </si>
  <si>
    <t>2024-05-035</t>
  </si>
  <si>
    <t>2024-05-036</t>
  </si>
  <si>
    <t>2024-05-037</t>
  </si>
  <si>
    <t>plastic XL</t>
  </si>
  <si>
    <t>2024-05-038</t>
  </si>
  <si>
    <t>2024-05-039</t>
  </si>
  <si>
    <t>2024-05-040</t>
  </si>
  <si>
    <t>204-05-040</t>
  </si>
  <si>
    <t>2024-05-041</t>
  </si>
  <si>
    <t>2024-05-042</t>
  </si>
  <si>
    <t>2024-05-043</t>
  </si>
  <si>
    <t>2024-05-044</t>
  </si>
  <si>
    <t>2024-05-046</t>
  </si>
  <si>
    <t>2024-05-045</t>
  </si>
  <si>
    <t>2024-05-047</t>
  </si>
  <si>
    <t>2024-05-048</t>
  </si>
  <si>
    <t>2024-05-049</t>
  </si>
  <si>
    <t>2024-05-050</t>
  </si>
  <si>
    <t>2024-05-051</t>
  </si>
  <si>
    <t>2024-05-052</t>
  </si>
  <si>
    <t>2024-05-053</t>
  </si>
  <si>
    <t>2024-05-054</t>
  </si>
  <si>
    <t>2024-05-055</t>
  </si>
  <si>
    <t>2024-05-056</t>
  </si>
  <si>
    <t>2024-05-057</t>
  </si>
  <si>
    <t>2024-05-058</t>
  </si>
  <si>
    <t>2024-05-059</t>
  </si>
  <si>
    <t>2024-05-060</t>
  </si>
  <si>
    <t>2024-05-061</t>
  </si>
  <si>
    <t>2024-05-062</t>
  </si>
  <si>
    <t>2024-05-063</t>
  </si>
  <si>
    <t>2024-05-064</t>
  </si>
  <si>
    <t>2024-05-065</t>
  </si>
  <si>
    <t>2024-05-066</t>
  </si>
  <si>
    <t>2024-05-067</t>
  </si>
  <si>
    <t>2024-05-068</t>
  </si>
  <si>
    <t>2024-05-069</t>
  </si>
  <si>
    <t>2024-05-070</t>
  </si>
  <si>
    <t>2024-05-071</t>
  </si>
  <si>
    <t>2024-05-072</t>
  </si>
  <si>
    <t>2024-05-015</t>
  </si>
  <si>
    <t>2024-06-001</t>
  </si>
  <si>
    <t>2024-06-002</t>
  </si>
  <si>
    <t>2024-06-003</t>
  </si>
  <si>
    <t>2024-06-004</t>
  </si>
  <si>
    <t>2024-06-005</t>
  </si>
  <si>
    <t>2024-06-006</t>
  </si>
  <si>
    <t>2024-06-007</t>
  </si>
  <si>
    <t>2024-06-008</t>
  </si>
  <si>
    <t>2024-06-009</t>
  </si>
  <si>
    <t>2024-06-011</t>
  </si>
  <si>
    <t>2024-06-012</t>
  </si>
  <si>
    <t>2024-06-013</t>
  </si>
  <si>
    <t>2024-06-015</t>
  </si>
  <si>
    <t>2024-06-016</t>
  </si>
  <si>
    <t>2024-06-017</t>
  </si>
  <si>
    <t>2024-06-018</t>
  </si>
  <si>
    <t>2024-06-019</t>
  </si>
  <si>
    <t>2024-06-021</t>
  </si>
  <si>
    <t>2024-06-022</t>
  </si>
  <si>
    <t>2024-06-024</t>
  </si>
  <si>
    <t>2024-06-025</t>
  </si>
  <si>
    <t>2024-06-026</t>
  </si>
  <si>
    <t>2024-06-028</t>
  </si>
  <si>
    <t>2024-06-029</t>
  </si>
  <si>
    <t>2024-06-030</t>
  </si>
  <si>
    <t>2024-06-031</t>
  </si>
  <si>
    <t>2024-06-032</t>
  </si>
  <si>
    <t>2024-06-033</t>
  </si>
  <si>
    <t>2024-06-034</t>
  </si>
  <si>
    <t>2024-06-035</t>
  </si>
  <si>
    <t>2024-06-036</t>
  </si>
  <si>
    <t>2024-06-038</t>
  </si>
  <si>
    <t>2024-06-039</t>
  </si>
  <si>
    <t>2024-06-041</t>
  </si>
  <si>
    <t>2024-06-043</t>
  </si>
  <si>
    <t>2024-06-044</t>
  </si>
  <si>
    <t>2024-06-045</t>
  </si>
  <si>
    <t>2024-06-046</t>
  </si>
  <si>
    <t>2024-06-048</t>
  </si>
  <si>
    <t>Blanket</t>
  </si>
  <si>
    <t>2024-06-049</t>
  </si>
  <si>
    <t>2024-06-050</t>
  </si>
  <si>
    <t>2024-06-051</t>
  </si>
  <si>
    <t>2024-06-056</t>
  </si>
  <si>
    <t>2024-06-057</t>
  </si>
  <si>
    <t>2024-06-058</t>
  </si>
  <si>
    <t>2024-06-059</t>
  </si>
  <si>
    <t>2024-06-061</t>
  </si>
  <si>
    <t>2024-06-062</t>
  </si>
  <si>
    <t>2024-06-063</t>
  </si>
  <si>
    <t>2024-06-064</t>
  </si>
  <si>
    <t>2024-06-065</t>
  </si>
  <si>
    <t>2024-07-001</t>
  </si>
  <si>
    <t>2024-07-003</t>
  </si>
  <si>
    <t>2024-07-005</t>
  </si>
  <si>
    <t>2024-07-006</t>
  </si>
  <si>
    <t>2024-07-007</t>
  </si>
  <si>
    <t>2024-07-008</t>
  </si>
  <si>
    <t>2024-07-009</t>
  </si>
  <si>
    <t>2024-07-010</t>
  </si>
  <si>
    <t>2024-07-011</t>
  </si>
  <si>
    <t>2024-07-013</t>
  </si>
  <si>
    <t>2024-07-017</t>
  </si>
  <si>
    <t>2024-07-018</t>
  </si>
  <si>
    <t>2024-07-019</t>
  </si>
  <si>
    <t>2024-07-020</t>
  </si>
  <si>
    <t>2024-07-022</t>
  </si>
  <si>
    <t>2024-07-023</t>
  </si>
  <si>
    <t>2024-07-024</t>
  </si>
  <si>
    <t>2024-07-027</t>
  </si>
  <si>
    <t>2024-07-028</t>
  </si>
  <si>
    <t>2024-07-030</t>
  </si>
  <si>
    <t>2024-07-031</t>
  </si>
  <si>
    <t>2024-07-033</t>
  </si>
  <si>
    <t>2024-07-034</t>
  </si>
  <si>
    <t xml:space="preserve">Engineering </t>
  </si>
  <si>
    <t>2024-07-035</t>
  </si>
  <si>
    <t>Engineering</t>
  </si>
  <si>
    <t>2024-07-036</t>
  </si>
  <si>
    <t>2024-07-014</t>
  </si>
  <si>
    <t>2024-07-037</t>
  </si>
  <si>
    <t>2024-07-040</t>
  </si>
  <si>
    <t>2024-07-043</t>
  </si>
  <si>
    <t>2024-07-044</t>
  </si>
  <si>
    <t>2024-07-045</t>
  </si>
  <si>
    <t>2024-07-046</t>
  </si>
  <si>
    <t>2024-07-047</t>
  </si>
  <si>
    <t>2024-07-048</t>
  </si>
  <si>
    <t>2024-07-049</t>
  </si>
  <si>
    <t>2024-07-050</t>
  </si>
  <si>
    <t>2024-07-052</t>
  </si>
  <si>
    <t>2024-07-053</t>
  </si>
  <si>
    <t>2024-07-054</t>
  </si>
  <si>
    <t>2024-07-056</t>
  </si>
  <si>
    <t>2024-07-057</t>
  </si>
  <si>
    <t>2024-07-059</t>
  </si>
  <si>
    <t>2024-07-060</t>
  </si>
  <si>
    <t>2024-07-061</t>
  </si>
  <si>
    <t>2024-07-062</t>
  </si>
  <si>
    <t>2024-07-065</t>
  </si>
  <si>
    <t>2024-07-066</t>
  </si>
  <si>
    <t>2024-07-067</t>
  </si>
  <si>
    <t>2024-07-068</t>
  </si>
  <si>
    <t>2024-07-069</t>
  </si>
  <si>
    <t>2024-07-071</t>
  </si>
  <si>
    <t>2024-07-073</t>
  </si>
  <si>
    <t>2024-08-001</t>
  </si>
  <si>
    <t>2024-08-004</t>
  </si>
  <si>
    <t>2024-08-008</t>
  </si>
  <si>
    <t>2024-08-011</t>
  </si>
  <si>
    <t>2024-08-015</t>
  </si>
  <si>
    <t>2024-08-016</t>
  </si>
  <si>
    <t>2024-08-017</t>
  </si>
  <si>
    <t>2024-08-019</t>
  </si>
  <si>
    <t>2024-08-020</t>
  </si>
  <si>
    <t>2024-08-021</t>
  </si>
  <si>
    <t>2024-08-022</t>
  </si>
  <si>
    <t>2024-08-023</t>
  </si>
  <si>
    <t>2024-08-024</t>
  </si>
  <si>
    <t>2024-08-026</t>
  </si>
  <si>
    <t>2024-08-027</t>
  </si>
  <si>
    <t>2024-08-028</t>
  </si>
  <si>
    <t>2024-08-029</t>
  </si>
  <si>
    <t>2024-08-033</t>
  </si>
  <si>
    <t>2024-08-034</t>
  </si>
  <si>
    <t>2024-08-035</t>
  </si>
  <si>
    <t>2024-08-036</t>
  </si>
  <si>
    <t>2024-08-038</t>
  </si>
  <si>
    <t>2024-08-039</t>
  </si>
  <si>
    <t>2024-08-040</t>
  </si>
  <si>
    <t>2024-08-041</t>
  </si>
  <si>
    <t>2024-08-042</t>
  </si>
  <si>
    <t>2024-08-043</t>
  </si>
  <si>
    <t>2024-08-044</t>
  </si>
  <si>
    <t>2024-08-045</t>
  </si>
  <si>
    <t>2024-08-047</t>
  </si>
  <si>
    <t>2024-08-048</t>
  </si>
  <si>
    <t>2024-08-050</t>
  </si>
  <si>
    <t>2024-08-051</t>
  </si>
  <si>
    <t>2024-08-052</t>
  </si>
  <si>
    <t>2024-08-053</t>
  </si>
  <si>
    <t>2024-08-055</t>
  </si>
  <si>
    <t>2024-08-056</t>
  </si>
  <si>
    <t>2024-08-058</t>
  </si>
  <si>
    <t>2024-07-058</t>
  </si>
  <si>
    <t>2024-08-059</t>
  </si>
  <si>
    <t>2024-08-061</t>
  </si>
  <si>
    <t>2024-08-062</t>
  </si>
  <si>
    <t>2024-08-063</t>
  </si>
  <si>
    <t>2024-08-065</t>
  </si>
  <si>
    <t>2024-08-067</t>
  </si>
  <si>
    <t>2024-08-069</t>
  </si>
  <si>
    <t>2024-08-071</t>
  </si>
  <si>
    <t>2024-08-072</t>
  </si>
  <si>
    <t>2024-08-075</t>
  </si>
  <si>
    <t>2024-08-077</t>
  </si>
  <si>
    <t>2024-08-082</t>
  </si>
  <si>
    <t>2024-08-083</t>
  </si>
  <si>
    <t>2024-08-090</t>
  </si>
  <si>
    <t>2024-08-091</t>
  </si>
  <si>
    <t>2024-09-001</t>
  </si>
  <si>
    <t>2024-09-004</t>
  </si>
  <si>
    <t>2024-09-007</t>
  </si>
  <si>
    <t>2024-09-012</t>
  </si>
  <si>
    <t>2024-09-016</t>
  </si>
  <si>
    <t>2024-09-017</t>
  </si>
  <si>
    <t>2024-09-018</t>
  </si>
  <si>
    <t>2024-09-020</t>
  </si>
  <si>
    <t>2024-09-021</t>
  </si>
  <si>
    <t>2024-09-022</t>
  </si>
  <si>
    <t>2024-09-029</t>
  </si>
  <si>
    <t>COA</t>
  </si>
  <si>
    <t>2024-09-030</t>
  </si>
  <si>
    <t>2024-09-031</t>
  </si>
  <si>
    <t>2024-09-032</t>
  </si>
  <si>
    <t>2024-09-038</t>
  </si>
  <si>
    <t>2024-09-040</t>
  </si>
  <si>
    <t>2024-09-041</t>
  </si>
  <si>
    <t>2024-09-042</t>
  </si>
  <si>
    <t>2024-09-043</t>
  </si>
  <si>
    <t>2024-09-044</t>
  </si>
  <si>
    <t>2024-09-045</t>
  </si>
  <si>
    <t>2024-09-049</t>
  </si>
  <si>
    <t>2024-09-051</t>
  </si>
  <si>
    <t>2024-09-052</t>
  </si>
  <si>
    <t>2024-09-053</t>
  </si>
  <si>
    <t>2024-09-054</t>
  </si>
  <si>
    <t>2024-09-055</t>
  </si>
  <si>
    <t>2024-09-057</t>
  </si>
  <si>
    <t>2024-09-059</t>
  </si>
  <si>
    <t>IAR# 2024-0910-798</t>
  </si>
  <si>
    <t>2024-09-064</t>
  </si>
  <si>
    <t>2024-09-065</t>
  </si>
  <si>
    <t>2024-09-066</t>
  </si>
  <si>
    <t>2024-09-067</t>
  </si>
  <si>
    <t>2024-09-070</t>
  </si>
  <si>
    <t>PIMO-0233</t>
  </si>
  <si>
    <t>MOPHEAD</t>
  </si>
  <si>
    <t>for bucket spin mop</t>
  </si>
  <si>
    <t>IAR#2024-0910798</t>
  </si>
  <si>
    <t>PIMO-0234</t>
  </si>
  <si>
    <t>2024-09-075</t>
  </si>
  <si>
    <t>2024-09-077</t>
  </si>
  <si>
    <t>2024-09-078</t>
  </si>
  <si>
    <t>2024-09-080</t>
  </si>
  <si>
    <t>2024-09-082</t>
  </si>
  <si>
    <t>2024-09-086</t>
  </si>
  <si>
    <t>2024-09-089</t>
  </si>
  <si>
    <t>Acting Head, Finance Unit</t>
  </si>
  <si>
    <t>Toilet Suction Pump</t>
  </si>
  <si>
    <t>IAR#2024-0910-798</t>
  </si>
  <si>
    <t>2024-10-005</t>
  </si>
  <si>
    <t>2024-10-006</t>
  </si>
  <si>
    <t>2024-10-013</t>
  </si>
  <si>
    <t>2024-10-014</t>
  </si>
  <si>
    <t>2024-10-015</t>
  </si>
  <si>
    <t>2024-10-017</t>
  </si>
  <si>
    <t>2024-10-018</t>
  </si>
  <si>
    <t>2024-10-019</t>
  </si>
  <si>
    <t>2024-10-023</t>
  </si>
  <si>
    <t>2024-10-024</t>
  </si>
  <si>
    <t>2024-10-028</t>
  </si>
  <si>
    <t>2024-10-029</t>
  </si>
  <si>
    <t>2024-10-032</t>
  </si>
  <si>
    <t>2024-10-037</t>
  </si>
  <si>
    <t>2024-10-038</t>
  </si>
  <si>
    <t>2024-10-044</t>
  </si>
  <si>
    <t>2024-10-045</t>
  </si>
  <si>
    <t>2024-10-046</t>
  </si>
  <si>
    <t>2024-10-047</t>
  </si>
  <si>
    <t>2024-10-048</t>
  </si>
  <si>
    <t>2024-10-049</t>
  </si>
  <si>
    <t>2024-10-050</t>
  </si>
  <si>
    <t>2024-10-052</t>
  </si>
  <si>
    <t>2024-10-054</t>
  </si>
  <si>
    <t>2024-10-055</t>
  </si>
  <si>
    <t>2024-10-056</t>
  </si>
  <si>
    <t>2024-10-061</t>
  </si>
  <si>
    <t>2024-10-065</t>
  </si>
  <si>
    <t>2024-10-067</t>
  </si>
  <si>
    <t>2024-10-069</t>
  </si>
  <si>
    <t>2024-10-076</t>
  </si>
  <si>
    <t>2024-10-078</t>
  </si>
  <si>
    <t>2024-10-080</t>
  </si>
  <si>
    <t>2024-10-086</t>
  </si>
  <si>
    <t>2024-10-087</t>
  </si>
  <si>
    <t>2024-10-089</t>
  </si>
  <si>
    <t>2024-10-090</t>
  </si>
  <si>
    <t>2024-11-001</t>
  </si>
  <si>
    <t>2024-11-003</t>
  </si>
  <si>
    <t>2024-11-004</t>
  </si>
  <si>
    <t>2024-11-006</t>
  </si>
  <si>
    <t>2024-11-007</t>
  </si>
  <si>
    <t>2024-11-009</t>
  </si>
  <si>
    <t>2024-11-011</t>
  </si>
  <si>
    <t>2024-11-013</t>
  </si>
  <si>
    <t>2024-11-014</t>
  </si>
  <si>
    <t>2024-11-016</t>
  </si>
  <si>
    <t>2024-11-017</t>
  </si>
  <si>
    <t>2024-11-018</t>
  </si>
  <si>
    <t>2024-11-020</t>
  </si>
  <si>
    <t>2024-11-022</t>
  </si>
  <si>
    <t>2024-11-027</t>
  </si>
  <si>
    <t>2024-11-028</t>
  </si>
  <si>
    <t>2024-11-032</t>
  </si>
  <si>
    <t>2024-11-033</t>
  </si>
  <si>
    <t>2024-11-035</t>
  </si>
  <si>
    <t>2024-11-039</t>
  </si>
  <si>
    <t>2024-11-040</t>
  </si>
  <si>
    <t>2024-11-042</t>
  </si>
  <si>
    <t>2024-11-048</t>
  </si>
  <si>
    <t>2024-11-049</t>
  </si>
  <si>
    <t>2024-11-050</t>
  </si>
  <si>
    <t>2024-11-052</t>
  </si>
  <si>
    <t>2024-11-055</t>
  </si>
  <si>
    <t>2024-11-057</t>
  </si>
  <si>
    <t>2024-11-058</t>
  </si>
  <si>
    <t>2024-11-059</t>
  </si>
  <si>
    <t>2024-11-065</t>
  </si>
  <si>
    <t>2024-11-068</t>
  </si>
  <si>
    <t>2024-11-069</t>
  </si>
  <si>
    <t>IAR#2024-0801-677</t>
  </si>
  <si>
    <t>2024-12-001</t>
  </si>
  <si>
    <t>2024-12-002</t>
  </si>
  <si>
    <t>2024-12-007</t>
  </si>
  <si>
    <t>2024-12-008</t>
  </si>
  <si>
    <t>2024-12-009</t>
  </si>
  <si>
    <t>2024-12-011</t>
  </si>
  <si>
    <t>2024-12-012</t>
  </si>
  <si>
    <t>2024-12-013</t>
  </si>
  <si>
    <t>2024-12-019</t>
  </si>
  <si>
    <t>2024-12-026</t>
  </si>
  <si>
    <t>2024-12-028</t>
  </si>
  <si>
    <t>2024-12-029</t>
  </si>
  <si>
    <t>2024-12-032</t>
  </si>
  <si>
    <t>2024-12-035</t>
  </si>
  <si>
    <t>2024-12-036</t>
  </si>
  <si>
    <t>2024-12-037</t>
  </si>
  <si>
    <t>2024-12-038</t>
  </si>
  <si>
    <t>2024-12-039</t>
  </si>
  <si>
    <t>2024-12-040</t>
  </si>
  <si>
    <t>2024-12-042</t>
  </si>
  <si>
    <t>2024-12-044</t>
  </si>
  <si>
    <t>2024-12-049</t>
  </si>
  <si>
    <t>2024-12-051</t>
  </si>
  <si>
    <t>2024-12-052</t>
  </si>
  <si>
    <t>SFRIS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</si>
</sst>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[$-3409]dd\-mmm\-yy;@"/>
    <numFmt numFmtId="166" formatCode="[$-409]mmmm\ d\,\ yyyy;@"/>
    <numFmt numFmtId="167" formatCode="_(* #,##0_);_(* \(#,##0\);_(* &quot;-&quot;??_);_(@_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i/>
      <sz val="20"/>
      <name val="Times New Roman"/>
      <family val="1"/>
    </font>
    <font>
      <b/>
      <sz val="18"/>
      <name val="Times New Roman"/>
      <family val="1"/>
    </font>
    <font>
      <sz val="14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i/>
      <sz val="12"/>
      <name val="Times New Roman"/>
      <family val="1"/>
    </font>
    <font>
      <sz val="10"/>
      <color theme="1"/>
      <name val="Times New Roman"/>
      <family val="1"/>
    </font>
    <font>
      <sz val="11"/>
      <name val="Times New Roman"/>
      <family val="1"/>
    </font>
    <font>
      <sz val="11"/>
      <color rgb="FFFF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6"/>
      <color theme="1"/>
      <name val="Bodoni MT Black"/>
      <family val="1"/>
    </font>
    <font>
      <sz val="14"/>
      <color theme="1"/>
      <name val="Bodoni MT Black"/>
      <family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Times New Roman"/>
      <family val="1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Times New Roman"/>
      <family val="1"/>
    </font>
    <font>
      <sz val="11"/>
      <color rgb="FF000000"/>
      <name val="Calibri"/>
      <family val="2"/>
    </font>
    <font>
      <sz val="11"/>
      <name val="Tahoma"/>
      <family val="2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oman"/>
    </font>
    <font>
      <sz val="11"/>
      <color theme="1"/>
      <name val="timesoman"/>
    </font>
    <font>
      <sz val="12"/>
      <name val="timesoman"/>
    </font>
    <font>
      <sz val="11"/>
      <color rgb="FF000000"/>
      <name val="Tahoma"/>
      <family val="2"/>
    </font>
    <font>
      <b/>
      <sz val="11"/>
      <color theme="1"/>
      <name val="Times New Roman"/>
      <family val="1"/>
    </font>
    <font>
      <b/>
      <sz val="22"/>
      <color theme="1"/>
      <name val="Arial Narrow"/>
      <family val="2"/>
    </font>
    <font>
      <sz val="22"/>
      <color theme="1"/>
      <name val="Arial Narrow"/>
      <family val="2"/>
    </font>
    <font>
      <sz val="22"/>
      <color rgb="FF000000"/>
      <name val="Arial Narrow"/>
      <family val="2"/>
    </font>
    <font>
      <sz val="22"/>
      <name val="Arial Narrow"/>
      <family val="2"/>
    </font>
    <font>
      <sz val="20"/>
      <color theme="1"/>
      <name val="Arial Narrow"/>
      <family val="2"/>
    </font>
    <font>
      <b/>
      <sz val="20"/>
      <color theme="1"/>
      <name val="Arial Narrow"/>
      <family val="2"/>
    </font>
    <font>
      <b/>
      <u/>
      <sz val="20"/>
      <color theme="1"/>
      <name val="Arial Narrow"/>
      <family val="2"/>
    </font>
    <font>
      <sz val="12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C00000"/>
      </bottom>
      <diagonal/>
    </border>
    <border>
      <left style="medium">
        <color indexed="64"/>
      </left>
      <right style="medium">
        <color indexed="64"/>
      </right>
      <top style="thin">
        <color rgb="FFC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medium">
        <color indexed="64"/>
      </right>
      <top/>
      <bottom style="thin">
        <color rgb="FFC00000"/>
      </bottom>
      <diagonal/>
    </border>
    <border>
      <left style="thin">
        <color indexed="64"/>
      </left>
      <right/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C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 style="medium">
        <color indexed="64"/>
      </left>
      <right style="medium">
        <color indexed="64"/>
      </right>
      <top/>
      <bottom style="thin">
        <color rgb="FFC00000"/>
      </bottom>
      <diagonal/>
    </border>
    <border>
      <left style="medium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FF0000"/>
      </bottom>
      <diagonal/>
    </border>
    <border>
      <left style="medium">
        <color indexed="64"/>
      </left>
      <right style="thin">
        <color indexed="64"/>
      </right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 style="thin">
        <color indexed="64"/>
      </left>
      <right style="thin">
        <color indexed="64"/>
      </right>
      <top/>
      <bottom style="thin">
        <color rgb="FFC00000"/>
      </bottom>
      <diagonal/>
    </border>
    <border>
      <left style="medium">
        <color indexed="64"/>
      </left>
      <right style="thin">
        <color indexed="64"/>
      </right>
      <top/>
      <bottom style="thin">
        <color rgb="FFC00000"/>
      </bottom>
      <diagonal/>
    </border>
    <border>
      <left style="thin">
        <color indexed="64"/>
      </left>
      <right/>
      <top/>
      <bottom style="thin">
        <color rgb="FFC00000"/>
      </bottom>
      <diagonal/>
    </border>
    <border>
      <left/>
      <right style="thin">
        <color indexed="64"/>
      </right>
      <top style="thin">
        <color indexed="64"/>
      </top>
      <bottom style="thin">
        <color rgb="FFC00000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rgb="FFFF0000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rgb="FFFF0000"/>
      </bottom>
      <diagonal/>
    </border>
    <border>
      <left/>
      <right style="medium">
        <color indexed="64"/>
      </right>
      <top style="thin">
        <color indexed="64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/>
      <bottom style="thin">
        <color rgb="FFFF0000"/>
      </bottom>
      <diagonal/>
    </border>
    <border>
      <left/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rgb="FFFF0000"/>
      </bottom>
      <diagonal/>
    </border>
    <border>
      <left/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rgb="FFFF0000"/>
      </bottom>
      <diagonal/>
    </border>
    <border>
      <left style="thin">
        <color theme="1"/>
      </left>
      <right style="medium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FF0000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/>
      <bottom style="thin">
        <color rgb="FFFF0000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rgb="FFFF0000"/>
      </top>
      <bottom style="thin">
        <color rgb="FFFF0000"/>
      </bottom>
      <diagonal/>
    </border>
    <border>
      <left style="thin">
        <color theme="1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theme="1"/>
      </right>
      <top/>
      <bottom style="thin">
        <color rgb="FFFF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medium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/>
      <bottom style="thin">
        <color rgb="FFFF0000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25" fillId="0" borderId="0"/>
    <xf numFmtId="0" fontId="8" fillId="0" borderId="0"/>
    <xf numFmtId="0" fontId="25" fillId="0" borderId="0"/>
  </cellStyleXfs>
  <cellXfs count="40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0" xfId="0" applyFont="1"/>
    <xf numFmtId="0" fontId="6" fillId="0" borderId="1" xfId="0" applyFont="1" applyBorder="1"/>
    <xf numFmtId="0" fontId="8" fillId="0" borderId="3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9" xfId="0" applyFont="1" applyBorder="1" applyAlignment="1">
      <alignment horizontal="left" vertical="top"/>
    </xf>
    <xf numFmtId="0" fontId="8" fillId="0" borderId="1" xfId="0" applyFont="1" applyBorder="1" applyAlignment="1">
      <alignment vertical="center"/>
    </xf>
    <xf numFmtId="0" fontId="8" fillId="0" borderId="12" xfId="0" applyFont="1" applyBorder="1" applyAlignment="1">
      <alignment vertical="top"/>
    </xf>
    <xf numFmtId="0" fontId="8" fillId="0" borderId="13" xfId="0" applyFont="1" applyBorder="1" applyAlignment="1">
      <alignment vertical="top"/>
    </xf>
    <xf numFmtId="165" fontId="2" fillId="0" borderId="29" xfId="0" applyNumberFormat="1" applyFont="1" applyBorder="1"/>
    <xf numFmtId="0" fontId="11" fillId="0" borderId="30" xfId="0" applyFont="1" applyBorder="1" applyAlignment="1">
      <alignment wrapText="1"/>
    </xf>
    <xf numFmtId="43" fontId="12" fillId="2" borderId="31" xfId="1" applyFont="1" applyFill="1" applyBorder="1"/>
    <xf numFmtId="43" fontId="2" fillId="3" borderId="32" xfId="1" applyFont="1" applyFill="1" applyBorder="1"/>
    <xf numFmtId="43" fontId="2" fillId="0" borderId="33" xfId="1" applyFont="1" applyBorder="1"/>
    <xf numFmtId="43" fontId="2" fillId="4" borderId="31" xfId="1" applyFont="1" applyFill="1" applyBorder="1"/>
    <xf numFmtId="43" fontId="12" fillId="5" borderId="32" xfId="1" applyFont="1" applyFill="1" applyBorder="1"/>
    <xf numFmtId="43" fontId="2" fillId="0" borderId="31" xfId="1" applyFont="1" applyBorder="1"/>
    <xf numFmtId="43" fontId="2" fillId="0" borderId="32" xfId="1" applyFont="1" applyBorder="1"/>
    <xf numFmtId="43" fontId="2" fillId="0" borderId="29" xfId="1" applyFont="1" applyBorder="1"/>
    <xf numFmtId="0" fontId="13" fillId="0" borderId="34" xfId="0" applyFont="1" applyBorder="1"/>
    <xf numFmtId="43" fontId="12" fillId="2" borderId="35" xfId="1" applyFont="1" applyFill="1" applyBorder="1"/>
    <xf numFmtId="43" fontId="2" fillId="3" borderId="36" xfId="1" applyFont="1" applyFill="1" applyBorder="1"/>
    <xf numFmtId="43" fontId="2" fillId="4" borderId="35" xfId="1" applyFont="1" applyFill="1" applyBorder="1"/>
    <xf numFmtId="43" fontId="12" fillId="5" borderId="36" xfId="1" applyFont="1" applyFill="1" applyBorder="1"/>
    <xf numFmtId="43" fontId="2" fillId="0" borderId="35" xfId="1" applyFont="1" applyBorder="1"/>
    <xf numFmtId="43" fontId="2" fillId="0" borderId="37" xfId="1" applyFont="1" applyBorder="1"/>
    <xf numFmtId="43" fontId="2" fillId="0" borderId="34" xfId="1" applyFont="1" applyBorder="1"/>
    <xf numFmtId="0" fontId="13" fillId="0" borderId="29" xfId="0" applyFont="1" applyBorder="1"/>
    <xf numFmtId="0" fontId="2" fillId="0" borderId="34" xfId="0" applyFont="1" applyBorder="1"/>
    <xf numFmtId="0" fontId="6" fillId="0" borderId="0" xfId="0" applyFont="1"/>
    <xf numFmtId="0" fontId="8" fillId="0" borderId="5" xfId="0" applyFont="1" applyBorder="1" applyAlignment="1">
      <alignment vertical="center"/>
    </xf>
    <xf numFmtId="0" fontId="8" fillId="0" borderId="14" xfId="0" applyFont="1" applyBorder="1" applyAlignment="1">
      <alignment vertical="top"/>
    </xf>
    <xf numFmtId="0" fontId="8" fillId="0" borderId="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/>
    </xf>
    <xf numFmtId="43" fontId="2" fillId="0" borderId="9" xfId="1" applyFont="1" applyBorder="1"/>
    <xf numFmtId="0" fontId="18" fillId="0" borderId="0" xfId="0" quotePrefix="1" applyFont="1" applyAlignment="1">
      <alignment horizontal="center"/>
    </xf>
    <xf numFmtId="0" fontId="18" fillId="0" borderId="0" xfId="0" applyFont="1" applyAlignment="1">
      <alignment horizontal="center"/>
    </xf>
    <xf numFmtId="43" fontId="18" fillId="0" borderId="0" xfId="1" applyFont="1" applyAlignment="1">
      <alignment horizontal="center"/>
    </xf>
    <xf numFmtId="0" fontId="16" fillId="6" borderId="36" xfId="0" applyFont="1" applyFill="1" applyBorder="1" applyAlignment="1">
      <alignment horizontal="center" vertical="center" wrapText="1"/>
    </xf>
    <xf numFmtId="43" fontId="1" fillId="6" borderId="36" xfId="1" applyFont="1" applyFill="1" applyBorder="1" applyAlignment="1">
      <alignment horizontal="center" vertical="center" wrapText="1"/>
    </xf>
    <xf numFmtId="43" fontId="16" fillId="6" borderId="36" xfId="1" applyFont="1" applyFill="1" applyBorder="1" applyAlignment="1">
      <alignment horizontal="center" vertical="center" wrapText="1"/>
    </xf>
    <xf numFmtId="43" fontId="16" fillId="6" borderId="0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6" xfId="0" applyBorder="1" applyAlignment="1">
      <alignment horizontal="center"/>
    </xf>
    <xf numFmtId="49" fontId="0" fillId="0" borderId="36" xfId="0" applyNumberFormat="1" applyBorder="1"/>
    <xf numFmtId="43" fontId="1" fillId="0" borderId="36" xfId="1" applyFont="1" applyBorder="1"/>
    <xf numFmtId="43" fontId="1" fillId="0" borderId="0" xfId="1" applyFont="1" applyBorder="1"/>
    <xf numFmtId="164" fontId="0" fillId="0" borderId="0" xfId="0" applyNumberFormat="1"/>
    <xf numFmtId="0" fontId="0" fillId="0" borderId="36" xfId="0" applyBorder="1" applyAlignment="1">
      <alignment horizontal="left"/>
    </xf>
    <xf numFmtId="43" fontId="1" fillId="0" borderId="36" xfId="1" applyFont="1" applyFill="1" applyBorder="1"/>
    <xf numFmtId="0" fontId="0" fillId="0" borderId="38" xfId="0" applyBorder="1" applyAlignment="1">
      <alignment horizontal="left"/>
    </xf>
    <xf numFmtId="43" fontId="1" fillId="0" borderId="38" xfId="1" applyFont="1" applyFill="1" applyBorder="1"/>
    <xf numFmtId="43" fontId="1" fillId="0" borderId="36" xfId="1" applyFont="1" applyFill="1" applyBorder="1" applyAlignment="1">
      <alignment horizontal="center"/>
    </xf>
    <xf numFmtId="43" fontId="1" fillId="0" borderId="36" xfId="1" applyFont="1" applyFill="1" applyBorder="1" applyAlignment="1">
      <alignment horizontal="right"/>
    </xf>
    <xf numFmtId="43" fontId="1" fillId="0" borderId="36" xfId="1" applyFont="1" applyFill="1" applyBorder="1" applyAlignment="1">
      <alignment horizontal="left"/>
    </xf>
    <xf numFmtId="43" fontId="1" fillId="0" borderId="0" xfId="1" quotePrefix="1" applyFont="1" applyBorder="1"/>
    <xf numFmtId="43" fontId="1" fillId="0" borderId="36" xfId="1" applyFont="1" applyBorder="1" applyAlignment="1">
      <alignment horizontal="left"/>
    </xf>
    <xf numFmtId="43" fontId="1" fillId="0" borderId="36" xfId="1" applyFont="1" applyBorder="1" applyAlignment="1"/>
    <xf numFmtId="43" fontId="0" fillId="0" borderId="36" xfId="0" applyNumberFormat="1" applyBorder="1" applyAlignment="1">
      <alignment horizontal="left"/>
    </xf>
    <xf numFmtId="0" fontId="19" fillId="0" borderId="39" xfId="0" applyFont="1" applyBorder="1" applyAlignment="1">
      <alignment horizontal="left"/>
    </xf>
    <xf numFmtId="43" fontId="19" fillId="0" borderId="40" xfId="1" applyFont="1" applyBorder="1"/>
    <xf numFmtId="43" fontId="1" fillId="0" borderId="0" xfId="1" applyFont="1"/>
    <xf numFmtId="0" fontId="20" fillId="0" borderId="0" xfId="0" applyFont="1" applyAlignment="1">
      <alignment horizontal="left"/>
    </xf>
    <xf numFmtId="43" fontId="20" fillId="0" borderId="0" xfId="1" applyFont="1" applyBorder="1"/>
    <xf numFmtId="16" fontId="20" fillId="0" borderId="0" xfId="0" applyNumberFormat="1" applyFont="1" applyAlignment="1">
      <alignment horizontal="left" wrapText="1"/>
    </xf>
    <xf numFmtId="43" fontId="20" fillId="0" borderId="0" xfId="1" applyFont="1"/>
    <xf numFmtId="43" fontId="0" fillId="0" borderId="0" xfId="1" applyFont="1"/>
    <xf numFmtId="0" fontId="0" fillId="0" borderId="0" xfId="0" applyAlignment="1">
      <alignment horizontal="left"/>
    </xf>
    <xf numFmtId="43" fontId="16" fillId="0" borderId="41" xfId="1" applyFont="1" applyBorder="1"/>
    <xf numFmtId="17" fontId="20" fillId="0" borderId="0" xfId="0" quotePrefix="1" applyNumberFormat="1" applyFont="1" applyAlignment="1">
      <alignment horizontal="left"/>
    </xf>
    <xf numFmtId="0" fontId="20" fillId="0" borderId="0" xfId="0" applyFont="1"/>
    <xf numFmtId="43" fontId="0" fillId="0" borderId="0" xfId="0" applyNumberFormat="1"/>
    <xf numFmtId="43" fontId="0" fillId="0" borderId="0" xfId="1" applyFont="1" applyBorder="1"/>
    <xf numFmtId="0" fontId="2" fillId="0" borderId="34" xfId="0" applyFont="1" applyBorder="1" applyAlignment="1">
      <alignment wrapText="1"/>
    </xf>
    <xf numFmtId="0" fontId="2" fillId="0" borderId="29" xfId="0" applyFont="1" applyBorder="1"/>
    <xf numFmtId="0" fontId="12" fillId="0" borderId="0" xfId="0" applyFont="1"/>
    <xf numFmtId="0" fontId="21" fillId="0" borderId="30" xfId="0" applyFont="1" applyBorder="1" applyAlignment="1">
      <alignment wrapText="1"/>
    </xf>
    <xf numFmtId="0" fontId="12" fillId="0" borderId="34" xfId="0" applyFont="1" applyBorder="1"/>
    <xf numFmtId="0" fontId="12" fillId="0" borderId="29" xfId="0" applyFont="1" applyBorder="1"/>
    <xf numFmtId="165" fontId="12" fillId="0" borderId="29" xfId="0" applyNumberFormat="1" applyFont="1" applyBorder="1"/>
    <xf numFmtId="43" fontId="12" fillId="0" borderId="36" xfId="1" applyFont="1" applyBorder="1"/>
    <xf numFmtId="0" fontId="0" fillId="0" borderId="0" xfId="0" quotePrefix="1"/>
    <xf numFmtId="0" fontId="22" fillId="0" borderId="0" xfId="0" applyFont="1"/>
    <xf numFmtId="0" fontId="22" fillId="0" borderId="0" xfId="0" applyFont="1" applyAlignment="1">
      <alignment horizontal="left"/>
    </xf>
    <xf numFmtId="43" fontId="22" fillId="0" borderId="0" xfId="1" applyFont="1"/>
    <xf numFmtId="43" fontId="22" fillId="0" borderId="0" xfId="1" applyFont="1" applyBorder="1"/>
    <xf numFmtId="0" fontId="24" fillId="0" borderId="0" xfId="0" applyFont="1"/>
    <xf numFmtId="0" fontId="9" fillId="0" borderId="4" xfId="0" applyFont="1" applyBorder="1" applyAlignment="1">
      <alignment vertical="center"/>
    </xf>
    <xf numFmtId="0" fontId="9" fillId="0" borderId="13" xfId="0" applyFont="1" applyBorder="1" applyAlignment="1">
      <alignment vertical="top"/>
    </xf>
    <xf numFmtId="43" fontId="2" fillId="0" borderId="0" xfId="0" applyNumberFormat="1" applyFont="1"/>
    <xf numFmtId="0" fontId="11" fillId="0" borderId="29" xfId="0" applyFont="1" applyBorder="1"/>
    <xf numFmtId="43" fontId="2" fillId="0" borderId="35" xfId="1" applyFont="1" applyFill="1" applyBorder="1"/>
    <xf numFmtId="43" fontId="2" fillId="0" borderId="9" xfId="1" applyFont="1" applyFill="1" applyBorder="1"/>
    <xf numFmtId="43" fontId="2" fillId="0" borderId="37" xfId="1" applyFont="1" applyFill="1" applyBorder="1"/>
    <xf numFmtId="0" fontId="12" fillId="0" borderId="34" xfId="0" applyFont="1" applyBorder="1" applyAlignment="1">
      <alignment horizontal="left"/>
    </xf>
    <xf numFmtId="0" fontId="12" fillId="0" borderId="34" xfId="0" applyFont="1" applyBorder="1" applyAlignment="1">
      <alignment wrapText="1"/>
    </xf>
    <xf numFmtId="43" fontId="2" fillId="0" borderId="0" xfId="1" applyFont="1"/>
    <xf numFmtId="0" fontId="11" fillId="0" borderId="29" xfId="0" applyFont="1" applyBorder="1" applyAlignment="1">
      <alignment wrapText="1"/>
    </xf>
    <xf numFmtId="0" fontId="2" fillId="0" borderId="34" xfId="0" applyFont="1" applyBorder="1" applyAlignment="1">
      <alignment horizontal="left"/>
    </xf>
    <xf numFmtId="0" fontId="26" fillId="0" borderId="36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0" fontId="29" fillId="0" borderId="36" xfId="0" applyFont="1" applyBorder="1" applyAlignment="1">
      <alignment horizontal="center"/>
    </xf>
    <xf numFmtId="0" fontId="30" fillId="0" borderId="0" xfId="0" applyFont="1"/>
    <xf numFmtId="0" fontId="31" fillId="0" borderId="4" xfId="0" applyFont="1" applyBorder="1" applyAlignment="1">
      <alignment vertical="center"/>
    </xf>
    <xf numFmtId="0" fontId="31" fillId="0" borderId="13" xfId="0" applyFont="1" applyBorder="1" applyAlignment="1">
      <alignment vertical="top"/>
    </xf>
    <xf numFmtId="0" fontId="28" fillId="0" borderId="38" xfId="0" applyFont="1" applyBorder="1" applyAlignment="1">
      <alignment horizontal="center"/>
    </xf>
    <xf numFmtId="0" fontId="13" fillId="0" borderId="34" xfId="0" applyFont="1" applyBorder="1" applyAlignment="1">
      <alignment horizontal="center" wrapText="1"/>
    </xf>
    <xf numFmtId="0" fontId="32" fillId="0" borderId="36" xfId="0" applyFont="1" applyBorder="1" applyAlignment="1">
      <alignment horizontal="center"/>
    </xf>
    <xf numFmtId="43" fontId="2" fillId="5" borderId="36" xfId="1" applyFont="1" applyFill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3" fontId="2" fillId="0" borderId="33" xfId="1" applyFont="1" applyFill="1" applyBorder="1"/>
    <xf numFmtId="43" fontId="2" fillId="0" borderId="34" xfId="1" applyFont="1" applyFill="1" applyBorder="1"/>
    <xf numFmtId="14" fontId="2" fillId="0" borderId="0" xfId="0" applyNumberFormat="1" applyFont="1" applyAlignment="1">
      <alignment horizontal="center"/>
    </xf>
    <xf numFmtId="43" fontId="18" fillId="0" borderId="0" xfId="1" applyFont="1" applyBorder="1" applyAlignment="1">
      <alignment horizontal="center"/>
    </xf>
    <xf numFmtId="43" fontId="16" fillId="7" borderId="0" xfId="1" applyFont="1" applyFill="1" applyBorder="1" applyAlignment="1">
      <alignment horizontal="center" vertical="center" wrapText="1"/>
    </xf>
    <xf numFmtId="49" fontId="1" fillId="0" borderId="0" xfId="1" applyNumberFormat="1" applyFont="1" applyBorder="1"/>
    <xf numFmtId="164" fontId="22" fillId="0" borderId="0" xfId="0" applyNumberFormat="1" applyFont="1"/>
    <xf numFmtId="0" fontId="22" fillId="0" borderId="0" xfId="0" quotePrefix="1" applyFont="1"/>
    <xf numFmtId="43" fontId="22" fillId="0" borderId="0" xfId="0" applyNumberFormat="1" applyFont="1"/>
    <xf numFmtId="43" fontId="12" fillId="2" borderId="50" xfId="1" applyFont="1" applyFill="1" applyBorder="1"/>
    <xf numFmtId="165" fontId="2" fillId="0" borderId="21" xfId="0" applyNumberFormat="1" applyFont="1" applyBorder="1"/>
    <xf numFmtId="165" fontId="2" fillId="0" borderId="51" xfId="0" applyNumberFormat="1" applyFont="1" applyBorder="1"/>
    <xf numFmtId="0" fontId="2" fillId="0" borderId="52" xfId="0" applyFont="1" applyBorder="1"/>
    <xf numFmtId="0" fontId="2" fillId="0" borderId="51" xfId="0" applyFont="1" applyBorder="1"/>
    <xf numFmtId="43" fontId="2" fillId="0" borderId="53" xfId="1" applyFont="1" applyBorder="1"/>
    <xf numFmtId="43" fontId="2" fillId="3" borderId="54" xfId="1" applyFont="1" applyFill="1" applyBorder="1"/>
    <xf numFmtId="43" fontId="2" fillId="0" borderId="55" xfId="1" applyFont="1" applyBorder="1"/>
    <xf numFmtId="43" fontId="2" fillId="4" borderId="50" xfId="1" applyFont="1" applyFill="1" applyBorder="1"/>
    <xf numFmtId="43" fontId="12" fillId="5" borderId="54" xfId="1" applyFont="1" applyFill="1" applyBorder="1"/>
    <xf numFmtId="43" fontId="2" fillId="0" borderId="50" xfId="1" applyFont="1" applyBorder="1"/>
    <xf numFmtId="43" fontId="2" fillId="0" borderId="56" xfId="1" applyFont="1" applyBorder="1"/>
    <xf numFmtId="43" fontId="2" fillId="0" borderId="57" xfId="1" applyFont="1" applyBorder="1"/>
    <xf numFmtId="43" fontId="2" fillId="0" borderId="58" xfId="1" applyFont="1" applyBorder="1"/>
    <xf numFmtId="0" fontId="2" fillId="0" borderId="59" xfId="0" applyFont="1" applyBorder="1" applyAlignment="1">
      <alignment horizontal="center"/>
    </xf>
    <xf numFmtId="165" fontId="2" fillId="0" borderId="60" xfId="0" applyNumberFormat="1" applyFont="1" applyBorder="1"/>
    <xf numFmtId="0" fontId="12" fillId="0" borderId="58" xfId="0" applyFont="1" applyBorder="1"/>
    <xf numFmtId="0" fontId="2" fillId="0" borderId="58" xfId="0" applyFont="1" applyBorder="1"/>
    <xf numFmtId="165" fontId="12" fillId="0" borderId="60" xfId="0" applyNumberFormat="1" applyFont="1" applyBorder="1"/>
    <xf numFmtId="43" fontId="2" fillId="0" borderId="31" xfId="1" applyFont="1" applyFill="1" applyBorder="1"/>
    <xf numFmtId="0" fontId="2" fillId="0" borderId="60" xfId="0" applyFont="1" applyBorder="1"/>
    <xf numFmtId="43" fontId="2" fillId="0" borderId="50" xfId="1" applyFont="1" applyFill="1" applyBorder="1"/>
    <xf numFmtId="43" fontId="2" fillId="0" borderId="57" xfId="1" applyFont="1" applyFill="1" applyBorder="1"/>
    <xf numFmtId="43" fontId="2" fillId="5" borderId="54" xfId="1" applyFont="1" applyFill="1" applyBorder="1"/>
    <xf numFmtId="43" fontId="2" fillId="0" borderId="56" xfId="1" applyFont="1" applyFill="1" applyBorder="1"/>
    <xf numFmtId="165" fontId="2" fillId="0" borderId="61" xfId="0" applyNumberFormat="1" applyFont="1" applyBorder="1"/>
    <xf numFmtId="165" fontId="12" fillId="0" borderId="61" xfId="0" applyNumberFormat="1" applyFont="1" applyBorder="1"/>
    <xf numFmtId="43" fontId="12" fillId="2" borderId="62" xfId="1" applyFont="1" applyFill="1" applyBorder="1"/>
    <xf numFmtId="43" fontId="2" fillId="3" borderId="63" xfId="1" applyFont="1" applyFill="1" applyBorder="1"/>
    <xf numFmtId="43" fontId="2" fillId="0" borderId="64" xfId="1" applyFont="1" applyBorder="1"/>
    <xf numFmtId="43" fontId="2" fillId="4" borderId="62" xfId="1" applyFont="1" applyFill="1" applyBorder="1"/>
    <xf numFmtId="43" fontId="12" fillId="5" borderId="63" xfId="1" applyFont="1" applyFill="1" applyBorder="1"/>
    <xf numFmtId="43" fontId="2" fillId="0" borderId="62" xfId="1" applyFont="1" applyBorder="1"/>
    <xf numFmtId="43" fontId="2" fillId="0" borderId="65" xfId="1" applyFont="1" applyBorder="1"/>
    <xf numFmtId="43" fontId="2" fillId="0" borderId="66" xfId="1" applyFont="1" applyBorder="1"/>
    <xf numFmtId="43" fontId="2" fillId="0" borderId="67" xfId="1" applyFont="1" applyBorder="1"/>
    <xf numFmtId="0" fontId="2" fillId="0" borderId="68" xfId="0" applyFont="1" applyBorder="1"/>
    <xf numFmtId="0" fontId="12" fillId="0" borderId="67" xfId="0" applyFont="1" applyBorder="1"/>
    <xf numFmtId="0" fontId="2" fillId="0" borderId="68" xfId="0" applyFont="1" applyBorder="1" applyAlignment="1">
      <alignment horizontal="center"/>
    </xf>
    <xf numFmtId="0" fontId="2" fillId="0" borderId="67" xfId="0" applyFont="1" applyBorder="1"/>
    <xf numFmtId="43" fontId="2" fillId="0" borderId="69" xfId="1" applyFont="1" applyBorder="1"/>
    <xf numFmtId="43" fontId="12" fillId="5" borderId="70" xfId="1" applyFont="1" applyFill="1" applyBorder="1"/>
    <xf numFmtId="0" fontId="12" fillId="0" borderId="61" xfId="0" applyFont="1" applyBorder="1"/>
    <xf numFmtId="43" fontId="2" fillId="4" borderId="71" xfId="1" applyFont="1" applyFill="1" applyBorder="1"/>
    <xf numFmtId="43" fontId="2" fillId="0" borderId="71" xfId="1" applyFont="1" applyBorder="1"/>
    <xf numFmtId="43" fontId="2" fillId="0" borderId="72" xfId="1" applyFont="1" applyBorder="1"/>
    <xf numFmtId="43" fontId="2" fillId="5" borderId="73" xfId="1" applyFont="1" applyFill="1" applyBorder="1"/>
    <xf numFmtId="43" fontId="2" fillId="5" borderId="63" xfId="1" applyFont="1" applyFill="1" applyBorder="1"/>
    <xf numFmtId="43" fontId="2" fillId="0" borderId="74" xfId="1" applyFont="1" applyFill="1" applyBorder="1"/>
    <xf numFmtId="43" fontId="2" fillId="0" borderId="75" xfId="1" applyFont="1" applyFill="1" applyBorder="1"/>
    <xf numFmtId="43" fontId="2" fillId="0" borderId="55" xfId="1" applyFont="1" applyFill="1" applyBorder="1"/>
    <xf numFmtId="43" fontId="2" fillId="0" borderId="62" xfId="1" applyFont="1" applyFill="1" applyBorder="1"/>
    <xf numFmtId="43" fontId="2" fillId="0" borderId="65" xfId="1" applyFont="1" applyFill="1" applyBorder="1"/>
    <xf numFmtId="43" fontId="2" fillId="0" borderId="66" xfId="1" applyFont="1" applyFill="1" applyBorder="1"/>
    <xf numFmtId="43" fontId="2" fillId="0" borderId="76" xfId="1" applyFont="1" applyFill="1" applyBorder="1"/>
    <xf numFmtId="43" fontId="2" fillId="0" borderId="77" xfId="1" applyFont="1" applyBorder="1"/>
    <xf numFmtId="14" fontId="2" fillId="0" borderId="0" xfId="0" applyNumberFormat="1" applyFont="1"/>
    <xf numFmtId="0" fontId="2" fillId="0" borderId="61" xfId="0" applyFont="1" applyBorder="1"/>
    <xf numFmtId="43" fontId="2" fillId="0" borderId="78" xfId="1" applyFont="1" applyBorder="1"/>
    <xf numFmtId="43" fontId="2" fillId="0" borderId="79" xfId="1" applyFont="1" applyBorder="1"/>
    <xf numFmtId="43" fontId="2" fillId="0" borderId="80" xfId="1" applyFont="1" applyBorder="1"/>
    <xf numFmtId="43" fontId="2" fillId="0" borderId="81" xfId="1" applyFont="1" applyBorder="1"/>
    <xf numFmtId="43" fontId="2" fillId="0" borderId="82" xfId="1" applyFont="1" applyBorder="1"/>
    <xf numFmtId="43" fontId="2" fillId="0" borderId="83" xfId="1" applyFont="1" applyBorder="1"/>
    <xf numFmtId="43" fontId="2" fillId="0" borderId="84" xfId="1" applyFont="1" applyBorder="1"/>
    <xf numFmtId="43" fontId="12" fillId="5" borderId="38" xfId="1" applyFont="1" applyFill="1" applyBorder="1"/>
    <xf numFmtId="43" fontId="12" fillId="5" borderId="84" xfId="1" applyFont="1" applyFill="1" applyBorder="1"/>
    <xf numFmtId="43" fontId="2" fillId="0" borderId="36" xfId="1" applyFont="1" applyBorder="1"/>
    <xf numFmtId="43" fontId="2" fillId="0" borderId="85" xfId="1" applyFont="1" applyBorder="1"/>
    <xf numFmtId="43" fontId="2" fillId="0" borderId="86" xfId="1" applyFont="1" applyBorder="1"/>
    <xf numFmtId="43" fontId="2" fillId="0" borderId="63" xfId="1" applyFont="1" applyBorder="1"/>
    <xf numFmtId="43" fontId="2" fillId="0" borderId="71" xfId="1" applyFont="1" applyFill="1" applyBorder="1"/>
    <xf numFmtId="43" fontId="2" fillId="0" borderId="64" xfId="1" applyFont="1" applyFill="1" applyBorder="1"/>
    <xf numFmtId="43" fontId="2" fillId="4" borderId="80" xfId="1" applyFont="1" applyFill="1" applyBorder="1"/>
    <xf numFmtId="14" fontId="2" fillId="0" borderId="68" xfId="0" applyNumberFormat="1" applyFont="1" applyBorder="1" applyAlignment="1">
      <alignment horizontal="center"/>
    </xf>
    <xf numFmtId="43" fontId="12" fillId="5" borderId="87" xfId="1" applyFont="1" applyFill="1" applyBorder="1"/>
    <xf numFmtId="43" fontId="2" fillId="0" borderId="88" xfId="1" applyFont="1" applyBorder="1"/>
    <xf numFmtId="43" fontId="12" fillId="5" borderId="90" xfId="1" applyFont="1" applyFill="1" applyBorder="1"/>
    <xf numFmtId="43" fontId="12" fillId="5" borderId="89" xfId="1" applyFont="1" applyFill="1" applyBorder="1"/>
    <xf numFmtId="166" fontId="18" fillId="0" borderId="0" xfId="0" quotePrefix="1" applyNumberFormat="1" applyFont="1" applyAlignment="1">
      <alignment horizontal="center"/>
    </xf>
    <xf numFmtId="43" fontId="2" fillId="4" borderId="92" xfId="1" applyFont="1" applyFill="1" applyBorder="1"/>
    <xf numFmtId="43" fontId="2" fillId="0" borderId="93" xfId="1" applyFont="1" applyBorder="1"/>
    <xf numFmtId="43" fontId="12" fillId="5" borderId="94" xfId="1" applyFont="1" applyFill="1" applyBorder="1"/>
    <xf numFmtId="43" fontId="12" fillId="5" borderId="91" xfId="1" applyFont="1" applyFill="1" applyBorder="1"/>
    <xf numFmtId="167" fontId="18" fillId="0" borderId="0" xfId="1" applyNumberFormat="1" applyFont="1" applyAlignment="1">
      <alignment horizontal="center"/>
    </xf>
    <xf numFmtId="0" fontId="34" fillId="6" borderId="36" xfId="0" applyFont="1" applyFill="1" applyBorder="1" applyAlignment="1">
      <alignment horizontal="center" vertical="center" wrapText="1"/>
    </xf>
    <xf numFmtId="43" fontId="35" fillId="6" borderId="36" xfId="1" applyFont="1" applyFill="1" applyBorder="1" applyAlignment="1">
      <alignment horizontal="center" vertical="center" wrapText="1"/>
    </xf>
    <xf numFmtId="43" fontId="34" fillId="6" borderId="9" xfId="1" applyFont="1" applyFill="1" applyBorder="1" applyAlignment="1">
      <alignment horizontal="center" vertical="center" wrapText="1"/>
    </xf>
    <xf numFmtId="0" fontId="35" fillId="0" borderId="36" xfId="0" applyFont="1" applyBorder="1" applyAlignment="1">
      <alignment horizontal="center"/>
    </xf>
    <xf numFmtId="49" fontId="35" fillId="0" borderId="36" xfId="0" applyNumberFormat="1" applyFont="1" applyBorder="1"/>
    <xf numFmtId="167" fontId="35" fillId="0" borderId="36" xfId="1" applyNumberFormat="1" applyFont="1" applyBorder="1" applyAlignment="1">
      <alignment horizontal="center"/>
    </xf>
    <xf numFmtId="43" fontId="35" fillId="0" borderId="36" xfId="1" applyFont="1" applyBorder="1"/>
    <xf numFmtId="0" fontId="35" fillId="0" borderId="36" xfId="0" applyFont="1" applyBorder="1" applyAlignment="1">
      <alignment horizontal="left"/>
    </xf>
    <xf numFmtId="0" fontId="35" fillId="0" borderId="38" xfId="0" applyFont="1" applyBorder="1" applyAlignment="1">
      <alignment horizontal="left"/>
    </xf>
    <xf numFmtId="43" fontId="35" fillId="0" borderId="36" xfId="0" applyNumberFormat="1" applyFont="1" applyBorder="1" applyAlignment="1">
      <alignment horizontal="left"/>
    </xf>
    <xf numFmtId="0" fontId="36" fillId="0" borderId="36" xfId="0" applyFont="1" applyBorder="1" applyAlignment="1">
      <alignment horizontal="left"/>
    </xf>
    <xf numFmtId="0" fontId="37" fillId="0" borderId="36" xfId="0" applyFont="1" applyBorder="1" applyAlignment="1">
      <alignment horizontal="left"/>
    </xf>
    <xf numFmtId="49" fontId="37" fillId="0" borderId="36" xfId="0" applyNumberFormat="1" applyFont="1" applyBorder="1" applyAlignment="1" applyProtection="1">
      <alignment horizontal="left" vertical="center" wrapText="1"/>
      <protection locked="0"/>
    </xf>
    <xf numFmtId="0" fontId="36" fillId="0" borderId="38" xfId="0" applyFont="1" applyBorder="1" applyAlignment="1">
      <alignment horizontal="left"/>
    </xf>
    <xf numFmtId="0" fontId="38" fillId="0" borderId="0" xfId="0" applyFont="1" applyAlignment="1">
      <alignment horizontal="center"/>
    </xf>
    <xf numFmtId="0" fontId="38" fillId="0" borderId="0" xfId="0" applyFont="1"/>
    <xf numFmtId="167" fontId="38" fillId="0" borderId="0" xfId="0" applyNumberFormat="1" applyFont="1"/>
    <xf numFmtId="0" fontId="39" fillId="0" borderId="0" xfId="0" applyFont="1"/>
    <xf numFmtId="0" fontId="39" fillId="0" borderId="1" xfId="0" applyFont="1" applyBorder="1" applyAlignment="1">
      <alignment horizontal="center"/>
    </xf>
    <xf numFmtId="43" fontId="38" fillId="0" borderId="0" xfId="1" applyFont="1" applyFill="1" applyBorder="1" applyAlignment="1">
      <alignment horizontal="center"/>
    </xf>
    <xf numFmtId="167" fontId="38" fillId="0" borderId="1" xfId="0" applyNumberFormat="1" applyFont="1" applyBorder="1"/>
    <xf numFmtId="0" fontId="40" fillId="0" borderId="1" xfId="0" applyFont="1" applyBorder="1" applyAlignment="1">
      <alignment horizontal="center"/>
    </xf>
    <xf numFmtId="0" fontId="39" fillId="0" borderId="0" xfId="0" applyFont="1" applyAlignment="1">
      <alignment horizontal="center"/>
    </xf>
    <xf numFmtId="43" fontId="39" fillId="0" borderId="0" xfId="0" applyNumberFormat="1" applyFont="1" applyAlignment="1">
      <alignment horizontal="center"/>
    </xf>
    <xf numFmtId="43" fontId="1" fillId="0" borderId="0" xfId="1" applyFont="1" applyAlignment="1">
      <alignment horizontal="center"/>
    </xf>
    <xf numFmtId="43" fontId="2" fillId="0" borderId="11" xfId="1" applyFont="1" applyBorder="1"/>
    <xf numFmtId="43" fontId="12" fillId="5" borderId="95" xfId="1" applyFont="1" applyFill="1" applyBorder="1"/>
    <xf numFmtId="43" fontId="2" fillId="0" borderId="96" xfId="1" applyFont="1" applyBorder="1"/>
    <xf numFmtId="43" fontId="2" fillId="0" borderId="97" xfId="1" applyFont="1" applyBorder="1"/>
    <xf numFmtId="43" fontId="2" fillId="0" borderId="98" xfId="1" applyFont="1" applyBorder="1"/>
    <xf numFmtId="43" fontId="12" fillId="2" borderId="71" xfId="1" applyFont="1" applyFill="1" applyBorder="1"/>
    <xf numFmtId="43" fontId="2" fillId="3" borderId="70" xfId="1" applyFont="1" applyFill="1" applyBorder="1"/>
    <xf numFmtId="43" fontId="2" fillId="0" borderId="61" xfId="1" applyFont="1" applyBorder="1"/>
    <xf numFmtId="165" fontId="2" fillId="0" borderId="99" xfId="0" applyNumberFormat="1" applyFont="1" applyBorder="1"/>
    <xf numFmtId="0" fontId="12" fillId="0" borderId="99" xfId="0" applyFont="1" applyBorder="1"/>
    <xf numFmtId="43" fontId="12" fillId="2" borderId="97" xfId="1" applyFont="1" applyFill="1" applyBorder="1"/>
    <xf numFmtId="43" fontId="2" fillId="3" borderId="95" xfId="1" applyFont="1" applyFill="1" applyBorder="1"/>
    <xf numFmtId="43" fontId="2" fillId="4" borderId="97" xfId="1" applyFont="1" applyFill="1" applyBorder="1"/>
    <xf numFmtId="43" fontId="2" fillId="0" borderId="99" xfId="1" applyFont="1" applyBorder="1"/>
    <xf numFmtId="0" fontId="2" fillId="0" borderId="100" xfId="0" applyFont="1" applyBorder="1" applyAlignment="1">
      <alignment horizontal="center"/>
    </xf>
    <xf numFmtId="43" fontId="2" fillId="0" borderId="101" xfId="1" applyFont="1" applyBorder="1"/>
    <xf numFmtId="43" fontId="2" fillId="0" borderId="70" xfId="1" applyFont="1" applyBorder="1"/>
    <xf numFmtId="43" fontId="2" fillId="0" borderId="102" xfId="1" applyFont="1" applyBorder="1"/>
    <xf numFmtId="43" fontId="2" fillId="0" borderId="103" xfId="1" applyFont="1" applyBorder="1"/>
    <xf numFmtId="43" fontId="12" fillId="5" borderId="104" xfId="1" applyFont="1" applyFill="1" applyBorder="1"/>
    <xf numFmtId="43" fontId="2" fillId="0" borderId="105" xfId="1" applyFont="1" applyBorder="1"/>
    <xf numFmtId="0" fontId="2" fillId="0" borderId="99" xfId="0" applyFont="1" applyBorder="1"/>
    <xf numFmtId="0" fontId="11" fillId="0" borderId="61" xfId="0" applyFont="1" applyBorder="1"/>
    <xf numFmtId="43" fontId="2" fillId="0" borderId="106" xfId="1" applyFont="1" applyBorder="1"/>
    <xf numFmtId="43" fontId="2" fillId="0" borderId="107" xfId="1" applyFont="1" applyFill="1" applyBorder="1"/>
    <xf numFmtId="43" fontId="12" fillId="5" borderId="108" xfId="1" applyFont="1" applyFill="1" applyBorder="1"/>
    <xf numFmtId="43" fontId="2" fillId="0" borderId="109" xfId="1" applyFont="1" applyBorder="1"/>
    <xf numFmtId="43" fontId="12" fillId="5" borderId="110" xfId="1" applyFont="1" applyFill="1" applyBorder="1"/>
    <xf numFmtId="43" fontId="12" fillId="5" borderId="112" xfId="1" applyFont="1" applyFill="1" applyBorder="1"/>
    <xf numFmtId="43" fontId="12" fillId="5" borderId="111" xfId="1" applyFont="1" applyFill="1" applyBorder="1"/>
    <xf numFmtId="165" fontId="2" fillId="0" borderId="67" xfId="0" applyNumberFormat="1" applyFont="1" applyBorder="1"/>
    <xf numFmtId="43" fontId="2" fillId="5" borderId="84" xfId="1" applyFont="1" applyFill="1" applyBorder="1"/>
    <xf numFmtId="43" fontId="2" fillId="0" borderId="80" xfId="1" applyFont="1" applyFill="1" applyBorder="1"/>
    <xf numFmtId="43" fontId="2" fillId="0" borderId="81" xfId="1" applyFont="1" applyFill="1" applyBorder="1"/>
    <xf numFmtId="43" fontId="2" fillId="0" borderId="79" xfId="1" applyFont="1" applyFill="1" applyBorder="1"/>
    <xf numFmtId="43" fontId="2" fillId="0" borderId="113" xfId="1" applyFont="1" applyBorder="1"/>
    <xf numFmtId="43" fontId="12" fillId="0" borderId="35" xfId="1" applyFont="1" applyFill="1" applyBorder="1"/>
    <xf numFmtId="43" fontId="2" fillId="0" borderId="36" xfId="1" applyFont="1" applyFill="1" applyBorder="1"/>
    <xf numFmtId="43" fontId="2" fillId="0" borderId="21" xfId="1" applyFont="1" applyBorder="1"/>
    <xf numFmtId="0" fontId="8" fillId="0" borderId="2" xfId="0" applyFont="1" applyBorder="1" applyAlignment="1">
      <alignment horizontal="center"/>
    </xf>
    <xf numFmtId="165" fontId="2" fillId="0" borderId="113" xfId="0" applyNumberFormat="1" applyFont="1" applyBorder="1"/>
    <xf numFmtId="43" fontId="12" fillId="2" borderId="80" xfId="1" applyFont="1" applyFill="1" applyBorder="1"/>
    <xf numFmtId="43" fontId="2" fillId="3" borderId="84" xfId="1" applyFont="1" applyFill="1" applyBorder="1"/>
    <xf numFmtId="0" fontId="12" fillId="0" borderId="113" xfId="0" applyFont="1" applyBorder="1"/>
    <xf numFmtId="0" fontId="41" fillId="0" borderId="3" xfId="0" applyFont="1" applyBorder="1" applyAlignment="1">
      <alignment vertical="center"/>
    </xf>
    <xf numFmtId="0" fontId="41" fillId="0" borderId="4" xfId="0" applyFont="1" applyBorder="1" applyAlignment="1">
      <alignment vertical="center"/>
    </xf>
    <xf numFmtId="0" fontId="13" fillId="0" borderId="0" xfId="0" applyFont="1"/>
    <xf numFmtId="0" fontId="41" fillId="0" borderId="5" xfId="0" applyFont="1" applyBorder="1" applyAlignment="1">
      <alignment vertical="center"/>
    </xf>
    <xf numFmtId="0" fontId="41" fillId="0" borderId="6" xfId="0" applyFont="1" applyBorder="1" applyAlignment="1">
      <alignment vertical="center"/>
    </xf>
    <xf numFmtId="0" fontId="41" fillId="0" borderId="7" xfId="0" applyFont="1" applyBorder="1" applyAlignment="1">
      <alignment vertical="center"/>
    </xf>
    <xf numFmtId="0" fontId="41" fillId="0" borderId="8" xfId="0" applyFont="1" applyBorder="1" applyAlignment="1">
      <alignment vertical="center"/>
    </xf>
    <xf numFmtId="0" fontId="41" fillId="0" borderId="9" xfId="0" applyFont="1" applyBorder="1" applyAlignment="1">
      <alignment horizontal="left" vertical="top"/>
    </xf>
    <xf numFmtId="0" fontId="41" fillId="0" borderId="1" xfId="0" applyFont="1" applyBorder="1" applyAlignment="1">
      <alignment vertical="center"/>
    </xf>
    <xf numFmtId="0" fontId="41" fillId="0" borderId="12" xfId="0" applyFont="1" applyBorder="1" applyAlignment="1">
      <alignment vertical="top"/>
    </xf>
    <xf numFmtId="0" fontId="41" fillId="0" borderId="13" xfId="0" applyFont="1" applyBorder="1" applyAlignment="1">
      <alignment vertical="top"/>
    </xf>
    <xf numFmtId="0" fontId="41" fillId="0" borderId="14" xfId="0" applyFont="1" applyBorder="1" applyAlignment="1">
      <alignment vertical="top"/>
    </xf>
    <xf numFmtId="165" fontId="13" fillId="0" borderId="29" xfId="0" applyNumberFormat="1" applyFont="1" applyBorder="1"/>
    <xf numFmtId="43" fontId="13" fillId="2" borderId="31" xfId="1" applyFont="1" applyFill="1" applyBorder="1"/>
    <xf numFmtId="43" fontId="13" fillId="3" borderId="32" xfId="1" applyFont="1" applyFill="1" applyBorder="1"/>
    <xf numFmtId="43" fontId="13" fillId="0" borderId="33" xfId="1" applyFont="1" applyBorder="1"/>
    <xf numFmtId="43" fontId="13" fillId="4" borderId="31" xfId="1" applyFont="1" applyFill="1" applyBorder="1"/>
    <xf numFmtId="43" fontId="13" fillId="5" borderId="32" xfId="1" applyFont="1" applyFill="1" applyBorder="1"/>
    <xf numFmtId="43" fontId="13" fillId="0" borderId="31" xfId="1" applyFont="1" applyBorder="1"/>
    <xf numFmtId="43" fontId="13" fillId="0" borderId="53" xfId="1" applyFont="1" applyBorder="1"/>
    <xf numFmtId="43" fontId="13" fillId="0" borderId="34" xfId="1" applyFont="1" applyBorder="1"/>
    <xf numFmtId="43" fontId="2" fillId="0" borderId="52" xfId="1" applyFont="1" applyBorder="1"/>
    <xf numFmtId="0" fontId="2" fillId="0" borderId="29" xfId="0" applyFont="1" applyBorder="1" applyAlignment="1">
      <alignment wrapText="1"/>
    </xf>
    <xf numFmtId="43" fontId="2" fillId="0" borderId="114" xfId="1" applyFont="1" applyBorder="1"/>
    <xf numFmtId="43" fontId="2" fillId="0" borderId="115" xfId="1" applyFont="1" applyBorder="1"/>
    <xf numFmtId="43" fontId="2" fillId="0" borderId="116" xfId="1" applyFont="1" applyBorder="1"/>
    <xf numFmtId="43" fontId="12" fillId="5" borderId="117" xfId="1" applyFont="1" applyFill="1" applyBorder="1"/>
    <xf numFmtId="43" fontId="2" fillId="0" borderId="118" xfId="1" applyFont="1" applyBorder="1"/>
    <xf numFmtId="165" fontId="12" fillId="0" borderId="99" xfId="0" applyNumberFormat="1" applyFont="1" applyBorder="1"/>
    <xf numFmtId="43" fontId="12" fillId="5" borderId="119" xfId="1" applyFont="1" applyFill="1" applyBorder="1"/>
    <xf numFmtId="43" fontId="2" fillId="5" borderId="32" xfId="1" applyFont="1" applyFill="1" applyBorder="1"/>
    <xf numFmtId="43" fontId="2" fillId="0" borderId="53" xfId="1" applyFont="1" applyFill="1" applyBorder="1"/>
    <xf numFmtId="43" fontId="12" fillId="0" borderId="32" xfId="1" applyFont="1" applyFill="1" applyBorder="1"/>
    <xf numFmtId="165" fontId="2" fillId="8" borderId="29" xfId="0" applyNumberFormat="1" applyFont="1" applyFill="1" applyBorder="1"/>
    <xf numFmtId="0" fontId="11" fillId="8" borderId="30" xfId="0" applyFont="1" applyFill="1" applyBorder="1" applyAlignment="1">
      <alignment wrapText="1"/>
    </xf>
    <xf numFmtId="0" fontId="21" fillId="8" borderId="30" xfId="0" applyFont="1" applyFill="1" applyBorder="1" applyAlignment="1">
      <alignment wrapText="1"/>
    </xf>
    <xf numFmtId="43" fontId="12" fillId="2" borderId="120" xfId="1" applyFont="1" applyFill="1" applyBorder="1"/>
    <xf numFmtId="43" fontId="2" fillId="3" borderId="38" xfId="1" applyFont="1" applyFill="1" applyBorder="1"/>
    <xf numFmtId="43" fontId="2" fillId="4" borderId="120" xfId="1" applyFont="1" applyFill="1" applyBorder="1"/>
    <xf numFmtId="0" fontId="2" fillId="0" borderId="1" xfId="0" applyFont="1" applyBorder="1" applyAlignment="1">
      <alignment horizontal="center"/>
    </xf>
    <xf numFmtId="0" fontId="2" fillId="0" borderId="100" xfId="0" applyFont="1" applyBorder="1"/>
    <xf numFmtId="43" fontId="2" fillId="0" borderId="121" xfId="1" applyFont="1" applyBorder="1"/>
    <xf numFmtId="43" fontId="2" fillId="0" borderId="122" xfId="1" applyFont="1" applyBorder="1"/>
    <xf numFmtId="43" fontId="2" fillId="4" borderId="123" xfId="1" applyFont="1" applyFill="1" applyBorder="1"/>
    <xf numFmtId="43" fontId="12" fillId="5" borderId="124" xfId="1" applyFont="1" applyFill="1" applyBorder="1"/>
    <xf numFmtId="43" fontId="2" fillId="0" borderId="125" xfId="1" applyFont="1" applyBorder="1"/>
    <xf numFmtId="43" fontId="2" fillId="0" borderId="126" xfId="1" applyFont="1" applyBorder="1"/>
    <xf numFmtId="43" fontId="2" fillId="0" borderId="127" xfId="1" applyFont="1" applyBorder="1"/>
    <xf numFmtId="43" fontId="12" fillId="5" borderId="128" xfId="1" applyFont="1" applyFill="1" applyBorder="1"/>
    <xf numFmtId="43" fontId="2" fillId="0" borderId="129" xfId="1" applyFont="1" applyBorder="1"/>
    <xf numFmtId="43" fontId="2" fillId="0" borderId="130" xfId="1" applyFont="1" applyBorder="1"/>
    <xf numFmtId="43" fontId="2" fillId="0" borderId="131" xfId="1" applyFont="1" applyBorder="1"/>
    <xf numFmtId="43" fontId="2" fillId="0" borderId="132" xfId="1" applyFont="1" applyBorder="1"/>
    <xf numFmtId="43" fontId="2" fillId="0" borderId="94" xfId="1" applyFont="1" applyBorder="1"/>
    <xf numFmtId="43" fontId="2" fillId="0" borderId="91" xfId="1" applyFont="1" applyBorder="1"/>
    <xf numFmtId="43" fontId="12" fillId="5" borderId="133" xfId="1" applyFont="1" applyFill="1" applyBorder="1"/>
    <xf numFmtId="43" fontId="12" fillId="5" borderId="134" xfId="1" applyFont="1" applyFill="1" applyBorder="1"/>
    <xf numFmtId="43" fontId="12" fillId="5" borderId="135" xfId="1" applyFont="1" applyFill="1" applyBorder="1"/>
    <xf numFmtId="43" fontId="2" fillId="0" borderId="136" xfId="1" applyFont="1" applyBorder="1"/>
    <xf numFmtId="43" fontId="2" fillId="0" borderId="137" xfId="1" applyFont="1" applyBorder="1"/>
    <xf numFmtId="43" fontId="2" fillId="0" borderId="138" xfId="1" applyFont="1" applyBorder="1"/>
    <xf numFmtId="43" fontId="2" fillId="0" borderId="128" xfId="1" applyFont="1" applyBorder="1"/>
    <xf numFmtId="43" fontId="2" fillId="0" borderId="134" xfId="1" applyFont="1" applyBorder="1"/>
    <xf numFmtId="43" fontId="2" fillId="0" borderId="90" xfId="1" applyFont="1" applyBorder="1"/>
    <xf numFmtId="43" fontId="2" fillId="0" borderId="135" xfId="1" applyFont="1" applyBorder="1"/>
    <xf numFmtId="0" fontId="22" fillId="0" borderId="42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66" fontId="18" fillId="0" borderId="0" xfId="0" quotePrefix="1" applyNumberFormat="1" applyFont="1" applyAlignment="1">
      <alignment horizontal="center"/>
    </xf>
    <xf numFmtId="0" fontId="0" fillId="0" borderId="0" xfId="0" applyAlignment="1">
      <alignment horizontal="left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 wrapText="1"/>
    </xf>
    <xf numFmtId="0" fontId="8" fillId="0" borderId="27" xfId="0" applyFont="1" applyBorder="1" applyAlignment="1">
      <alignment horizontal="center" vertical="center"/>
    </xf>
    <xf numFmtId="0" fontId="3" fillId="0" borderId="0" xfId="0" applyFont="1" applyAlignment="1">
      <alignment horizontal="right" vertical="top" wrapText="1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left"/>
    </xf>
    <xf numFmtId="0" fontId="6" fillId="0" borderId="2" xfId="0" applyFont="1" applyBorder="1" applyAlignment="1">
      <alignment horizontal="center"/>
    </xf>
    <xf numFmtId="0" fontId="8" fillId="0" borderId="24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33" fillId="0" borderId="4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8" fillId="0" borderId="13" xfId="0" applyFont="1" applyBorder="1" applyAlignment="1">
      <alignment horizontal="left" vertical="top"/>
    </xf>
    <xf numFmtId="0" fontId="8" fillId="0" borderId="13" xfId="0" applyFont="1" applyBorder="1" applyAlignment="1">
      <alignment horizontal="center" vertical="top"/>
    </xf>
    <xf numFmtId="0" fontId="8" fillId="0" borderId="14" xfId="0" applyFont="1" applyBorder="1" applyAlignment="1">
      <alignment horizontal="center" vertical="top"/>
    </xf>
    <xf numFmtId="0" fontId="2" fillId="0" borderId="49" xfId="0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 wrapText="1"/>
    </xf>
    <xf numFmtId="0" fontId="8" fillId="0" borderId="47" xfId="0" applyFont="1" applyBorder="1" applyAlignment="1">
      <alignment horizontal="center" vertical="center" wrapText="1"/>
    </xf>
    <xf numFmtId="0" fontId="8" fillId="0" borderId="45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1" fillId="0" borderId="11" xfId="0" applyFont="1" applyBorder="1" applyAlignment="1">
      <alignment horizontal="center" vertical="center"/>
    </xf>
    <xf numFmtId="0" fontId="41" fillId="0" borderId="15" xfId="0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41" fillId="0" borderId="16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6">
    <cellStyle name="Comma" xfId="1" builtinId="3"/>
    <cellStyle name="Normal" xfId="0" builtinId="0"/>
    <cellStyle name="Normal 13" xfId="3" xr:uid="{00000000-0005-0000-0000-000002000000}"/>
    <cellStyle name="Normal 2" xfId="4" xr:uid="{00000000-0005-0000-0000-000003000000}"/>
    <cellStyle name="Normal 3" xfId="5" xr:uid="{00000000-0005-0000-0000-000004000000}"/>
    <cellStyle name="Normal 4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externalLink" Target="externalLinks/externalLink4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externalLink" Target="externalLinks/externalLink5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externalLink" Target="externalLinks/externalLink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externalLink" Target="externalLinks/externalLink7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externalLink" Target="externalLinks/externalLink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externalLink" Target="externalLinks/externalLink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231" Type="http://schemas.openxmlformats.org/officeDocument/2006/relationships/externalLink" Target="externalLinks/externalLink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externalLink" Target="externalLinks/externalLink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externalLink" Target="externalLinks/externalLink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calcChain" Target="calcChain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9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0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2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3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4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9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79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80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81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82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83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84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pageSetUpPr fitToPage="1"/>
  </sheetPr>
  <dimension ref="A1:M112"/>
  <sheetViews>
    <sheetView topLeftCell="A72" zoomScaleNormal="100" zoomScaleSheetLayoutView="100" workbookViewId="0">
      <selection activeCell="I89" sqref="I89:J89"/>
    </sheetView>
  </sheetViews>
  <sheetFormatPr defaultRowHeight="15"/>
  <cols>
    <col min="1" max="1" width="8.42578125" customWidth="1"/>
    <col min="2" max="2" width="39" bestFit="1" customWidth="1"/>
    <col min="3" max="3" width="11.140625" style="69" customWidth="1"/>
    <col min="4" max="4" width="11.85546875" style="69" bestFit="1" customWidth="1"/>
    <col min="5" max="5" width="11.85546875" style="69" customWidth="1"/>
    <col min="6" max="6" width="10.5703125" bestFit="1" customWidth="1"/>
    <col min="7" max="7" width="3.85546875" customWidth="1"/>
    <col min="8" max="8" width="8.5703125" customWidth="1"/>
    <col min="9" max="9" width="34" style="75" customWidth="1"/>
    <col min="10" max="10" width="15.5703125" style="69" bestFit="1" customWidth="1"/>
    <col min="11" max="11" width="13.42578125" style="69" bestFit="1" customWidth="1"/>
    <col min="12" max="12" width="11.5703125" bestFit="1" customWidth="1"/>
  </cols>
  <sheetData>
    <row r="1" spans="1:13" ht="20.25">
      <c r="A1" s="352" t="s">
        <v>473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</row>
    <row r="2" spans="1:13" ht="20.25">
      <c r="A2" s="352" t="s">
        <v>474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</row>
    <row r="3" spans="1:13" ht="20.25">
      <c r="A3" s="352" t="s">
        <v>472</v>
      </c>
      <c r="B3" s="352"/>
      <c r="C3" s="352"/>
      <c r="D3" s="352"/>
      <c r="E3" s="352"/>
      <c r="F3" s="352"/>
      <c r="G3" s="352"/>
      <c r="H3" s="352"/>
      <c r="I3" s="352"/>
      <c r="J3" s="352"/>
      <c r="K3" s="352"/>
    </row>
    <row r="4" spans="1:13" ht="18.75">
      <c r="A4" s="353">
        <v>45138</v>
      </c>
      <c r="B4" s="353"/>
      <c r="C4" s="353"/>
      <c r="D4" s="353"/>
      <c r="E4" s="353"/>
      <c r="F4" s="353"/>
      <c r="G4" s="353"/>
      <c r="H4" s="353"/>
      <c r="I4" s="353"/>
      <c r="J4" s="353"/>
      <c r="K4" s="353"/>
    </row>
    <row r="5" spans="1:13" ht="18.75">
      <c r="A5" s="43"/>
      <c r="B5" s="44"/>
      <c r="C5" s="45"/>
      <c r="D5" s="45"/>
      <c r="E5" s="45"/>
      <c r="F5" s="44"/>
      <c r="G5" s="44"/>
      <c r="H5" s="44"/>
      <c r="I5" s="44"/>
      <c r="J5" s="45"/>
      <c r="K5" s="45"/>
    </row>
    <row r="6" spans="1:13" ht="36" customHeight="1">
      <c r="A6" s="46" t="s">
        <v>475</v>
      </c>
      <c r="B6" s="46" t="s">
        <v>476</v>
      </c>
      <c r="C6" s="47" t="s">
        <v>477</v>
      </c>
      <c r="D6" s="48" t="s">
        <v>478</v>
      </c>
      <c r="E6" s="49"/>
      <c r="G6" s="50"/>
      <c r="H6" s="46" t="s">
        <v>475</v>
      </c>
      <c r="I6" s="46" t="s">
        <v>476</v>
      </c>
      <c r="J6" s="47" t="s">
        <v>477</v>
      </c>
      <c r="K6" s="48" t="s">
        <v>478</v>
      </c>
    </row>
    <row r="7" spans="1:13">
      <c r="A7" s="51">
        <v>1</v>
      </c>
      <c r="B7" s="52" t="s">
        <v>5</v>
      </c>
      <c r="C7" s="53">
        <f>'001'!I$120</f>
        <v>0</v>
      </c>
      <c r="D7" s="53">
        <f>'001'!K120</f>
        <v>0</v>
      </c>
      <c r="E7" s="54"/>
      <c r="F7" s="55"/>
      <c r="H7" s="51">
        <f>+A112+1</f>
        <v>107</v>
      </c>
      <c r="I7" s="56" t="s">
        <v>274</v>
      </c>
      <c r="J7" s="53">
        <f>'107'!I120</f>
        <v>0</v>
      </c>
      <c r="K7" s="53">
        <f>'107'!K120</f>
        <v>0</v>
      </c>
      <c r="L7" s="55"/>
      <c r="M7" s="89"/>
    </row>
    <row r="8" spans="1:13">
      <c r="A8" s="51">
        <v>2</v>
      </c>
      <c r="B8" s="52" t="s">
        <v>5</v>
      </c>
      <c r="C8" s="53">
        <f>'002'!I121</f>
        <v>0</v>
      </c>
      <c r="D8" s="53">
        <f>'002'!K121</f>
        <v>0</v>
      </c>
      <c r="E8" s="54"/>
      <c r="F8" s="55"/>
      <c r="H8" s="51">
        <f t="shared" ref="H8:H27" si="0">+H7+1</f>
        <v>108</v>
      </c>
      <c r="I8" s="56" t="s">
        <v>274</v>
      </c>
      <c r="J8" s="57">
        <f>'108'!I120</f>
        <v>0</v>
      </c>
      <c r="K8" s="57">
        <f>'108'!K120</f>
        <v>0</v>
      </c>
      <c r="L8" s="55"/>
      <c r="M8" s="89"/>
    </row>
    <row r="9" spans="1:13">
      <c r="A9" s="51">
        <v>3</v>
      </c>
      <c r="B9" s="52" t="s">
        <v>22</v>
      </c>
      <c r="C9" s="53">
        <f>'003'!I121</f>
        <v>0</v>
      </c>
      <c r="D9" s="53">
        <f>'003'!K121</f>
        <v>0</v>
      </c>
      <c r="E9" s="54"/>
      <c r="F9" s="55"/>
      <c r="H9" s="51">
        <f t="shared" si="0"/>
        <v>109</v>
      </c>
      <c r="I9" s="56" t="s">
        <v>274</v>
      </c>
      <c r="J9" s="57">
        <f>'109'!I120</f>
        <v>0</v>
      </c>
      <c r="K9" s="57">
        <f>'109'!K120</f>
        <v>0</v>
      </c>
      <c r="L9" s="55"/>
      <c r="M9" s="89"/>
    </row>
    <row r="10" spans="1:13">
      <c r="A10" s="51">
        <v>4</v>
      </c>
      <c r="B10" s="52" t="s">
        <v>24</v>
      </c>
      <c r="C10" s="53">
        <f>'004'!I125</f>
        <v>0</v>
      </c>
      <c r="D10" s="53">
        <f>'004'!K125</f>
        <v>0</v>
      </c>
      <c r="E10" s="54"/>
      <c r="F10" s="55"/>
      <c r="H10" s="51">
        <f t="shared" si="0"/>
        <v>110</v>
      </c>
      <c r="I10" s="56" t="s">
        <v>278</v>
      </c>
      <c r="J10" s="57">
        <f>'110'!I120</f>
        <v>83</v>
      </c>
      <c r="K10" s="57">
        <f>'110'!K120</f>
        <v>15960.9</v>
      </c>
      <c r="L10" s="55"/>
      <c r="M10" s="89"/>
    </row>
    <row r="11" spans="1:13">
      <c r="A11" s="51">
        <v>5</v>
      </c>
      <c r="B11" s="52" t="s">
        <v>24</v>
      </c>
      <c r="C11" s="53">
        <f>'005'!I120</f>
        <v>0</v>
      </c>
      <c r="D11" s="53">
        <f>'005'!K120</f>
        <v>0</v>
      </c>
      <c r="E11" s="54"/>
      <c r="F11" s="55"/>
      <c r="H11" s="51">
        <f t="shared" si="0"/>
        <v>111</v>
      </c>
      <c r="I11" s="56" t="s">
        <v>284</v>
      </c>
      <c r="J11" s="57">
        <f>'111'!I120</f>
        <v>0</v>
      </c>
      <c r="K11" s="57">
        <f>'111'!K120</f>
        <v>0</v>
      </c>
      <c r="L11" s="55"/>
      <c r="M11" s="89"/>
    </row>
    <row r="12" spans="1:13">
      <c r="A12" s="51">
        <v>6</v>
      </c>
      <c r="B12" s="52" t="s">
        <v>30</v>
      </c>
      <c r="C12" s="53">
        <f>'006'!I120</f>
        <v>0</v>
      </c>
      <c r="D12" s="53">
        <f>'006'!K120</f>
        <v>0</v>
      </c>
      <c r="E12" s="54"/>
      <c r="F12" s="55"/>
      <c r="H12" s="51">
        <f t="shared" si="0"/>
        <v>112</v>
      </c>
      <c r="I12" s="56" t="s">
        <v>284</v>
      </c>
      <c r="J12" s="57">
        <f>'112'!I120</f>
        <v>0</v>
      </c>
      <c r="K12" s="57">
        <f>'112'!K120</f>
        <v>0</v>
      </c>
      <c r="L12" s="55"/>
      <c r="M12" s="89"/>
    </row>
    <row r="13" spans="1:13">
      <c r="A13" s="51">
        <v>7</v>
      </c>
      <c r="B13" s="52" t="s">
        <v>32</v>
      </c>
      <c r="C13" s="53">
        <f>'007'!I120</f>
        <v>0</v>
      </c>
      <c r="D13" s="53" t="e">
        <f>'007'!K120</f>
        <v>#DIV/0!</v>
      </c>
      <c r="E13" s="54"/>
      <c r="F13" s="55"/>
      <c r="H13" s="51">
        <f t="shared" si="0"/>
        <v>113</v>
      </c>
      <c r="I13" s="56" t="s">
        <v>289</v>
      </c>
      <c r="J13" s="57">
        <f>'113'!I120</f>
        <v>0</v>
      </c>
      <c r="K13" s="57">
        <f>'113'!K120</f>
        <v>0</v>
      </c>
      <c r="L13" s="55"/>
      <c r="M13" s="89"/>
    </row>
    <row r="14" spans="1:13">
      <c r="A14" s="51">
        <v>8</v>
      </c>
      <c r="B14" s="52" t="s">
        <v>32</v>
      </c>
      <c r="C14" s="53">
        <f>'008'!I120</f>
        <v>7</v>
      </c>
      <c r="D14" s="53">
        <f>'008'!K120</f>
        <v>1155</v>
      </c>
      <c r="E14" s="54"/>
      <c r="F14" s="55"/>
      <c r="H14" s="51">
        <f t="shared" si="0"/>
        <v>114</v>
      </c>
      <c r="I14" s="56" t="s">
        <v>292</v>
      </c>
      <c r="J14" s="57">
        <f>'114'!I120</f>
        <v>0</v>
      </c>
      <c r="K14" s="57">
        <f>'114'!K120</f>
        <v>0</v>
      </c>
      <c r="L14" s="55"/>
      <c r="M14" s="89"/>
    </row>
    <row r="15" spans="1:13">
      <c r="A15" s="51">
        <v>9</v>
      </c>
      <c r="B15" s="52" t="s">
        <v>38</v>
      </c>
      <c r="C15" s="53">
        <f>'009'!I120</f>
        <v>0</v>
      </c>
      <c r="D15" s="53">
        <f>'009'!K120</f>
        <v>0</v>
      </c>
      <c r="E15" s="54"/>
      <c r="F15" s="55"/>
      <c r="H15" s="51">
        <f t="shared" si="0"/>
        <v>115</v>
      </c>
      <c r="I15" s="56" t="s">
        <v>295</v>
      </c>
      <c r="J15" s="57">
        <f>'115'!I120</f>
        <v>0</v>
      </c>
      <c r="K15" s="57" t="e">
        <f>'115'!K120</f>
        <v>#DIV/0!</v>
      </c>
      <c r="L15" s="55"/>
      <c r="M15" s="89"/>
    </row>
    <row r="16" spans="1:13">
      <c r="A16" s="51">
        <v>10</v>
      </c>
      <c r="B16" s="52" t="s">
        <v>40</v>
      </c>
      <c r="C16" s="53">
        <f>'010'!I120</f>
        <v>0</v>
      </c>
      <c r="D16" s="53">
        <f>'010'!K120</f>
        <v>0</v>
      </c>
      <c r="E16" s="54"/>
      <c r="F16" s="55"/>
      <c r="H16" s="51">
        <f t="shared" si="0"/>
        <v>116</v>
      </c>
      <c r="I16" s="56" t="s">
        <v>298</v>
      </c>
      <c r="J16" s="57">
        <f>'116'!I124</f>
        <v>0</v>
      </c>
      <c r="K16" s="57">
        <f>'116'!K124</f>
        <v>0</v>
      </c>
      <c r="L16" s="55"/>
      <c r="M16" s="89"/>
    </row>
    <row r="17" spans="1:13">
      <c r="A17" s="51">
        <v>11</v>
      </c>
      <c r="B17" s="52" t="s">
        <v>43</v>
      </c>
      <c r="C17" s="53">
        <f>'011'!I120</f>
        <v>0</v>
      </c>
      <c r="D17" s="53">
        <f>'011'!K120</f>
        <v>0</v>
      </c>
      <c r="E17" s="54"/>
      <c r="F17" s="55"/>
      <c r="H17" s="51">
        <f t="shared" si="0"/>
        <v>117</v>
      </c>
      <c r="I17" s="56" t="s">
        <v>301</v>
      </c>
      <c r="J17" s="57">
        <f>'117'!I120</f>
        <v>0</v>
      </c>
      <c r="K17" s="57">
        <f>'117'!K120</f>
        <v>0</v>
      </c>
      <c r="L17" s="55"/>
      <c r="M17" s="89"/>
    </row>
    <row r="18" spans="1:13">
      <c r="A18" s="51">
        <v>12</v>
      </c>
      <c r="B18" s="52" t="s">
        <v>43</v>
      </c>
      <c r="C18" s="53" t="e">
        <f>#REF!</f>
        <v>#REF!</v>
      </c>
      <c r="D18" s="53" t="e">
        <f>#REF!</f>
        <v>#REF!</v>
      </c>
      <c r="E18" s="54"/>
      <c r="F18" s="55"/>
      <c r="H18" s="51">
        <f t="shared" si="0"/>
        <v>118</v>
      </c>
      <c r="I18" s="58" t="s">
        <v>304</v>
      </c>
      <c r="J18" s="59">
        <f>'118'!I120</f>
        <v>0</v>
      </c>
      <c r="K18" s="57">
        <f>'118'!K120</f>
        <v>0</v>
      </c>
      <c r="L18" s="55"/>
      <c r="M18" s="89"/>
    </row>
    <row r="19" spans="1:13">
      <c r="A19" s="51">
        <v>13</v>
      </c>
      <c r="B19" s="52" t="s">
        <v>48</v>
      </c>
      <c r="C19" s="53">
        <f>'013'!I120</f>
        <v>0</v>
      </c>
      <c r="D19" s="53">
        <f>'013'!K120</f>
        <v>0</v>
      </c>
      <c r="E19" s="54"/>
      <c r="F19" s="55"/>
      <c r="H19" s="51">
        <f t="shared" si="0"/>
        <v>119</v>
      </c>
      <c r="I19" s="56" t="s">
        <v>306</v>
      </c>
      <c r="J19" s="57">
        <f>'119'!I120</f>
        <v>0</v>
      </c>
      <c r="K19" s="57">
        <f>'119'!K120</f>
        <v>0</v>
      </c>
      <c r="L19" s="55"/>
      <c r="M19" s="89"/>
    </row>
    <row r="20" spans="1:13">
      <c r="A20" s="51">
        <v>14</v>
      </c>
      <c r="B20" s="52" t="s">
        <v>51</v>
      </c>
      <c r="C20" s="53">
        <f>'014'!I120</f>
        <v>0</v>
      </c>
      <c r="D20" s="53">
        <f>'014'!K120</f>
        <v>0</v>
      </c>
      <c r="E20" s="54"/>
      <c r="F20" s="55"/>
      <c r="H20" s="51">
        <f>+H19+1</f>
        <v>120</v>
      </c>
      <c r="I20" s="56" t="s">
        <v>309</v>
      </c>
      <c r="J20" s="60">
        <f>'120'!I120</f>
        <v>0</v>
      </c>
      <c r="K20" s="60">
        <f>'120'!K120</f>
        <v>0</v>
      </c>
      <c r="L20" s="55"/>
      <c r="M20" s="89"/>
    </row>
    <row r="21" spans="1:13">
      <c r="A21" s="51">
        <v>15</v>
      </c>
      <c r="B21" s="52" t="s">
        <v>54</v>
      </c>
      <c r="C21" s="53">
        <f>'015'!I120</f>
        <v>0</v>
      </c>
      <c r="D21" s="53">
        <f>'015'!K120</f>
        <v>0</v>
      </c>
      <c r="E21" s="54"/>
      <c r="F21" s="55"/>
      <c r="H21" s="51">
        <f t="shared" si="0"/>
        <v>121</v>
      </c>
      <c r="I21" s="56" t="s">
        <v>309</v>
      </c>
      <c r="J21" s="60">
        <f>'121'!I120</f>
        <v>0</v>
      </c>
      <c r="K21" s="60">
        <f>'121'!K120</f>
        <v>0</v>
      </c>
      <c r="L21" s="55"/>
      <c r="M21" s="89"/>
    </row>
    <row r="22" spans="1:13">
      <c r="A22" s="51">
        <v>16</v>
      </c>
      <c r="B22" s="52" t="s">
        <v>56</v>
      </c>
      <c r="C22" s="53">
        <f>'016'!I120</f>
        <v>0</v>
      </c>
      <c r="D22" s="53">
        <f>'016'!K120</f>
        <v>0</v>
      </c>
      <c r="E22" s="54"/>
      <c r="F22" s="55"/>
      <c r="H22" s="51">
        <f t="shared" si="0"/>
        <v>122</v>
      </c>
      <c r="I22" s="56" t="s">
        <v>309</v>
      </c>
      <c r="J22" s="60">
        <f>'122'!I120</f>
        <v>0</v>
      </c>
      <c r="K22" s="60">
        <f>'122'!K120</f>
        <v>0</v>
      </c>
      <c r="L22" s="55"/>
      <c r="M22" s="89"/>
    </row>
    <row r="23" spans="1:13">
      <c r="A23" s="51">
        <v>17</v>
      </c>
      <c r="B23" s="52" t="s">
        <v>59</v>
      </c>
      <c r="C23" s="53">
        <f>'017'!I120</f>
        <v>0</v>
      </c>
      <c r="D23" s="53">
        <f>'017'!K120</f>
        <v>0</v>
      </c>
      <c r="E23" s="54"/>
      <c r="F23" s="55"/>
      <c r="H23" s="51">
        <f t="shared" si="0"/>
        <v>123</v>
      </c>
      <c r="I23" s="56" t="s">
        <v>314</v>
      </c>
      <c r="J23" s="61">
        <f>'123'!I120</f>
        <v>0</v>
      </c>
      <c r="K23" s="61">
        <f>'123'!K120</f>
        <v>0</v>
      </c>
      <c r="L23" s="55"/>
      <c r="M23" s="89"/>
    </row>
    <row r="24" spans="1:13">
      <c r="A24" s="51">
        <v>18</v>
      </c>
      <c r="B24" s="52" t="s">
        <v>61</v>
      </c>
      <c r="C24" s="53">
        <f>'018'!I120</f>
        <v>0</v>
      </c>
      <c r="D24" s="53">
        <f>'018'!K120</f>
        <v>0</v>
      </c>
      <c r="E24" s="54"/>
      <c r="F24" s="55"/>
      <c r="H24" s="51">
        <f t="shared" si="0"/>
        <v>124</v>
      </c>
      <c r="I24" s="56" t="s">
        <v>314</v>
      </c>
      <c r="J24" s="60" t="e">
        <f>#REF!</f>
        <v>#REF!</v>
      </c>
      <c r="K24" s="60" t="e">
        <f>#REF!</f>
        <v>#REF!</v>
      </c>
      <c r="L24" s="55"/>
      <c r="M24" s="89"/>
    </row>
    <row r="25" spans="1:13">
      <c r="A25" s="51">
        <v>19</v>
      </c>
      <c r="B25" s="52" t="s">
        <v>64</v>
      </c>
      <c r="C25" s="53">
        <f>'019'!I120</f>
        <v>4</v>
      </c>
      <c r="D25" s="53">
        <f>'019'!K120</f>
        <v>180</v>
      </c>
      <c r="E25" s="54"/>
      <c r="F25" s="55"/>
      <c r="H25" s="51">
        <f t="shared" si="0"/>
        <v>125</v>
      </c>
      <c r="I25" s="56" t="s">
        <v>314</v>
      </c>
      <c r="J25" s="61">
        <f>'125'!I120</f>
        <v>0</v>
      </c>
      <c r="K25" s="61">
        <f>'125'!K120</f>
        <v>0</v>
      </c>
      <c r="L25" s="55"/>
      <c r="M25" s="89"/>
    </row>
    <row r="26" spans="1:13">
      <c r="A26" s="51">
        <v>20</v>
      </c>
      <c r="B26" s="52" t="s">
        <v>66</v>
      </c>
      <c r="C26" s="53" t="e">
        <f>#REF!</f>
        <v>#REF!</v>
      </c>
      <c r="D26" s="53" t="e">
        <f>#REF!</f>
        <v>#REF!</v>
      </c>
      <c r="E26" s="54"/>
      <c r="F26" s="55"/>
      <c r="H26" s="51">
        <f t="shared" si="0"/>
        <v>126</v>
      </c>
      <c r="I26" s="56" t="s">
        <v>321</v>
      </c>
      <c r="J26" s="61">
        <f>'126'!I120</f>
        <v>0</v>
      </c>
      <c r="K26" s="61">
        <f>'126'!K120</f>
        <v>0</v>
      </c>
      <c r="L26" s="55"/>
      <c r="M26" s="89"/>
    </row>
    <row r="27" spans="1:13">
      <c r="A27" s="51">
        <v>21</v>
      </c>
      <c r="B27" s="52" t="s">
        <v>69</v>
      </c>
      <c r="C27" s="53">
        <f>'021'!I120</f>
        <v>0</v>
      </c>
      <c r="D27" s="53">
        <f>'021'!K120</f>
        <v>0</v>
      </c>
      <c r="E27" s="54"/>
      <c r="F27" s="55"/>
      <c r="H27" s="51">
        <f t="shared" si="0"/>
        <v>127</v>
      </c>
      <c r="I27" s="56" t="s">
        <v>324</v>
      </c>
      <c r="J27" s="62" t="e">
        <f>#REF!</f>
        <v>#REF!</v>
      </c>
      <c r="K27" s="62" t="e">
        <f>#REF!</f>
        <v>#REF!</v>
      </c>
      <c r="L27" s="55"/>
      <c r="M27" s="89"/>
    </row>
    <row r="28" spans="1:13">
      <c r="A28" s="51">
        <v>22</v>
      </c>
      <c r="B28" s="52" t="s">
        <v>71</v>
      </c>
      <c r="C28" s="53" t="e">
        <f>#REF!</f>
        <v>#REF!</v>
      </c>
      <c r="D28" s="53" t="e">
        <f>#REF!</f>
        <v>#REF!</v>
      </c>
      <c r="E28" s="54"/>
      <c r="F28" s="55"/>
      <c r="H28" s="51">
        <f>+H27+1</f>
        <v>128</v>
      </c>
      <c r="I28" s="56" t="s">
        <v>327</v>
      </c>
      <c r="J28" s="62">
        <f>'128'!I120</f>
        <v>0</v>
      </c>
      <c r="K28" s="62">
        <f>'128'!K120</f>
        <v>0</v>
      </c>
      <c r="L28" s="55"/>
      <c r="M28" s="89"/>
    </row>
    <row r="29" spans="1:13">
      <c r="A29" s="51">
        <v>23</v>
      </c>
      <c r="B29" s="52" t="s">
        <v>73</v>
      </c>
      <c r="C29" s="53" t="e">
        <f>#REF!</f>
        <v>#REF!</v>
      </c>
      <c r="D29" s="53" t="e">
        <f>#REF!</f>
        <v>#REF!</v>
      </c>
      <c r="E29" s="54"/>
      <c r="F29" s="55"/>
      <c r="H29" s="51">
        <f t="shared" ref="H29:H77" si="1">+H28+1</f>
        <v>129</v>
      </c>
      <c r="I29" s="56" t="s">
        <v>330</v>
      </c>
      <c r="J29" s="53">
        <f>'129'!I121</f>
        <v>0</v>
      </c>
      <c r="K29" s="53" t="e">
        <f>'129'!K121</f>
        <v>#DIV/0!</v>
      </c>
      <c r="L29" s="55"/>
      <c r="M29" s="89"/>
    </row>
    <row r="30" spans="1:13">
      <c r="A30" s="51">
        <v>24</v>
      </c>
      <c r="B30" s="52" t="s">
        <v>76</v>
      </c>
      <c r="C30" s="53">
        <f>'024'!I120</f>
        <v>0</v>
      </c>
      <c r="D30" s="53" t="e">
        <f>'024'!K120</f>
        <v>#DIV/0!</v>
      </c>
      <c r="E30" s="54"/>
      <c r="F30" s="55"/>
      <c r="H30" s="51">
        <f t="shared" si="1"/>
        <v>130</v>
      </c>
      <c r="I30" s="56" t="s">
        <v>333</v>
      </c>
      <c r="J30" s="53">
        <f>'130'!I120</f>
        <v>0</v>
      </c>
      <c r="K30" s="53">
        <f>'130'!K120</f>
        <v>0</v>
      </c>
      <c r="L30" s="55"/>
      <c r="M30" s="89"/>
    </row>
    <row r="31" spans="1:13">
      <c r="A31" s="51">
        <v>25</v>
      </c>
      <c r="B31" s="52" t="s">
        <v>79</v>
      </c>
      <c r="C31" s="53">
        <f>'025'!I120</f>
        <v>0</v>
      </c>
      <c r="D31" s="53">
        <f>'025'!K120</f>
        <v>0</v>
      </c>
      <c r="E31" s="54"/>
      <c r="F31" s="55"/>
      <c r="H31" s="51">
        <f t="shared" si="1"/>
        <v>131</v>
      </c>
      <c r="I31" s="56" t="s">
        <v>336</v>
      </c>
      <c r="J31" s="53">
        <f>'131'!I120</f>
        <v>0</v>
      </c>
      <c r="K31" s="53">
        <f>'131'!K120</f>
        <v>0</v>
      </c>
      <c r="L31" s="55"/>
      <c r="M31" s="89"/>
    </row>
    <row r="32" spans="1:13">
      <c r="A32" s="51">
        <v>26</v>
      </c>
      <c r="B32" s="52" t="s">
        <v>82</v>
      </c>
      <c r="C32" s="53">
        <f>'026'!I122</f>
        <v>0</v>
      </c>
      <c r="D32" s="53">
        <f>'026'!K122</f>
        <v>0</v>
      </c>
      <c r="E32" s="54"/>
      <c r="F32" s="55"/>
      <c r="H32" s="51">
        <f t="shared" si="1"/>
        <v>132</v>
      </c>
      <c r="I32" s="56" t="s">
        <v>339</v>
      </c>
      <c r="J32" s="53">
        <f>'132'!I120</f>
        <v>0</v>
      </c>
      <c r="K32" s="53" t="e">
        <f>'132'!K120</f>
        <v>#DIV/0!</v>
      </c>
      <c r="L32" s="55"/>
      <c r="M32" s="89"/>
    </row>
    <row r="33" spans="1:13">
      <c r="A33" s="51">
        <v>27</v>
      </c>
      <c r="B33" s="52" t="s">
        <v>85</v>
      </c>
      <c r="C33" s="53">
        <f>'027'!I122</f>
        <v>0</v>
      </c>
      <c r="D33" s="53">
        <f>'027'!K122</f>
        <v>0</v>
      </c>
      <c r="E33" s="54"/>
      <c r="F33" s="55"/>
      <c r="H33" s="51">
        <f t="shared" si="1"/>
        <v>133</v>
      </c>
      <c r="I33" s="56" t="s">
        <v>339</v>
      </c>
      <c r="J33" s="53">
        <f>'133'!I120</f>
        <v>0</v>
      </c>
      <c r="K33" s="53">
        <f>'133'!K120</f>
        <v>0</v>
      </c>
      <c r="L33" s="55"/>
      <c r="M33" s="89"/>
    </row>
    <row r="34" spans="1:13">
      <c r="A34" s="51">
        <v>28</v>
      </c>
      <c r="B34" s="52" t="s">
        <v>88</v>
      </c>
      <c r="C34" s="53">
        <f>'028'!I120</f>
        <v>0</v>
      </c>
      <c r="D34" s="53">
        <f>'028'!K120</f>
        <v>0</v>
      </c>
      <c r="E34" s="54"/>
      <c r="F34" s="55"/>
      <c r="H34" s="51">
        <f t="shared" si="1"/>
        <v>134</v>
      </c>
      <c r="I34" s="56" t="s">
        <v>339</v>
      </c>
      <c r="J34" s="53">
        <f>'134'!I120</f>
        <v>0</v>
      </c>
      <c r="K34" s="53">
        <f>'134'!K120</f>
        <v>0</v>
      </c>
      <c r="L34" s="55"/>
      <c r="M34" s="89"/>
    </row>
    <row r="35" spans="1:13">
      <c r="A35" s="51">
        <v>29</v>
      </c>
      <c r="B35" s="52" t="s">
        <v>91</v>
      </c>
      <c r="C35" s="53">
        <f>'029'!I120</f>
        <v>0</v>
      </c>
      <c r="D35" s="53">
        <f>'029'!K120</f>
        <v>0</v>
      </c>
      <c r="E35" s="54"/>
      <c r="F35" s="55"/>
      <c r="H35" s="51">
        <f t="shared" si="1"/>
        <v>135</v>
      </c>
      <c r="I35" s="56" t="s">
        <v>346</v>
      </c>
      <c r="J35" s="53">
        <f>'135'!I120</f>
        <v>0</v>
      </c>
      <c r="K35" s="53">
        <f>'135'!K120</f>
        <v>0</v>
      </c>
      <c r="L35" s="55"/>
      <c r="M35" s="89"/>
    </row>
    <row r="36" spans="1:13">
      <c r="A36" s="51">
        <v>30</v>
      </c>
      <c r="B36" s="52" t="s">
        <v>94</v>
      </c>
      <c r="C36" s="53">
        <f>'030'!I120</f>
        <v>0</v>
      </c>
      <c r="D36" s="53">
        <f>'030'!K120</f>
        <v>0</v>
      </c>
      <c r="E36" s="54"/>
      <c r="F36" s="55"/>
      <c r="H36" s="51">
        <f t="shared" si="1"/>
        <v>136</v>
      </c>
      <c r="I36" s="56" t="s">
        <v>349</v>
      </c>
      <c r="J36" s="53" t="e">
        <f>#REF!</f>
        <v>#REF!</v>
      </c>
      <c r="K36" s="53" t="e">
        <f>#REF!</f>
        <v>#REF!</v>
      </c>
      <c r="L36" s="55"/>
      <c r="M36" s="89"/>
    </row>
    <row r="37" spans="1:13">
      <c r="A37" s="51">
        <v>31</v>
      </c>
      <c r="B37" s="52" t="s">
        <v>96</v>
      </c>
      <c r="C37" s="53">
        <f>'031'!I120</f>
        <v>0</v>
      </c>
      <c r="D37" s="53">
        <f>'031'!K120</f>
        <v>0</v>
      </c>
      <c r="E37" s="54"/>
      <c r="F37" s="55"/>
      <c r="H37" s="51">
        <f t="shared" si="1"/>
        <v>137</v>
      </c>
      <c r="I37" s="56" t="s">
        <v>351</v>
      </c>
      <c r="J37" s="53">
        <f>'137'!I120</f>
        <v>0</v>
      </c>
      <c r="K37" s="53">
        <f>'137'!K120</f>
        <v>0</v>
      </c>
      <c r="L37" s="55"/>
      <c r="M37" s="89"/>
    </row>
    <row r="38" spans="1:13">
      <c r="A38" s="51">
        <v>32</v>
      </c>
      <c r="B38" s="52" t="s">
        <v>99</v>
      </c>
      <c r="C38" s="53">
        <f>'032'!I120</f>
        <v>0</v>
      </c>
      <c r="D38" s="53">
        <f>'032'!K120</f>
        <v>0</v>
      </c>
      <c r="E38" s="54"/>
      <c r="F38" s="55"/>
      <c r="H38" s="51">
        <f t="shared" si="1"/>
        <v>138</v>
      </c>
      <c r="I38" s="56" t="s">
        <v>351</v>
      </c>
      <c r="J38" s="53">
        <f>'138'!I120</f>
        <v>0</v>
      </c>
      <c r="K38" s="53" t="e">
        <f>'138'!K120</f>
        <v>#DIV/0!</v>
      </c>
      <c r="L38" s="55"/>
      <c r="M38" s="89"/>
    </row>
    <row r="39" spans="1:13">
      <c r="A39" s="51">
        <v>33</v>
      </c>
      <c r="B39" s="52" t="s">
        <v>99</v>
      </c>
      <c r="C39" s="53">
        <f>'033'!I120</f>
        <v>0</v>
      </c>
      <c r="D39" s="53">
        <f>'033'!K120</f>
        <v>0</v>
      </c>
      <c r="E39" s="54"/>
      <c r="F39" s="55"/>
      <c r="H39" s="51">
        <f t="shared" si="1"/>
        <v>139</v>
      </c>
      <c r="I39" s="56" t="s">
        <v>356</v>
      </c>
      <c r="J39" s="53">
        <f>'139'!I120</f>
        <v>0</v>
      </c>
      <c r="K39" s="53" t="e">
        <f>'139'!K120</f>
        <v>#DIV/0!</v>
      </c>
      <c r="L39" s="55"/>
      <c r="M39" s="89"/>
    </row>
    <row r="40" spans="1:13">
      <c r="A40" s="51">
        <v>34</v>
      </c>
      <c r="B40" s="52" t="s">
        <v>104</v>
      </c>
      <c r="C40" s="53">
        <f>'034'!I119</f>
        <v>0</v>
      </c>
      <c r="D40" s="53">
        <f>'034'!K119</f>
        <v>0</v>
      </c>
      <c r="E40" s="54"/>
      <c r="F40" s="55"/>
      <c r="H40" s="51">
        <f t="shared" si="1"/>
        <v>140</v>
      </c>
      <c r="I40" s="56" t="s">
        <v>359</v>
      </c>
      <c r="J40" s="53">
        <f>'140'!I120</f>
        <v>0</v>
      </c>
      <c r="K40" s="53" t="e">
        <f>'140'!K120</f>
        <v>#DIV/0!</v>
      </c>
      <c r="L40" s="55"/>
      <c r="M40" s="89"/>
    </row>
    <row r="41" spans="1:13">
      <c r="A41" s="51">
        <v>35</v>
      </c>
      <c r="B41" s="52" t="s">
        <v>106</v>
      </c>
      <c r="C41" s="53">
        <f>'035'!I120</f>
        <v>0</v>
      </c>
      <c r="D41" s="53">
        <f>'035'!K120</f>
        <v>0</v>
      </c>
      <c r="E41" s="54"/>
      <c r="F41" s="55"/>
      <c r="H41" s="51">
        <f t="shared" si="1"/>
        <v>141</v>
      </c>
      <c r="I41" s="56" t="s">
        <v>371</v>
      </c>
      <c r="J41" s="53">
        <f>'141'!I120</f>
        <v>0</v>
      </c>
      <c r="K41" s="53" t="e">
        <f>'141'!K120</f>
        <v>#DIV/0!</v>
      </c>
      <c r="L41" s="55"/>
      <c r="M41" s="89"/>
    </row>
    <row r="42" spans="1:13">
      <c r="A42" s="51">
        <v>36</v>
      </c>
      <c r="B42" s="52" t="s">
        <v>106</v>
      </c>
      <c r="C42" s="53">
        <f>'036'!I120</f>
        <v>0</v>
      </c>
      <c r="D42" s="53">
        <f>'036'!K120</f>
        <v>0</v>
      </c>
      <c r="E42" s="54"/>
      <c r="F42" s="55"/>
      <c r="H42" s="51">
        <f t="shared" si="1"/>
        <v>142</v>
      </c>
      <c r="I42" s="56" t="s">
        <v>373</v>
      </c>
      <c r="J42" s="53">
        <f>'142'!I120</f>
        <v>0</v>
      </c>
      <c r="K42" s="53">
        <f>'142'!K120</f>
        <v>0</v>
      </c>
      <c r="L42" s="55"/>
      <c r="M42" s="89"/>
    </row>
    <row r="43" spans="1:13">
      <c r="A43" s="51">
        <v>37</v>
      </c>
      <c r="B43" s="52" t="s">
        <v>111</v>
      </c>
      <c r="C43" s="53">
        <f>'037'!I120</f>
        <v>1</v>
      </c>
      <c r="D43" s="53">
        <f>'037'!K120</f>
        <v>4890</v>
      </c>
      <c r="E43" s="54"/>
      <c r="F43" s="55"/>
      <c r="H43" s="51">
        <f t="shared" si="1"/>
        <v>143</v>
      </c>
      <c r="I43" s="56" t="s">
        <v>373</v>
      </c>
      <c r="J43" s="53">
        <f>'143'!I121</f>
        <v>0</v>
      </c>
      <c r="K43" s="53">
        <f>'143'!K121</f>
        <v>0</v>
      </c>
      <c r="L43" s="55"/>
      <c r="M43" s="89"/>
    </row>
    <row r="44" spans="1:13">
      <c r="A44" s="51">
        <v>38</v>
      </c>
      <c r="B44" s="52" t="s">
        <v>114</v>
      </c>
      <c r="C44" s="53">
        <f>'038'!I120</f>
        <v>0</v>
      </c>
      <c r="D44" s="53">
        <f>'038'!K120</f>
        <v>0</v>
      </c>
      <c r="E44" s="54"/>
      <c r="F44" s="55"/>
      <c r="H44" s="51">
        <f t="shared" si="1"/>
        <v>144</v>
      </c>
      <c r="I44" s="56" t="s">
        <v>378</v>
      </c>
      <c r="J44" s="53">
        <f>'144'!I120</f>
        <v>0</v>
      </c>
      <c r="K44" s="53">
        <f>'144'!K120</f>
        <v>0</v>
      </c>
      <c r="L44" s="55"/>
      <c r="M44" s="89"/>
    </row>
    <row r="45" spans="1:13">
      <c r="A45" s="51">
        <v>39</v>
      </c>
      <c r="B45" s="52" t="s">
        <v>117</v>
      </c>
      <c r="C45" s="53">
        <f>'039'!I120</f>
        <v>0</v>
      </c>
      <c r="D45" s="53">
        <f>'039'!K120</f>
        <v>0</v>
      </c>
      <c r="E45" s="54"/>
      <c r="F45" s="55"/>
      <c r="H45" s="51">
        <f t="shared" si="1"/>
        <v>145</v>
      </c>
      <c r="I45" s="56" t="s">
        <v>479</v>
      </c>
      <c r="J45" s="53">
        <f>'145'!I120</f>
        <v>0</v>
      </c>
      <c r="K45" s="53" t="e">
        <f>'145'!K120</f>
        <v>#DIV/0!</v>
      </c>
      <c r="L45" s="55"/>
      <c r="M45" s="89"/>
    </row>
    <row r="46" spans="1:13">
      <c r="A46" s="51">
        <v>40</v>
      </c>
      <c r="B46" s="52" t="s">
        <v>119</v>
      </c>
      <c r="C46" s="53" t="e">
        <f>#REF!</f>
        <v>#REF!</v>
      </c>
      <c r="D46" s="53" t="e">
        <f>#REF!</f>
        <v>#REF!</v>
      </c>
      <c r="E46" s="54"/>
      <c r="F46" s="55"/>
      <c r="H46" s="51">
        <f t="shared" si="1"/>
        <v>146</v>
      </c>
      <c r="I46" s="56" t="s">
        <v>382</v>
      </c>
      <c r="J46" s="53">
        <f>'146'!I120</f>
        <v>0</v>
      </c>
      <c r="K46" s="53">
        <f>'146'!K120</f>
        <v>0</v>
      </c>
      <c r="L46" s="55"/>
      <c r="M46" s="89"/>
    </row>
    <row r="47" spans="1:13">
      <c r="A47" s="51">
        <v>41</v>
      </c>
      <c r="B47" s="52" t="s">
        <v>122</v>
      </c>
      <c r="C47" s="53">
        <f>'041'!I120</f>
        <v>0</v>
      </c>
      <c r="D47" s="53" t="e">
        <f>'041'!K120</f>
        <v>#DIV/0!</v>
      </c>
      <c r="E47" s="54"/>
      <c r="F47" s="55"/>
      <c r="H47" s="51">
        <f t="shared" si="1"/>
        <v>147</v>
      </c>
      <c r="I47" s="56" t="s">
        <v>385</v>
      </c>
      <c r="J47" s="53">
        <f>'147'!I120</f>
        <v>0</v>
      </c>
      <c r="K47" s="53">
        <f>'147'!K120</f>
        <v>0</v>
      </c>
      <c r="L47" s="55"/>
      <c r="M47" s="89"/>
    </row>
    <row r="48" spans="1:13">
      <c r="A48" s="51">
        <v>42</v>
      </c>
      <c r="B48" s="52" t="s">
        <v>122</v>
      </c>
      <c r="C48" s="53">
        <f>'042'!I120</f>
        <v>0</v>
      </c>
      <c r="D48" s="53">
        <f>'042'!K120</f>
        <v>0</v>
      </c>
      <c r="E48" s="54"/>
      <c r="F48" s="55"/>
      <c r="H48" s="51">
        <f t="shared" si="1"/>
        <v>148</v>
      </c>
      <c r="I48" s="56" t="s">
        <v>385</v>
      </c>
      <c r="J48" s="53">
        <f>'148'!I120</f>
        <v>0</v>
      </c>
      <c r="K48" s="53">
        <f>'148'!K120</f>
        <v>0</v>
      </c>
      <c r="L48" s="55"/>
      <c r="M48" s="89"/>
    </row>
    <row r="49" spans="1:13">
      <c r="A49" s="51">
        <v>43</v>
      </c>
      <c r="B49" s="52" t="s">
        <v>126</v>
      </c>
      <c r="C49" s="53">
        <f>'043'!I122</f>
        <v>0</v>
      </c>
      <c r="D49" s="53">
        <f>'043'!K122</f>
        <v>0</v>
      </c>
      <c r="E49" s="54"/>
      <c r="F49" s="55"/>
      <c r="H49" s="51">
        <f t="shared" si="1"/>
        <v>149</v>
      </c>
      <c r="I49" s="56" t="s">
        <v>389</v>
      </c>
      <c r="J49" s="53">
        <f>'149'!I120</f>
        <v>0</v>
      </c>
      <c r="K49" s="53">
        <f>'149'!K120</f>
        <v>0</v>
      </c>
      <c r="L49" s="55"/>
      <c r="M49" s="89"/>
    </row>
    <row r="50" spans="1:13">
      <c r="A50" s="51">
        <v>44</v>
      </c>
      <c r="B50" s="52" t="s">
        <v>126</v>
      </c>
      <c r="C50" s="53">
        <f>'044'!I120</f>
        <v>0</v>
      </c>
      <c r="D50" s="53">
        <f>'044'!K120</f>
        <v>0</v>
      </c>
      <c r="E50" s="54"/>
      <c r="F50" s="55"/>
      <c r="H50" s="51">
        <f t="shared" si="1"/>
        <v>150</v>
      </c>
      <c r="I50" s="56" t="s">
        <v>392</v>
      </c>
      <c r="J50" s="53">
        <f>'150'!I120</f>
        <v>0</v>
      </c>
      <c r="K50" s="53">
        <f>'150'!K120</f>
        <v>0</v>
      </c>
      <c r="L50" s="55"/>
      <c r="M50" s="89"/>
    </row>
    <row r="51" spans="1:13">
      <c r="A51" s="51">
        <v>45</v>
      </c>
      <c r="B51" s="52" t="s">
        <v>126</v>
      </c>
      <c r="C51" s="53">
        <f>'045'!I121</f>
        <v>0</v>
      </c>
      <c r="D51" s="53">
        <f>'045'!K121</f>
        <v>0</v>
      </c>
      <c r="E51" s="54"/>
      <c r="F51" s="55"/>
      <c r="H51" s="51">
        <f t="shared" si="1"/>
        <v>151</v>
      </c>
      <c r="I51" s="56" t="s">
        <v>393</v>
      </c>
      <c r="J51" s="53">
        <f>'151'!I123</f>
        <v>0</v>
      </c>
      <c r="K51" s="53">
        <f>'151'!K123</f>
        <v>0</v>
      </c>
      <c r="L51" s="55"/>
      <c r="M51" s="89"/>
    </row>
    <row r="52" spans="1:13">
      <c r="A52" s="51">
        <v>46</v>
      </c>
      <c r="B52" s="52" t="s">
        <v>133</v>
      </c>
      <c r="C52" s="53">
        <f>'046'!I120</f>
        <v>0</v>
      </c>
      <c r="D52" s="53">
        <f>'046'!K120</f>
        <v>0</v>
      </c>
      <c r="E52" s="54"/>
      <c r="F52" s="55"/>
      <c r="H52" s="51">
        <f t="shared" si="1"/>
        <v>152</v>
      </c>
      <c r="I52" s="56" t="s">
        <v>396</v>
      </c>
      <c r="J52" s="53" t="e">
        <f>#REF!</f>
        <v>#REF!</v>
      </c>
      <c r="K52" s="53" t="e">
        <f>#REF!</f>
        <v>#REF!</v>
      </c>
      <c r="L52" s="55"/>
      <c r="M52" s="89"/>
    </row>
    <row r="53" spans="1:13">
      <c r="A53" s="51">
        <v>47</v>
      </c>
      <c r="B53" s="52" t="s">
        <v>136</v>
      </c>
      <c r="C53" s="53">
        <f>'047'!I121</f>
        <v>661</v>
      </c>
      <c r="D53" s="53">
        <f>'047'!K121</f>
        <v>3139.75</v>
      </c>
      <c r="E53" s="54"/>
      <c r="F53" s="55"/>
      <c r="H53" s="51">
        <f t="shared" si="1"/>
        <v>153</v>
      </c>
      <c r="I53" s="56" t="s">
        <v>400</v>
      </c>
      <c r="J53" s="53">
        <f>'153'!I120</f>
        <v>0</v>
      </c>
      <c r="K53" s="53">
        <f>'153'!K120</f>
        <v>0</v>
      </c>
      <c r="L53" s="55"/>
      <c r="M53" s="89"/>
    </row>
    <row r="54" spans="1:13">
      <c r="A54" s="51">
        <v>48</v>
      </c>
      <c r="B54" s="52" t="s">
        <v>136</v>
      </c>
      <c r="C54" s="53">
        <f>'048'!I120</f>
        <v>0</v>
      </c>
      <c r="D54" s="53">
        <f>'048'!K120</f>
        <v>0</v>
      </c>
      <c r="E54" s="63"/>
      <c r="F54" s="55"/>
      <c r="H54" s="51">
        <f t="shared" si="1"/>
        <v>154</v>
      </c>
      <c r="I54" s="56" t="s">
        <v>403</v>
      </c>
      <c r="J54" s="64">
        <f>'154'!I122</f>
        <v>0</v>
      </c>
      <c r="K54" s="65">
        <f>'154'!K122</f>
        <v>0</v>
      </c>
      <c r="L54" s="55"/>
      <c r="M54" s="89"/>
    </row>
    <row r="55" spans="1:13">
      <c r="A55" s="51">
        <v>49</v>
      </c>
      <c r="B55" s="52" t="s">
        <v>139</v>
      </c>
      <c r="C55" s="53">
        <f>'049'!I120</f>
        <v>0</v>
      </c>
      <c r="D55" s="53">
        <f>'049'!K120</f>
        <v>0</v>
      </c>
      <c r="E55" s="63"/>
      <c r="F55" s="55"/>
      <c r="H55" s="51">
        <f t="shared" si="1"/>
        <v>155</v>
      </c>
      <c r="I55" s="56" t="s">
        <v>400</v>
      </c>
      <c r="J55" s="64">
        <f>'155'!I120</f>
        <v>0</v>
      </c>
      <c r="K55" s="65">
        <f>'155'!K120</f>
        <v>0</v>
      </c>
      <c r="L55" s="55"/>
      <c r="M55" s="89"/>
    </row>
    <row r="56" spans="1:13">
      <c r="A56" s="51">
        <v>50</v>
      </c>
      <c r="B56" s="52" t="s">
        <v>141</v>
      </c>
      <c r="C56" s="53">
        <f>'050'!I120</f>
        <v>0</v>
      </c>
      <c r="D56" s="53">
        <f>'050'!K120</f>
        <v>0</v>
      </c>
      <c r="E56" s="63"/>
      <c r="F56" s="55"/>
      <c r="H56" s="51">
        <f t="shared" si="1"/>
        <v>156</v>
      </c>
      <c r="I56" s="56" t="s">
        <v>407</v>
      </c>
      <c r="J56" s="64">
        <f>'156'!I120</f>
        <v>0</v>
      </c>
      <c r="K56" s="64">
        <f>'156'!K120</f>
        <v>0</v>
      </c>
      <c r="L56" s="55"/>
      <c r="M56" s="89"/>
    </row>
    <row r="57" spans="1:13">
      <c r="A57" s="51">
        <v>51</v>
      </c>
      <c r="B57" s="52" t="s">
        <v>144</v>
      </c>
      <c r="C57" s="53" t="e">
        <f>#REF!</f>
        <v>#REF!</v>
      </c>
      <c r="D57" s="53" t="e">
        <f>#REF!</f>
        <v>#REF!</v>
      </c>
      <c r="E57" s="63"/>
      <c r="F57" s="55"/>
      <c r="H57" s="51">
        <f t="shared" si="1"/>
        <v>157</v>
      </c>
      <c r="I57" s="56" t="s">
        <v>410</v>
      </c>
      <c r="J57" s="64">
        <f>'157'!I120</f>
        <v>0</v>
      </c>
      <c r="K57" s="64">
        <f>'157'!K120</f>
        <v>0</v>
      </c>
      <c r="L57" s="55"/>
      <c r="M57" s="89"/>
    </row>
    <row r="58" spans="1:13">
      <c r="A58" s="51">
        <v>52</v>
      </c>
      <c r="B58" s="52" t="s">
        <v>146</v>
      </c>
      <c r="C58" s="53">
        <f>'052'!I120</f>
        <v>0</v>
      </c>
      <c r="D58" s="53">
        <f>'052'!K120</f>
        <v>0</v>
      </c>
      <c r="E58" s="63"/>
      <c r="F58" s="55"/>
      <c r="H58" s="51">
        <f t="shared" si="1"/>
        <v>158</v>
      </c>
      <c r="I58" s="56" t="s">
        <v>410</v>
      </c>
      <c r="J58" s="64">
        <f>'158'!I120</f>
        <v>0</v>
      </c>
      <c r="K58" s="64">
        <f>'158'!K120</f>
        <v>0</v>
      </c>
      <c r="L58" s="55"/>
      <c r="M58" s="89"/>
    </row>
    <row r="59" spans="1:13">
      <c r="A59" s="51">
        <v>53</v>
      </c>
      <c r="B59" s="52" t="s">
        <v>149</v>
      </c>
      <c r="C59" s="53">
        <f>'053'!I120</f>
        <v>0</v>
      </c>
      <c r="D59" s="53">
        <f>'053'!K120</f>
        <v>0</v>
      </c>
      <c r="E59" s="63"/>
      <c r="F59" s="55"/>
      <c r="H59" s="51">
        <f t="shared" si="1"/>
        <v>159</v>
      </c>
      <c r="I59" s="56" t="s">
        <v>410</v>
      </c>
      <c r="J59" s="64">
        <f>'159'!I120</f>
        <v>0</v>
      </c>
      <c r="K59" s="64">
        <f>'159'!K120</f>
        <v>0</v>
      </c>
      <c r="L59" s="55"/>
      <c r="M59" s="89"/>
    </row>
    <row r="60" spans="1:13">
      <c r="A60" s="51">
        <v>54</v>
      </c>
      <c r="B60" s="52" t="s">
        <v>152</v>
      </c>
      <c r="C60" s="53">
        <f>'054'!I119</f>
        <v>0</v>
      </c>
      <c r="D60" s="53">
        <f>'054'!K119</f>
        <v>0</v>
      </c>
      <c r="E60" s="63"/>
      <c r="F60" s="55"/>
      <c r="H60" s="51">
        <f t="shared" si="1"/>
        <v>160</v>
      </c>
      <c r="I60" s="56" t="s">
        <v>410</v>
      </c>
      <c r="J60" s="64">
        <f>'160'!I120</f>
        <v>0</v>
      </c>
      <c r="K60" s="64">
        <f>'160'!K120</f>
        <v>0</v>
      </c>
      <c r="L60" s="55"/>
      <c r="M60" s="89"/>
    </row>
    <row r="61" spans="1:13">
      <c r="A61" s="51">
        <v>55</v>
      </c>
      <c r="B61" s="52" t="s">
        <v>155</v>
      </c>
      <c r="C61" s="53">
        <f>'055'!I120</f>
        <v>0</v>
      </c>
      <c r="D61" s="53">
        <f>'055'!K120</f>
        <v>0</v>
      </c>
      <c r="E61" s="63"/>
      <c r="F61" s="55"/>
      <c r="H61" s="51">
        <f t="shared" si="1"/>
        <v>161</v>
      </c>
      <c r="I61" s="56" t="s">
        <v>419</v>
      </c>
      <c r="J61" s="64">
        <f>'161'!I120</f>
        <v>0</v>
      </c>
      <c r="K61" s="64">
        <f>'161'!K120</f>
        <v>0</v>
      </c>
      <c r="L61" s="55"/>
      <c r="M61" s="89"/>
    </row>
    <row r="62" spans="1:13">
      <c r="A62" s="51">
        <v>56</v>
      </c>
      <c r="B62" s="52" t="s">
        <v>158</v>
      </c>
      <c r="C62" s="53">
        <f>'056'!I120</f>
        <v>0</v>
      </c>
      <c r="D62" s="53">
        <f>'056'!K120</f>
        <v>0</v>
      </c>
      <c r="E62" s="63"/>
      <c r="F62" s="55"/>
      <c r="H62" s="51">
        <f t="shared" si="1"/>
        <v>162</v>
      </c>
      <c r="I62" s="56" t="s">
        <v>421</v>
      </c>
      <c r="J62" s="64" t="e">
        <f>#REF!</f>
        <v>#REF!</v>
      </c>
      <c r="K62" s="64" t="e">
        <f>#REF!</f>
        <v>#REF!</v>
      </c>
      <c r="L62" s="55"/>
      <c r="M62" s="89"/>
    </row>
    <row r="63" spans="1:13">
      <c r="A63" s="51">
        <v>57</v>
      </c>
      <c r="B63" s="52" t="s">
        <v>161</v>
      </c>
      <c r="C63" s="53">
        <f>'057'!I120</f>
        <v>0</v>
      </c>
      <c r="D63" s="53">
        <f>'057'!K120</f>
        <v>0</v>
      </c>
      <c r="E63" s="63"/>
      <c r="F63" s="55"/>
      <c r="H63" s="51">
        <f t="shared" si="1"/>
        <v>163</v>
      </c>
      <c r="I63" s="56" t="s">
        <v>161</v>
      </c>
      <c r="J63" s="64">
        <f>'163'!I120</f>
        <v>0</v>
      </c>
      <c r="K63" s="64">
        <f>'163'!K120</f>
        <v>0</v>
      </c>
      <c r="L63" s="55"/>
      <c r="M63" s="89"/>
    </row>
    <row r="64" spans="1:13">
      <c r="A64" s="51">
        <v>58</v>
      </c>
      <c r="B64" s="52" t="s">
        <v>161</v>
      </c>
      <c r="C64" s="53">
        <f>'058'!I120</f>
        <v>0</v>
      </c>
      <c r="D64" s="53" t="e">
        <f>'058'!K120</f>
        <v>#DIV/0!</v>
      </c>
      <c r="E64" s="63"/>
      <c r="F64" s="55"/>
      <c r="H64" s="51">
        <f t="shared" si="1"/>
        <v>164</v>
      </c>
      <c r="I64" s="56" t="s">
        <v>392</v>
      </c>
      <c r="J64" s="64">
        <f>'164'!I120</f>
        <v>0</v>
      </c>
      <c r="K64" s="64" t="e">
        <f>'164'!K120</f>
        <v>#DIV/0!</v>
      </c>
      <c r="L64" s="55"/>
      <c r="M64" s="89"/>
    </row>
    <row r="65" spans="1:13">
      <c r="A65" s="51">
        <v>59</v>
      </c>
      <c r="B65" s="52" t="s">
        <v>161</v>
      </c>
      <c r="C65" s="53">
        <f>'059'!I120</f>
        <v>0</v>
      </c>
      <c r="D65" s="53">
        <f>'059'!K120</f>
        <v>0</v>
      </c>
      <c r="E65" s="63"/>
      <c r="F65" s="55"/>
      <c r="H65" s="51">
        <f t="shared" si="1"/>
        <v>165</v>
      </c>
      <c r="I65" s="66" t="s">
        <v>427</v>
      </c>
      <c r="J65" s="64">
        <f>'165'!I120</f>
        <v>0</v>
      </c>
      <c r="K65" s="64">
        <f>'165'!K120</f>
        <v>0</v>
      </c>
      <c r="L65" s="55"/>
      <c r="M65" s="89"/>
    </row>
    <row r="66" spans="1:13">
      <c r="A66" s="51">
        <v>60</v>
      </c>
      <c r="B66" s="52" t="s">
        <v>161</v>
      </c>
      <c r="C66" s="53">
        <f>'060'!I120</f>
        <v>0</v>
      </c>
      <c r="D66" s="53" t="e">
        <f>'060'!K120</f>
        <v>#DIV/0!</v>
      </c>
      <c r="E66" s="63"/>
      <c r="F66" s="55"/>
      <c r="H66" s="51">
        <f t="shared" si="1"/>
        <v>166</v>
      </c>
      <c r="I66" s="66" t="s">
        <v>431</v>
      </c>
      <c r="J66" s="64">
        <f>'166'!I120</f>
        <v>0</v>
      </c>
      <c r="K66" s="64">
        <f>'166'!K120</f>
        <v>0</v>
      </c>
      <c r="L66" s="55"/>
      <c r="M66" s="89"/>
    </row>
    <row r="67" spans="1:13">
      <c r="A67" s="51">
        <v>61</v>
      </c>
      <c r="B67" s="52" t="s">
        <v>161</v>
      </c>
      <c r="C67" s="53" t="e">
        <f>#REF!</f>
        <v>#REF!</v>
      </c>
      <c r="D67" s="53" t="e">
        <f>#REF!</f>
        <v>#REF!</v>
      </c>
      <c r="E67" s="63"/>
      <c r="F67" s="55"/>
      <c r="H67" s="51">
        <f t="shared" si="1"/>
        <v>167</v>
      </c>
      <c r="I67" s="66" t="s">
        <v>434</v>
      </c>
      <c r="J67" s="64">
        <f>'167'!I126</f>
        <v>0</v>
      </c>
      <c r="K67" s="64">
        <f>'167'!K126</f>
        <v>0</v>
      </c>
      <c r="L67" s="55"/>
      <c r="M67" s="89"/>
    </row>
    <row r="68" spans="1:13">
      <c r="A68" s="51">
        <v>62</v>
      </c>
      <c r="B68" s="52" t="s">
        <v>161</v>
      </c>
      <c r="C68" s="53" t="e">
        <f>#REF!</f>
        <v>#REF!</v>
      </c>
      <c r="D68" s="53" t="e">
        <f>#REF!</f>
        <v>#REF!</v>
      </c>
      <c r="E68" s="63"/>
      <c r="F68" s="55"/>
      <c r="H68" s="51">
        <f t="shared" si="1"/>
        <v>168</v>
      </c>
      <c r="I68" s="66" t="s">
        <v>437</v>
      </c>
      <c r="J68" s="64">
        <f>'168'!I120</f>
        <v>1</v>
      </c>
      <c r="K68" s="64">
        <f>'168'!K120</f>
        <v>1860</v>
      </c>
      <c r="L68" s="55"/>
      <c r="M68" s="89"/>
    </row>
    <row r="69" spans="1:13">
      <c r="A69" s="51">
        <v>63</v>
      </c>
      <c r="B69" s="52" t="s">
        <v>161</v>
      </c>
      <c r="C69" s="53">
        <f>'063'!I122</f>
        <v>0</v>
      </c>
      <c r="D69" s="53">
        <f>'063'!K122</f>
        <v>0</v>
      </c>
      <c r="E69" s="63"/>
      <c r="F69" s="55"/>
      <c r="H69" s="51">
        <f t="shared" si="1"/>
        <v>169</v>
      </c>
      <c r="I69" s="66" t="s">
        <v>440</v>
      </c>
      <c r="J69" s="64">
        <f>'169'!I120</f>
        <v>0</v>
      </c>
      <c r="K69" s="64" t="e">
        <f>'169'!K120</f>
        <v>#DIV/0!</v>
      </c>
      <c r="L69" s="55"/>
      <c r="M69" s="89"/>
    </row>
    <row r="70" spans="1:13">
      <c r="A70" s="51">
        <v>64</v>
      </c>
      <c r="B70" s="52" t="s">
        <v>161</v>
      </c>
      <c r="C70" s="53">
        <f>'064'!I122</f>
        <v>0</v>
      </c>
      <c r="D70" s="53">
        <f>'064'!K122</f>
        <v>0</v>
      </c>
      <c r="E70" s="63"/>
      <c r="F70" s="55"/>
      <c r="H70" s="51">
        <f t="shared" si="1"/>
        <v>170</v>
      </c>
      <c r="I70" s="66" t="s">
        <v>443</v>
      </c>
      <c r="J70" s="64">
        <f>'170'!I120</f>
        <v>0</v>
      </c>
      <c r="K70" s="64">
        <f>'170'!K120</f>
        <v>0</v>
      </c>
      <c r="L70" s="55"/>
      <c r="M70" s="89"/>
    </row>
    <row r="71" spans="1:13">
      <c r="A71" s="51">
        <v>65</v>
      </c>
      <c r="B71" s="52" t="s">
        <v>161</v>
      </c>
      <c r="C71" s="53">
        <f>'065'!I120</f>
        <v>0</v>
      </c>
      <c r="D71" s="53" t="e">
        <f>'065'!K120</f>
        <v>#DIV/0!</v>
      </c>
      <c r="E71" s="63"/>
      <c r="F71" s="55"/>
      <c r="H71" s="51">
        <f t="shared" si="1"/>
        <v>171</v>
      </c>
      <c r="I71" s="66" t="s">
        <v>446</v>
      </c>
      <c r="J71" s="64">
        <f>'171'!I120</f>
        <v>0</v>
      </c>
      <c r="K71" s="64">
        <f>'171'!K120</f>
        <v>0</v>
      </c>
      <c r="L71" s="55"/>
      <c r="M71" s="89"/>
    </row>
    <row r="72" spans="1:13">
      <c r="A72" s="51">
        <v>66</v>
      </c>
      <c r="B72" s="52" t="s">
        <v>161</v>
      </c>
      <c r="C72" s="53">
        <f>'066'!I120</f>
        <v>0</v>
      </c>
      <c r="D72" s="53" t="e">
        <f>'066'!K120</f>
        <v>#DIV/0!</v>
      </c>
      <c r="E72" s="63"/>
      <c r="F72" s="55"/>
      <c r="H72" s="51">
        <f t="shared" si="1"/>
        <v>172</v>
      </c>
      <c r="I72" s="66" t="s">
        <v>449</v>
      </c>
      <c r="J72" s="64" t="e">
        <f>#REF!</f>
        <v>#REF!</v>
      </c>
      <c r="K72" s="64" t="e">
        <f>#REF!</f>
        <v>#REF!</v>
      </c>
      <c r="L72" s="55"/>
      <c r="M72" s="89"/>
    </row>
    <row r="73" spans="1:13">
      <c r="A73" s="51">
        <v>67</v>
      </c>
      <c r="B73" s="52" t="s">
        <v>161</v>
      </c>
      <c r="C73" s="53">
        <f>'067'!I120</f>
        <v>9</v>
      </c>
      <c r="D73" s="53">
        <f>'067'!K120</f>
        <v>4950</v>
      </c>
      <c r="E73" s="63"/>
      <c r="F73" s="55"/>
      <c r="H73" s="51">
        <f t="shared" si="1"/>
        <v>173</v>
      </c>
      <c r="I73" s="66" t="s">
        <v>449</v>
      </c>
      <c r="J73" s="64" t="e">
        <f>#REF!</f>
        <v>#REF!</v>
      </c>
      <c r="K73" s="64" t="e">
        <f>#REF!</f>
        <v>#REF!</v>
      </c>
      <c r="L73" s="55"/>
      <c r="M73" s="89"/>
    </row>
    <row r="74" spans="1:13">
      <c r="A74" s="51">
        <v>68</v>
      </c>
      <c r="B74" s="52" t="s">
        <v>161</v>
      </c>
      <c r="C74" s="53">
        <f>'068'!I120</f>
        <v>0</v>
      </c>
      <c r="D74" s="53" t="e">
        <f>'068'!K120</f>
        <v>#DIV/0!</v>
      </c>
      <c r="E74" s="63"/>
      <c r="F74" s="55"/>
      <c r="H74" s="51">
        <f t="shared" si="1"/>
        <v>174</v>
      </c>
      <c r="I74" s="66" t="s">
        <v>449</v>
      </c>
      <c r="J74" s="64" t="e">
        <f>#REF!</f>
        <v>#REF!</v>
      </c>
      <c r="K74" s="64" t="e">
        <f>#REF!</f>
        <v>#REF!</v>
      </c>
      <c r="L74" s="55"/>
      <c r="M74" s="89"/>
    </row>
    <row r="75" spans="1:13">
      <c r="A75" s="51">
        <v>69</v>
      </c>
      <c r="B75" s="52" t="s">
        <v>161</v>
      </c>
      <c r="C75" s="53">
        <f>'069'!I120</f>
        <v>0</v>
      </c>
      <c r="D75" s="53" t="e">
        <f>'069'!K120</f>
        <v>#DIV/0!</v>
      </c>
      <c r="E75" s="63"/>
      <c r="F75" s="55"/>
      <c r="H75" s="51">
        <f t="shared" si="1"/>
        <v>175</v>
      </c>
      <c r="I75" s="66" t="s">
        <v>449</v>
      </c>
      <c r="J75" s="64" t="e">
        <f>#REF!</f>
        <v>#REF!</v>
      </c>
      <c r="K75" s="64" t="e">
        <f>#REF!</f>
        <v>#REF!</v>
      </c>
      <c r="L75" s="55"/>
      <c r="M75" s="89"/>
    </row>
    <row r="76" spans="1:13">
      <c r="A76" s="51">
        <v>70</v>
      </c>
      <c r="B76" s="52" t="s">
        <v>161</v>
      </c>
      <c r="C76" s="53">
        <f>'070'!I120</f>
        <v>0</v>
      </c>
      <c r="D76" s="53" t="e">
        <f>'070'!K120</f>
        <v>#DIV/0!</v>
      </c>
      <c r="E76" s="63"/>
      <c r="F76" s="55"/>
      <c r="H76" s="51">
        <f t="shared" si="1"/>
        <v>176</v>
      </c>
      <c r="I76" s="66" t="s">
        <v>458</v>
      </c>
      <c r="J76" s="64">
        <f>'176'!I120</f>
        <v>0</v>
      </c>
      <c r="K76" s="64">
        <f>'176'!K120</f>
        <v>0</v>
      </c>
      <c r="L76" s="55"/>
      <c r="M76" s="89"/>
    </row>
    <row r="77" spans="1:13">
      <c r="A77" s="51">
        <v>71</v>
      </c>
      <c r="B77" s="52" t="s">
        <v>196</v>
      </c>
      <c r="C77" s="53">
        <f>'071'!I120</f>
        <v>0</v>
      </c>
      <c r="D77" s="53">
        <f>'071'!K120</f>
        <v>0</v>
      </c>
      <c r="E77" s="63"/>
      <c r="F77" s="55"/>
      <c r="H77" s="51">
        <f t="shared" si="1"/>
        <v>177</v>
      </c>
      <c r="I77" s="66" t="s">
        <v>461</v>
      </c>
      <c r="J77" s="64">
        <f>'177'!I120</f>
        <v>0</v>
      </c>
      <c r="K77" s="64">
        <f>'177'!K120</f>
        <v>0</v>
      </c>
      <c r="L77" s="55"/>
      <c r="M77" s="89"/>
    </row>
    <row r="78" spans="1:13" ht="15.75" thickBot="1">
      <c r="A78" s="51">
        <v>72</v>
      </c>
      <c r="B78" s="52" t="s">
        <v>196</v>
      </c>
      <c r="C78" s="53">
        <f>'072'!I120</f>
        <v>0</v>
      </c>
      <c r="D78" s="53">
        <f>'072'!K120</f>
        <v>0</v>
      </c>
      <c r="E78" s="63"/>
      <c r="F78" s="55"/>
      <c r="I78" s="67" t="s">
        <v>480</v>
      </c>
      <c r="J78" s="68" t="e">
        <f>SUM(D7:D112)+SUM(K7:K77)</f>
        <v>#DIV/0!</v>
      </c>
      <c r="L78" s="55"/>
      <c r="M78" s="89"/>
    </row>
    <row r="79" spans="1:13">
      <c r="A79" s="51">
        <v>73</v>
      </c>
      <c r="B79" s="52" t="s">
        <v>196</v>
      </c>
      <c r="C79" s="53">
        <f>'073'!I120</f>
        <v>0</v>
      </c>
      <c r="D79" s="53">
        <f>'073'!K120</f>
        <v>0</v>
      </c>
      <c r="E79" s="63"/>
      <c r="F79" s="55"/>
      <c r="I79" s="70"/>
      <c r="J79" s="71"/>
      <c r="L79" s="55"/>
      <c r="M79" s="89"/>
    </row>
    <row r="80" spans="1:13">
      <c r="A80" s="51">
        <v>74</v>
      </c>
      <c r="B80" s="52" t="s">
        <v>196</v>
      </c>
      <c r="C80" s="53">
        <f>'074'!I120</f>
        <v>0</v>
      </c>
      <c r="D80" s="53">
        <f>'074'!K120</f>
        <v>0</v>
      </c>
      <c r="E80" s="63"/>
      <c r="F80" s="55"/>
      <c r="I80" s="70"/>
      <c r="J80" s="71"/>
      <c r="L80" s="55"/>
      <c r="M80" s="89"/>
    </row>
    <row r="81" spans="1:13">
      <c r="A81" s="51">
        <v>75</v>
      </c>
      <c r="B81" s="52" t="s">
        <v>161</v>
      </c>
      <c r="C81" s="53">
        <f>'075'!I120</f>
        <v>0</v>
      </c>
      <c r="D81" s="53">
        <f>'075'!K120</f>
        <v>0</v>
      </c>
      <c r="E81" s="63"/>
      <c r="F81" s="55"/>
      <c r="H81" t="s">
        <v>481</v>
      </c>
      <c r="I81" s="72"/>
      <c r="J81" s="73"/>
      <c r="K81" s="74">
        <v>841424.71581745939</v>
      </c>
      <c r="L81" s="55"/>
      <c r="M81" s="89"/>
    </row>
    <row r="82" spans="1:13">
      <c r="A82" s="51">
        <v>76</v>
      </c>
      <c r="B82" s="52" t="s">
        <v>161</v>
      </c>
      <c r="C82" s="53">
        <f>'076'!I120</f>
        <v>0</v>
      </c>
      <c r="D82" s="53">
        <f>'076'!K120</f>
        <v>0</v>
      </c>
      <c r="E82" s="63"/>
      <c r="F82" s="55"/>
      <c r="H82" t="s">
        <v>482</v>
      </c>
      <c r="I82" s="72" t="s">
        <v>483</v>
      </c>
      <c r="J82" s="73"/>
      <c r="K82" s="69">
        <v>76545.600000000006</v>
      </c>
      <c r="L82" s="55"/>
      <c r="M82" s="89"/>
    </row>
    <row r="83" spans="1:13">
      <c r="A83" s="51">
        <v>77</v>
      </c>
      <c r="B83" s="52" t="s">
        <v>161</v>
      </c>
      <c r="C83" s="53">
        <f>'077'!I120</f>
        <v>0</v>
      </c>
      <c r="D83" s="53">
        <f>'077'!K120</f>
        <v>0</v>
      </c>
      <c r="E83" s="63"/>
      <c r="F83" s="55"/>
      <c r="H83" s="354" t="s">
        <v>484</v>
      </c>
      <c r="I83" s="354"/>
      <c r="J83" s="354"/>
      <c r="K83" s="54"/>
      <c r="L83" s="55"/>
      <c r="M83" s="89"/>
    </row>
    <row r="84" spans="1:13" ht="15.75" thickBot="1">
      <c r="A84" s="51">
        <v>78</v>
      </c>
      <c r="B84" s="52" t="s">
        <v>161</v>
      </c>
      <c r="C84" s="53">
        <f>'078'!I120</f>
        <v>0</v>
      </c>
      <c r="D84" s="53">
        <f>'078'!K120</f>
        <v>0</v>
      </c>
      <c r="E84" s="63"/>
      <c r="F84" s="55"/>
      <c r="H84" t="s">
        <v>485</v>
      </c>
      <c r="I84" s="70"/>
      <c r="J84" s="71"/>
      <c r="K84" s="76">
        <f>K81+K82-K83</f>
        <v>917970.31581745937</v>
      </c>
      <c r="L84" s="55"/>
      <c r="M84" s="89"/>
    </row>
    <row r="85" spans="1:13" ht="15.75" thickTop="1">
      <c r="A85" s="51">
        <v>79</v>
      </c>
      <c r="B85" s="52" t="s">
        <v>205</v>
      </c>
      <c r="C85" s="53">
        <f>'079'!I120</f>
        <v>0</v>
      </c>
      <c r="D85" s="53">
        <f>'079'!K120</f>
        <v>0</v>
      </c>
      <c r="E85" s="63"/>
      <c r="F85" s="55"/>
      <c r="I85" s="77"/>
      <c r="J85" s="54"/>
      <c r="K85" s="54"/>
      <c r="L85" s="55"/>
      <c r="M85" s="89"/>
    </row>
    <row r="86" spans="1:13">
      <c r="A86" s="51">
        <v>80</v>
      </c>
      <c r="B86" s="52" t="s">
        <v>205</v>
      </c>
      <c r="C86" s="53">
        <f>'080'!I120</f>
        <v>0</v>
      </c>
      <c r="D86" s="53">
        <f>'080'!K120</f>
        <v>0</v>
      </c>
      <c r="E86" s="63"/>
      <c r="F86" s="55"/>
      <c r="G86" s="90"/>
      <c r="H86" s="90"/>
      <c r="I86" s="91"/>
      <c r="J86" s="92"/>
      <c r="L86" s="55"/>
      <c r="M86" s="89"/>
    </row>
    <row r="87" spans="1:13">
      <c r="A87" s="51">
        <v>81</v>
      </c>
      <c r="B87" s="52" t="s">
        <v>210</v>
      </c>
      <c r="C87" s="53">
        <f>'081'!I120</f>
        <v>0</v>
      </c>
      <c r="D87" s="53">
        <f>'081'!K120</f>
        <v>0</v>
      </c>
      <c r="E87" s="63"/>
      <c r="F87" s="55"/>
      <c r="G87" s="90"/>
      <c r="H87" s="90"/>
      <c r="I87" s="91"/>
      <c r="J87" s="92"/>
      <c r="L87" s="55"/>
      <c r="M87" s="89"/>
    </row>
    <row r="88" spans="1:13">
      <c r="A88" s="51">
        <v>82</v>
      </c>
      <c r="B88" s="52" t="s">
        <v>212</v>
      </c>
      <c r="C88" s="53">
        <f>'082'!I120</f>
        <v>0</v>
      </c>
      <c r="D88" s="53">
        <f>'082'!K120</f>
        <v>0</v>
      </c>
      <c r="E88" s="63"/>
      <c r="F88" s="55"/>
      <c r="G88" s="90"/>
      <c r="H88" s="90" t="s">
        <v>486</v>
      </c>
      <c r="I88" s="91"/>
      <c r="J88" s="92"/>
      <c r="L88" s="55"/>
      <c r="M88" s="89"/>
    </row>
    <row r="89" spans="1:13">
      <c r="A89" s="51">
        <v>83</v>
      </c>
      <c r="B89" s="52" t="s">
        <v>212</v>
      </c>
      <c r="C89" s="53">
        <f>'083'!I120</f>
        <v>0</v>
      </c>
      <c r="D89" s="53">
        <f>'083'!K120</f>
        <v>0</v>
      </c>
      <c r="E89" s="63"/>
      <c r="F89" s="55"/>
      <c r="G89" s="90"/>
      <c r="H89" s="90"/>
      <c r="I89" s="349" t="s">
        <v>487</v>
      </c>
      <c r="J89" s="349"/>
      <c r="L89" s="55"/>
      <c r="M89" s="89"/>
    </row>
    <row r="90" spans="1:13">
      <c r="A90" s="51">
        <v>84</v>
      </c>
      <c r="B90" s="52" t="s">
        <v>212</v>
      </c>
      <c r="C90" s="53">
        <f>'084'!I120</f>
        <v>0</v>
      </c>
      <c r="D90" s="53">
        <f>'084'!K120</f>
        <v>0</v>
      </c>
      <c r="E90" s="63"/>
      <c r="F90" s="55"/>
      <c r="G90" s="90"/>
      <c r="H90" s="90"/>
      <c r="I90" s="348" t="s">
        <v>488</v>
      </c>
      <c r="J90" s="348"/>
      <c r="L90" s="55"/>
      <c r="M90" s="89"/>
    </row>
    <row r="91" spans="1:13">
      <c r="A91" s="51">
        <v>85</v>
      </c>
      <c r="B91" s="52" t="s">
        <v>219</v>
      </c>
      <c r="C91" s="53">
        <f>'085'!I120</f>
        <v>0</v>
      </c>
      <c r="D91" s="53">
        <f>'085'!K120</f>
        <v>0</v>
      </c>
      <c r="E91" s="63"/>
      <c r="F91" s="55"/>
      <c r="G91" s="90"/>
      <c r="H91" s="90"/>
      <c r="I91" s="91"/>
      <c r="J91" s="92"/>
      <c r="L91" s="55"/>
      <c r="M91" s="89"/>
    </row>
    <row r="92" spans="1:13">
      <c r="A92" s="51">
        <v>86</v>
      </c>
      <c r="B92" s="52" t="s">
        <v>219</v>
      </c>
      <c r="C92" s="53">
        <f>'086'!I120</f>
        <v>0</v>
      </c>
      <c r="D92" s="53">
        <f>'086'!K120</f>
        <v>0</v>
      </c>
      <c r="E92" s="63"/>
      <c r="F92" s="55"/>
      <c r="G92" s="90"/>
      <c r="H92" s="90"/>
      <c r="I92" s="91"/>
      <c r="J92" s="92"/>
      <c r="K92" s="73"/>
      <c r="L92" s="55"/>
      <c r="M92" s="89"/>
    </row>
    <row r="93" spans="1:13">
      <c r="A93" s="51">
        <v>87</v>
      </c>
      <c r="B93" s="52" t="s">
        <v>219</v>
      </c>
      <c r="C93" s="53">
        <f>'087'!I120</f>
        <v>0</v>
      </c>
      <c r="D93" s="53">
        <f>'087'!K120</f>
        <v>0</v>
      </c>
      <c r="E93" s="63"/>
      <c r="F93" s="55"/>
      <c r="G93" s="90"/>
      <c r="H93" s="90" t="s">
        <v>489</v>
      </c>
      <c r="I93" s="91"/>
      <c r="J93" s="92"/>
      <c r="K93" s="73"/>
      <c r="L93" s="55"/>
      <c r="M93" s="89"/>
    </row>
    <row r="94" spans="1:13">
      <c r="A94" s="51">
        <v>88</v>
      </c>
      <c r="B94" s="52" t="s">
        <v>225</v>
      </c>
      <c r="C94" s="53">
        <f>'088'!I120</f>
        <v>0</v>
      </c>
      <c r="D94" s="53">
        <f>'088'!K120</f>
        <v>0</v>
      </c>
      <c r="E94" s="63"/>
      <c r="F94" s="55"/>
      <c r="G94" s="90"/>
      <c r="H94" s="90"/>
      <c r="I94" s="349" t="s">
        <v>490</v>
      </c>
      <c r="J94" s="349"/>
      <c r="K94" s="73"/>
      <c r="L94" s="55"/>
      <c r="M94" s="89"/>
    </row>
    <row r="95" spans="1:13">
      <c r="A95" s="51">
        <v>89</v>
      </c>
      <c r="B95" s="52" t="s">
        <v>225</v>
      </c>
      <c r="C95" s="53">
        <f>'089'!I120</f>
        <v>0</v>
      </c>
      <c r="D95" s="53">
        <f>'089'!K120</f>
        <v>0</v>
      </c>
      <c r="E95" s="63"/>
      <c r="F95" s="55"/>
      <c r="G95" s="90"/>
      <c r="H95" s="90"/>
      <c r="I95" s="350" t="s">
        <v>491</v>
      </c>
      <c r="J95" s="350"/>
      <c r="K95" s="73"/>
      <c r="L95" s="55"/>
      <c r="M95" s="89"/>
    </row>
    <row r="96" spans="1:13">
      <c r="A96" s="51">
        <v>90</v>
      </c>
      <c r="B96" s="52" t="s">
        <v>231</v>
      </c>
      <c r="C96" s="53">
        <f>'090'!I120</f>
        <v>0</v>
      </c>
      <c r="D96" s="53">
        <f>'090'!K120</f>
        <v>0</v>
      </c>
      <c r="E96" s="63"/>
      <c r="F96" s="55"/>
      <c r="G96" s="90"/>
      <c r="H96" s="90"/>
      <c r="I96" s="91"/>
      <c r="J96" s="93"/>
      <c r="K96" s="73"/>
      <c r="L96" s="55"/>
      <c r="M96" s="89"/>
    </row>
    <row r="97" spans="1:13">
      <c r="A97" s="51">
        <v>91</v>
      </c>
      <c r="B97" s="52" t="s">
        <v>234</v>
      </c>
      <c r="C97" s="53">
        <f>'091'!I120</f>
        <v>0</v>
      </c>
      <c r="D97" s="53">
        <f>'091'!K120</f>
        <v>0</v>
      </c>
      <c r="E97" s="63"/>
      <c r="F97" s="55"/>
      <c r="G97" s="78"/>
      <c r="H97" s="78"/>
      <c r="I97" s="70"/>
      <c r="J97" s="71"/>
      <c r="K97" s="73"/>
      <c r="L97" s="55"/>
      <c r="M97" s="89"/>
    </row>
    <row r="98" spans="1:13">
      <c r="A98" s="51">
        <v>92</v>
      </c>
      <c r="B98" s="52" t="s">
        <v>237</v>
      </c>
      <c r="C98" s="53" t="e">
        <f>#REF!</f>
        <v>#REF!</v>
      </c>
      <c r="D98" s="53" t="e">
        <f>#REF!</f>
        <v>#REF!</v>
      </c>
      <c r="E98" s="63"/>
      <c r="F98" s="55"/>
      <c r="G98" s="78"/>
      <c r="H98" s="78"/>
      <c r="I98" s="70"/>
      <c r="J98" s="71"/>
      <c r="K98" s="73"/>
      <c r="L98" s="79"/>
      <c r="M98" s="89"/>
    </row>
    <row r="99" spans="1:13">
      <c r="A99" s="51">
        <v>93</v>
      </c>
      <c r="B99" s="52" t="s">
        <v>237</v>
      </c>
      <c r="C99" s="53">
        <f>'093'!I122</f>
        <v>0</v>
      </c>
      <c r="D99" s="53" t="e">
        <f>'093'!K122</f>
        <v>#DIV/0!</v>
      </c>
      <c r="E99" s="63"/>
      <c r="F99" s="55"/>
      <c r="G99" s="78"/>
      <c r="H99" s="78"/>
      <c r="I99" s="351"/>
      <c r="J99" s="351"/>
      <c r="K99" s="73"/>
      <c r="L99" s="69"/>
      <c r="M99" s="89"/>
    </row>
    <row r="100" spans="1:13">
      <c r="A100" s="51">
        <v>94</v>
      </c>
      <c r="B100" s="52" t="s">
        <v>237</v>
      </c>
      <c r="C100" s="53">
        <f>'094'!I120</f>
        <v>0</v>
      </c>
      <c r="D100" s="53">
        <f>'094'!K120</f>
        <v>0</v>
      </c>
      <c r="E100" s="63"/>
      <c r="F100" s="55"/>
      <c r="G100" s="78"/>
      <c r="H100" s="78"/>
      <c r="I100" s="351"/>
      <c r="J100" s="351"/>
      <c r="K100" s="73"/>
      <c r="L100" s="55"/>
      <c r="M100" s="89"/>
    </row>
    <row r="101" spans="1:13">
      <c r="A101" s="51">
        <v>95</v>
      </c>
      <c r="B101" s="52" t="s">
        <v>244</v>
      </c>
      <c r="C101" s="53">
        <f>'095'!I120</f>
        <v>0</v>
      </c>
      <c r="D101" s="53">
        <f>'095'!K120</f>
        <v>0</v>
      </c>
      <c r="E101" s="63"/>
      <c r="F101" s="55"/>
      <c r="G101" s="78"/>
      <c r="H101" s="78"/>
      <c r="I101" s="70"/>
      <c r="J101" s="71"/>
      <c r="K101" s="73"/>
      <c r="L101" s="80"/>
      <c r="M101" s="89"/>
    </row>
    <row r="102" spans="1:13">
      <c r="A102" s="51">
        <v>96</v>
      </c>
      <c r="B102" s="52" t="s">
        <v>247</v>
      </c>
      <c r="C102" s="53">
        <f>'096'!I120</f>
        <v>0</v>
      </c>
      <c r="D102" s="53" t="e">
        <f>'096'!K120</f>
        <v>#DIV/0!</v>
      </c>
      <c r="E102" s="63"/>
      <c r="F102" s="55"/>
      <c r="G102" s="78"/>
      <c r="H102" s="78"/>
      <c r="J102" s="54"/>
      <c r="M102" s="89"/>
    </row>
    <row r="103" spans="1:13">
      <c r="A103" s="51">
        <v>97</v>
      </c>
      <c r="B103" s="52" t="s">
        <v>247</v>
      </c>
      <c r="C103" s="53">
        <f>'097'!I120</f>
        <v>0</v>
      </c>
      <c r="D103" s="53" t="e">
        <f>'097'!K120</f>
        <v>#DIV/0!</v>
      </c>
      <c r="E103" s="63"/>
      <c r="F103" s="55"/>
      <c r="G103" s="78"/>
      <c r="J103" s="54"/>
      <c r="M103" s="89"/>
    </row>
    <row r="104" spans="1:13">
      <c r="A104" s="51">
        <v>98</v>
      </c>
      <c r="B104" s="52" t="s">
        <v>253</v>
      </c>
      <c r="C104" s="53">
        <f>'098'!I120</f>
        <v>0</v>
      </c>
      <c r="D104" s="53">
        <f>'098'!K120</f>
        <v>0</v>
      </c>
      <c r="E104" s="63"/>
      <c r="G104" s="78"/>
      <c r="M104" s="89"/>
    </row>
    <row r="105" spans="1:13">
      <c r="A105" s="51">
        <v>99</v>
      </c>
      <c r="B105" s="52" t="s">
        <v>255</v>
      </c>
      <c r="C105" s="53">
        <f>'099'!I120</f>
        <v>0</v>
      </c>
      <c r="D105" s="53">
        <f>'099'!K120</f>
        <v>0</v>
      </c>
      <c r="E105" s="63"/>
      <c r="M105" s="89"/>
    </row>
    <row r="106" spans="1:13">
      <c r="A106" s="51">
        <v>100</v>
      </c>
      <c r="B106" s="52" t="s">
        <v>258</v>
      </c>
      <c r="C106" s="53">
        <f>'100'!I120</f>
        <v>0</v>
      </c>
      <c r="D106" s="53">
        <f>'100'!K120</f>
        <v>0</v>
      </c>
      <c r="E106" s="63"/>
      <c r="M106" s="89"/>
    </row>
    <row r="107" spans="1:13">
      <c r="A107" s="51">
        <v>101</v>
      </c>
      <c r="B107" s="52" t="s">
        <v>261</v>
      </c>
      <c r="C107" s="53">
        <f>'101'!I120</f>
        <v>0</v>
      </c>
      <c r="D107" s="53">
        <f>'101'!K120</f>
        <v>0</v>
      </c>
      <c r="E107" s="63"/>
      <c r="M107" s="89"/>
    </row>
    <row r="108" spans="1:13">
      <c r="A108" s="51">
        <v>102</v>
      </c>
      <c r="B108" s="52" t="s">
        <v>261</v>
      </c>
      <c r="C108" s="53">
        <f>'102'!I120</f>
        <v>0</v>
      </c>
      <c r="D108" s="53">
        <f>'102'!K120</f>
        <v>0</v>
      </c>
      <c r="E108" s="63"/>
      <c r="M108" s="89"/>
    </row>
    <row r="109" spans="1:13">
      <c r="A109" s="51">
        <v>103</v>
      </c>
      <c r="B109" s="52" t="s">
        <v>196</v>
      </c>
      <c r="C109" s="53">
        <f>'103'!I120</f>
        <v>0</v>
      </c>
      <c r="D109" s="53">
        <f>'103'!K120</f>
        <v>0</v>
      </c>
      <c r="E109" s="63"/>
      <c r="M109" s="89"/>
    </row>
    <row r="110" spans="1:13">
      <c r="A110" s="51">
        <v>104</v>
      </c>
      <c r="B110" s="52" t="s">
        <v>196</v>
      </c>
      <c r="C110" s="53">
        <f>'104'!I120</f>
        <v>0</v>
      </c>
      <c r="D110" s="53">
        <f>'104'!K120</f>
        <v>0</v>
      </c>
      <c r="E110" s="63"/>
      <c r="M110" s="89"/>
    </row>
    <row r="111" spans="1:13">
      <c r="A111" s="51">
        <v>105</v>
      </c>
      <c r="B111" s="52" t="s">
        <v>196</v>
      </c>
      <c r="C111" s="53">
        <f>'105'!I120</f>
        <v>0</v>
      </c>
      <c r="D111" s="53">
        <f>'105'!K120</f>
        <v>0</v>
      </c>
      <c r="E111" s="63"/>
      <c r="M111" s="89"/>
    </row>
    <row r="112" spans="1:13">
      <c r="A112" s="51">
        <v>106</v>
      </c>
      <c r="B112" s="52" t="s">
        <v>196</v>
      </c>
      <c r="C112" s="53">
        <f>'106'!I120</f>
        <v>0</v>
      </c>
      <c r="D112" s="53">
        <f>'106'!K120</f>
        <v>0</v>
      </c>
      <c r="E112" s="63"/>
      <c r="M112" s="89"/>
    </row>
  </sheetData>
  <mergeCells count="11">
    <mergeCell ref="I89:J89"/>
    <mergeCell ref="A1:K1"/>
    <mergeCell ref="A2:K2"/>
    <mergeCell ref="A3:K3"/>
    <mergeCell ref="A4:K4"/>
    <mergeCell ref="H83:J83"/>
    <mergeCell ref="I90:J90"/>
    <mergeCell ref="I94:J94"/>
    <mergeCell ref="I95:J95"/>
    <mergeCell ref="I99:J99"/>
    <mergeCell ref="I100:J100"/>
  </mergeCells>
  <phoneticPr fontId="23" type="noConversion"/>
  <printOptions horizontalCentered="1"/>
  <pageMargins left="0.7" right="0.7" top="0.75" bottom="0.75" header="0.3" footer="0.3"/>
  <pageSetup paperSize="256" scale="3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J234"/>
  <sheetViews>
    <sheetView view="pageBreakPreview" topLeftCell="A164" zoomScale="70" zoomScaleNormal="100" zoomScaleSheetLayoutView="70" workbookViewId="0">
      <selection activeCell="B175" sqref="B175"/>
    </sheetView>
  </sheetViews>
  <sheetFormatPr defaultRowHeight="15"/>
  <cols>
    <col min="1" max="1" width="26.28515625" customWidth="1"/>
    <col min="2" max="2" width="70" customWidth="1"/>
    <col min="3" max="3" width="33" style="238" customWidth="1"/>
    <col min="4" max="4" width="34.5703125" style="69" customWidth="1"/>
    <col min="5" max="5" width="11.85546875" style="69" customWidth="1"/>
    <col min="6" max="6" width="10.5703125" bestFit="1" customWidth="1"/>
    <col min="7" max="7" width="8.5703125" customWidth="1"/>
    <col min="8" max="8" width="34" style="75" customWidth="1"/>
    <col min="9" max="9" width="15.5703125" style="69" bestFit="1" customWidth="1"/>
    <col min="10" max="10" width="13.42578125" style="69" bestFit="1" customWidth="1"/>
    <col min="11" max="11" width="11.5703125" bestFit="1" customWidth="1"/>
  </cols>
  <sheetData>
    <row r="1" spans="1:10" ht="20.25">
      <c r="A1" s="352" t="s">
        <v>473</v>
      </c>
      <c r="B1" s="352"/>
      <c r="C1" s="352"/>
      <c r="D1" s="352"/>
      <c r="E1" s="352"/>
      <c r="F1" s="352"/>
      <c r="G1" s="352"/>
      <c r="H1" s="352"/>
      <c r="I1" s="352"/>
      <c r="J1" s="352"/>
    </row>
    <row r="2" spans="1:10" ht="20.25">
      <c r="A2" s="352" t="s">
        <v>474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ht="20.25">
      <c r="A3" s="352" t="s">
        <v>472</v>
      </c>
      <c r="B3" s="352"/>
      <c r="C3" s="352"/>
      <c r="D3" s="352"/>
      <c r="E3" s="352"/>
      <c r="F3" s="352"/>
      <c r="G3" s="352"/>
      <c r="H3" s="352"/>
      <c r="I3" s="352"/>
      <c r="J3" s="352"/>
    </row>
    <row r="4" spans="1:10" ht="18.75">
      <c r="A4" s="353">
        <v>45291</v>
      </c>
      <c r="B4" s="353"/>
      <c r="C4" s="353"/>
      <c r="D4" s="353"/>
      <c r="E4" s="353"/>
      <c r="F4" s="353"/>
      <c r="G4" s="353"/>
      <c r="H4" s="353"/>
      <c r="I4" s="353"/>
      <c r="J4" s="353"/>
    </row>
    <row r="5" spans="1:10" ht="18.75">
      <c r="A5" s="208"/>
      <c r="B5" s="208"/>
      <c r="C5" s="208"/>
      <c r="D5" s="208"/>
      <c r="E5" s="208"/>
      <c r="F5" s="208"/>
      <c r="G5" s="208"/>
      <c r="H5" s="208"/>
      <c r="I5" s="208"/>
      <c r="J5" s="208"/>
    </row>
    <row r="6" spans="1:10" ht="18.75">
      <c r="A6" s="43"/>
      <c r="B6" s="44"/>
      <c r="C6" s="213"/>
      <c r="D6" s="45"/>
      <c r="E6" s="123"/>
      <c r="F6" s="44"/>
      <c r="G6" s="44"/>
      <c r="H6" s="44"/>
      <c r="I6" s="45"/>
      <c r="J6" s="45"/>
    </row>
    <row r="7" spans="1:10" ht="54.75" customHeight="1">
      <c r="A7" s="214" t="s">
        <v>475</v>
      </c>
      <c r="B7" s="214" t="s">
        <v>476</v>
      </c>
      <c r="C7" s="215" t="s">
        <v>477</v>
      </c>
      <c r="D7" s="216" t="s">
        <v>478</v>
      </c>
      <c r="E7" s="124"/>
      <c r="H7"/>
      <c r="I7"/>
      <c r="J7"/>
    </row>
    <row r="8" spans="1:10" ht="35.1" customHeight="1">
      <c r="A8" s="217">
        <v>1</v>
      </c>
      <c r="B8" s="218" t="s">
        <v>5</v>
      </c>
      <c r="C8" s="219">
        <f>'001'!I120</f>
        <v>0</v>
      </c>
      <c r="D8" s="220">
        <f>'001'!K120</f>
        <v>0</v>
      </c>
      <c r="E8" s="125"/>
      <c r="F8" s="55"/>
      <c r="G8" s="89"/>
      <c r="H8" s="89"/>
      <c r="I8"/>
      <c r="J8"/>
    </row>
    <row r="9" spans="1:10" ht="35.1" customHeight="1">
      <c r="A9" s="217">
        <v>2</v>
      </c>
      <c r="B9" s="218" t="s">
        <v>5</v>
      </c>
      <c r="C9" s="219">
        <f>'002'!I121</f>
        <v>0</v>
      </c>
      <c r="D9" s="220" t="e">
        <f>'002'!K120</f>
        <v>#DIV/0!</v>
      </c>
      <c r="E9" s="125"/>
      <c r="F9" s="55"/>
      <c r="G9" s="89"/>
      <c r="H9" s="89"/>
      <c r="I9"/>
      <c r="J9"/>
    </row>
    <row r="10" spans="1:10" ht="35.1" customHeight="1">
      <c r="A10" s="217">
        <v>3</v>
      </c>
      <c r="B10" s="218" t="s">
        <v>22</v>
      </c>
      <c r="C10" s="219">
        <f>'003'!I120</f>
        <v>0</v>
      </c>
      <c r="D10" s="220" t="e">
        <f>'003'!K120</f>
        <v>#DIV/0!</v>
      </c>
      <c r="E10" s="125"/>
      <c r="F10" s="55"/>
      <c r="G10" s="89"/>
      <c r="H10" s="89"/>
      <c r="I10"/>
      <c r="J10"/>
    </row>
    <row r="11" spans="1:10" ht="35.1" customHeight="1">
      <c r="A11" s="217">
        <v>4</v>
      </c>
      <c r="B11" s="218" t="s">
        <v>24</v>
      </c>
      <c r="C11" s="219">
        <f>'004'!I120</f>
        <v>0</v>
      </c>
      <c r="D11" s="220" t="e">
        <f>'004'!K120</f>
        <v>#DIV/0!</v>
      </c>
      <c r="E11" s="125"/>
      <c r="F11" s="55"/>
      <c r="G11" s="89"/>
      <c r="H11" s="89"/>
      <c r="I11"/>
      <c r="J11"/>
    </row>
    <row r="12" spans="1:10" ht="35.1" customHeight="1">
      <c r="A12" s="217">
        <v>5</v>
      </c>
      <c r="B12" s="218" t="s">
        <v>24</v>
      </c>
      <c r="C12" s="219">
        <f>'005'!I120</f>
        <v>0</v>
      </c>
      <c r="D12" s="220">
        <f>'005'!K120</f>
        <v>0</v>
      </c>
      <c r="E12" s="125"/>
      <c r="F12" s="55"/>
      <c r="G12" s="89"/>
      <c r="H12" s="89"/>
      <c r="I12"/>
      <c r="J12"/>
    </row>
    <row r="13" spans="1:10" ht="35.1" customHeight="1">
      <c r="A13" s="217">
        <v>6</v>
      </c>
      <c r="B13" s="218" t="s">
        <v>30</v>
      </c>
      <c r="C13" s="219">
        <f>'006'!I120</f>
        <v>0</v>
      </c>
      <c r="D13" s="220">
        <f>'006'!K120</f>
        <v>0</v>
      </c>
      <c r="E13" s="125"/>
      <c r="F13" s="55"/>
      <c r="G13" s="89"/>
      <c r="H13" s="89"/>
      <c r="I13"/>
      <c r="J13"/>
    </row>
    <row r="14" spans="1:10" ht="35.1" customHeight="1">
      <c r="A14" s="217">
        <v>7</v>
      </c>
      <c r="B14" s="218" t="s">
        <v>32</v>
      </c>
      <c r="C14" s="219">
        <f>'007'!I120</f>
        <v>0</v>
      </c>
      <c r="D14" s="220" t="e">
        <f>'007'!K120</f>
        <v>#DIV/0!</v>
      </c>
      <c r="E14" s="125"/>
      <c r="F14" s="55"/>
      <c r="G14" s="89"/>
      <c r="H14" s="89"/>
      <c r="I14"/>
      <c r="J14"/>
    </row>
    <row r="15" spans="1:10" ht="35.1" customHeight="1">
      <c r="A15" s="217">
        <v>8</v>
      </c>
      <c r="B15" s="218" t="s">
        <v>32</v>
      </c>
      <c r="C15" s="219">
        <f>'008'!I120</f>
        <v>7</v>
      </c>
      <c r="D15" s="220">
        <f>'008'!K120</f>
        <v>1155</v>
      </c>
      <c r="E15" s="125"/>
      <c r="F15" s="55"/>
      <c r="G15" s="89"/>
      <c r="H15" s="89"/>
      <c r="I15"/>
      <c r="J15"/>
    </row>
    <row r="16" spans="1:10" ht="35.1" customHeight="1">
      <c r="A16" s="217">
        <v>9</v>
      </c>
      <c r="B16" s="218" t="s">
        <v>38</v>
      </c>
      <c r="C16" s="219">
        <f>'009'!I120</f>
        <v>0</v>
      </c>
      <c r="D16" s="220">
        <f>'009'!K120</f>
        <v>0</v>
      </c>
      <c r="E16" s="125"/>
      <c r="F16" s="55"/>
      <c r="G16" s="89"/>
      <c r="H16" s="89"/>
      <c r="I16"/>
      <c r="J16"/>
    </row>
    <row r="17" spans="1:10" ht="35.1" customHeight="1">
      <c r="A17" s="217">
        <v>10</v>
      </c>
      <c r="B17" s="218" t="s">
        <v>40</v>
      </c>
      <c r="C17" s="219">
        <f>'010'!I120</f>
        <v>0</v>
      </c>
      <c r="D17" s="220">
        <f>'010'!K120</f>
        <v>0</v>
      </c>
      <c r="E17" s="125"/>
      <c r="F17" s="55"/>
      <c r="G17" s="89"/>
      <c r="H17" s="89"/>
      <c r="I17"/>
      <c r="J17"/>
    </row>
    <row r="18" spans="1:10" ht="35.1" customHeight="1">
      <c r="A18" s="217">
        <v>11</v>
      </c>
      <c r="B18" s="218" t="s">
        <v>43</v>
      </c>
      <c r="C18" s="219">
        <f>'011'!I120</f>
        <v>0</v>
      </c>
      <c r="D18" s="220">
        <f>'011'!K120</f>
        <v>0</v>
      </c>
      <c r="E18" s="125"/>
      <c r="F18" s="55"/>
      <c r="G18" s="89"/>
      <c r="H18" s="89"/>
      <c r="I18"/>
      <c r="J18"/>
    </row>
    <row r="19" spans="1:10" ht="35.1" customHeight="1">
      <c r="A19" s="217">
        <v>12</v>
      </c>
      <c r="B19" s="218" t="s">
        <v>43</v>
      </c>
      <c r="C19" s="219">
        <f>'012'!I120</f>
        <v>0</v>
      </c>
      <c r="D19" s="220">
        <f>'012'!K120</f>
        <v>0</v>
      </c>
      <c r="E19" s="125"/>
      <c r="F19" s="55"/>
      <c r="G19" s="89"/>
      <c r="H19" s="89"/>
      <c r="I19"/>
      <c r="J19"/>
    </row>
    <row r="20" spans="1:10" ht="35.1" customHeight="1">
      <c r="A20" s="217">
        <v>13</v>
      </c>
      <c r="B20" s="218" t="s">
        <v>48</v>
      </c>
      <c r="C20" s="219">
        <f>'013'!I120</f>
        <v>0</v>
      </c>
      <c r="D20" s="220">
        <f>'013'!K120</f>
        <v>0</v>
      </c>
      <c r="E20" s="125"/>
      <c r="F20" s="55"/>
      <c r="G20" s="89"/>
      <c r="H20" s="89"/>
      <c r="I20"/>
      <c r="J20"/>
    </row>
    <row r="21" spans="1:10" ht="35.1" customHeight="1">
      <c r="A21" s="217">
        <v>14</v>
      </c>
      <c r="B21" s="218" t="s">
        <v>51</v>
      </c>
      <c r="C21" s="219">
        <f>'014'!I120</f>
        <v>0</v>
      </c>
      <c r="D21" s="220">
        <f>'014'!K120</f>
        <v>0</v>
      </c>
      <c r="E21" s="125"/>
      <c r="F21" s="55"/>
      <c r="G21" s="89"/>
      <c r="H21" s="89"/>
      <c r="I21"/>
      <c r="J21"/>
    </row>
    <row r="22" spans="1:10" ht="35.1" customHeight="1">
      <c r="A22" s="217">
        <v>15</v>
      </c>
      <c r="B22" s="218" t="s">
        <v>54</v>
      </c>
      <c r="C22" s="219">
        <f>'015'!I120</f>
        <v>0</v>
      </c>
      <c r="D22" s="220">
        <f>'015'!K120</f>
        <v>0</v>
      </c>
      <c r="E22" s="125"/>
      <c r="F22" s="55"/>
      <c r="G22" s="89"/>
      <c r="H22" s="89"/>
      <c r="I22"/>
      <c r="J22"/>
    </row>
    <row r="23" spans="1:10" ht="35.1" customHeight="1">
      <c r="A23" s="217">
        <v>16</v>
      </c>
      <c r="B23" s="218" t="s">
        <v>56</v>
      </c>
      <c r="C23" s="219">
        <f>'016'!I120</f>
        <v>0</v>
      </c>
      <c r="D23" s="220">
        <f>'016'!K120</f>
        <v>0</v>
      </c>
      <c r="E23" s="125"/>
      <c r="F23" s="55"/>
      <c r="G23" s="89"/>
      <c r="H23" s="89"/>
      <c r="I23"/>
      <c r="J23"/>
    </row>
    <row r="24" spans="1:10" ht="35.1" customHeight="1">
      <c r="A24" s="217">
        <v>17</v>
      </c>
      <c r="B24" s="218" t="s">
        <v>59</v>
      </c>
      <c r="C24" s="219">
        <f>'017'!I120</f>
        <v>0</v>
      </c>
      <c r="D24" s="220">
        <f>'017'!K120</f>
        <v>0</v>
      </c>
      <c r="E24" s="125"/>
      <c r="F24" s="55"/>
      <c r="G24" s="89"/>
      <c r="H24" s="89"/>
      <c r="I24"/>
      <c r="J24"/>
    </row>
    <row r="25" spans="1:10" ht="35.1" customHeight="1">
      <c r="A25" s="217">
        <v>18</v>
      </c>
      <c r="B25" s="218" t="s">
        <v>61</v>
      </c>
      <c r="C25" s="219">
        <f>'018'!I120</f>
        <v>0</v>
      </c>
      <c r="D25" s="220">
        <f>'018'!K120</f>
        <v>0</v>
      </c>
      <c r="E25" s="125"/>
      <c r="F25" s="55"/>
      <c r="G25" s="89"/>
      <c r="H25" s="89"/>
      <c r="I25"/>
      <c r="J25"/>
    </row>
    <row r="26" spans="1:10" ht="35.1" customHeight="1">
      <c r="A26" s="217">
        <v>19</v>
      </c>
      <c r="B26" s="218" t="s">
        <v>64</v>
      </c>
      <c r="C26" s="219">
        <f>'019'!I120</f>
        <v>4</v>
      </c>
      <c r="D26" s="220">
        <f>'019'!K120</f>
        <v>180</v>
      </c>
      <c r="E26" s="125"/>
      <c r="F26" s="55"/>
      <c r="G26" s="89"/>
      <c r="H26" s="89"/>
      <c r="I26"/>
      <c r="J26"/>
    </row>
    <row r="27" spans="1:10" ht="35.1" customHeight="1">
      <c r="A27" s="217">
        <v>20</v>
      </c>
      <c r="B27" s="218" t="s">
        <v>66</v>
      </c>
      <c r="C27" s="219">
        <f>'020'!I120</f>
        <v>0</v>
      </c>
      <c r="D27" s="220">
        <f>'020'!K120</f>
        <v>0</v>
      </c>
      <c r="E27" s="125"/>
      <c r="F27" s="55"/>
      <c r="G27" s="89"/>
      <c r="H27" s="89"/>
      <c r="I27"/>
      <c r="J27"/>
    </row>
    <row r="28" spans="1:10" ht="35.1" customHeight="1">
      <c r="A28" s="217">
        <v>21</v>
      </c>
      <c r="B28" s="218" t="s">
        <v>69</v>
      </c>
      <c r="C28" s="219">
        <f>'021'!I120</f>
        <v>0</v>
      </c>
      <c r="D28" s="220">
        <f>'021'!K120</f>
        <v>0</v>
      </c>
      <c r="E28" s="125"/>
      <c r="F28" s="55"/>
      <c r="G28" s="89"/>
      <c r="H28" s="89"/>
      <c r="I28"/>
      <c r="J28"/>
    </row>
    <row r="29" spans="1:10" ht="35.1" customHeight="1">
      <c r="A29" s="217">
        <v>22</v>
      </c>
      <c r="B29" s="218" t="s">
        <v>71</v>
      </c>
      <c r="C29" s="219">
        <f>'022'!I120</f>
        <v>1</v>
      </c>
      <c r="D29" s="220">
        <f>'022'!K120</f>
        <v>55.9</v>
      </c>
      <c r="E29" s="125"/>
      <c r="F29" s="55"/>
      <c r="G29" s="89"/>
      <c r="H29" s="89"/>
      <c r="I29"/>
      <c r="J29"/>
    </row>
    <row r="30" spans="1:10" ht="35.1" customHeight="1">
      <c r="A30" s="217">
        <v>23</v>
      </c>
      <c r="B30" s="218" t="s">
        <v>73</v>
      </c>
      <c r="C30" s="219">
        <f>'023'!I120</f>
        <v>0</v>
      </c>
      <c r="D30" s="220">
        <f>'023'!K120</f>
        <v>0</v>
      </c>
      <c r="E30" s="125"/>
      <c r="F30" s="55"/>
      <c r="G30" s="89"/>
      <c r="H30" s="89"/>
      <c r="I30"/>
      <c r="J30"/>
    </row>
    <row r="31" spans="1:10" ht="35.1" customHeight="1">
      <c r="A31" s="217">
        <v>24</v>
      </c>
      <c r="B31" s="218" t="s">
        <v>76</v>
      </c>
      <c r="C31" s="219">
        <f>'024'!I120</f>
        <v>0</v>
      </c>
      <c r="D31" s="220" t="e">
        <f>'024'!K120</f>
        <v>#DIV/0!</v>
      </c>
      <c r="E31" s="125"/>
      <c r="F31" s="55"/>
      <c r="G31" s="89"/>
      <c r="H31" s="89"/>
      <c r="I31"/>
      <c r="J31"/>
    </row>
    <row r="32" spans="1:10" ht="35.1" customHeight="1">
      <c r="A32" s="217">
        <v>25</v>
      </c>
      <c r="B32" s="218" t="s">
        <v>79</v>
      </c>
      <c r="C32" s="219">
        <f>'025'!I120</f>
        <v>0</v>
      </c>
      <c r="D32" s="220">
        <f>'025'!K120</f>
        <v>0</v>
      </c>
      <c r="E32" s="125"/>
      <c r="F32" s="55"/>
      <c r="G32" s="89"/>
      <c r="H32" s="89"/>
      <c r="I32"/>
      <c r="J32"/>
    </row>
    <row r="33" spans="1:10" ht="35.1" customHeight="1">
      <c r="A33" s="217">
        <v>26</v>
      </c>
      <c r="B33" s="218" t="s">
        <v>82</v>
      </c>
      <c r="C33" s="219">
        <f>'026'!I122</f>
        <v>0</v>
      </c>
      <c r="D33" s="220">
        <f>'026'!K122</f>
        <v>0</v>
      </c>
      <c r="E33" s="125"/>
      <c r="F33" s="55"/>
      <c r="G33" s="89"/>
      <c r="H33" s="89"/>
      <c r="I33"/>
      <c r="J33"/>
    </row>
    <row r="34" spans="1:10" ht="35.1" customHeight="1">
      <c r="A34" s="217">
        <v>27</v>
      </c>
      <c r="B34" s="218" t="s">
        <v>85</v>
      </c>
      <c r="C34" s="219">
        <f>'027'!I120</f>
        <v>0</v>
      </c>
      <c r="D34" s="220" t="e">
        <f>'027'!K120</f>
        <v>#DIV/0!</v>
      </c>
      <c r="E34" s="125"/>
      <c r="F34" s="55"/>
      <c r="G34" s="89"/>
      <c r="H34" s="89"/>
      <c r="I34"/>
      <c r="J34"/>
    </row>
    <row r="35" spans="1:10" ht="35.1" customHeight="1">
      <c r="A35" s="217">
        <v>28</v>
      </c>
      <c r="B35" s="218" t="s">
        <v>88</v>
      </c>
      <c r="C35" s="219">
        <f>'028'!I120</f>
        <v>0</v>
      </c>
      <c r="D35" s="220">
        <f>'028'!K120</f>
        <v>0</v>
      </c>
      <c r="E35" s="125"/>
      <c r="F35" s="55"/>
      <c r="G35" s="89"/>
      <c r="H35" s="89"/>
      <c r="I35"/>
      <c r="J35"/>
    </row>
    <row r="36" spans="1:10" ht="35.1" customHeight="1">
      <c r="A36" s="217">
        <v>29</v>
      </c>
      <c r="B36" s="218" t="s">
        <v>91</v>
      </c>
      <c r="C36" s="219">
        <f>'029'!I120</f>
        <v>0</v>
      </c>
      <c r="D36" s="220">
        <f>'029'!K120</f>
        <v>0</v>
      </c>
      <c r="E36" s="125"/>
      <c r="F36" s="55"/>
      <c r="G36" s="89"/>
      <c r="H36" s="89"/>
      <c r="I36"/>
      <c r="J36"/>
    </row>
    <row r="37" spans="1:10" ht="35.1" customHeight="1">
      <c r="A37" s="217">
        <v>30</v>
      </c>
      <c r="B37" s="218" t="s">
        <v>94</v>
      </c>
      <c r="C37" s="219">
        <f>'030'!I120</f>
        <v>0</v>
      </c>
      <c r="D37" s="220">
        <f>'030'!K120</f>
        <v>0</v>
      </c>
      <c r="E37" s="125"/>
      <c r="F37" s="55"/>
      <c r="G37" s="89"/>
      <c r="H37" s="89"/>
      <c r="I37"/>
      <c r="J37"/>
    </row>
    <row r="38" spans="1:10" ht="35.1" customHeight="1">
      <c r="A38" s="217">
        <v>31</v>
      </c>
      <c r="B38" s="218" t="s">
        <v>96</v>
      </c>
      <c r="C38" s="219">
        <f>'031'!I120</f>
        <v>0</v>
      </c>
      <c r="D38" s="220">
        <f>'031'!K120</f>
        <v>0</v>
      </c>
      <c r="E38" s="125"/>
      <c r="F38" s="55"/>
      <c r="G38" s="89"/>
      <c r="H38" s="89"/>
      <c r="I38"/>
      <c r="J38"/>
    </row>
    <row r="39" spans="1:10" ht="35.1" customHeight="1">
      <c r="A39" s="217">
        <v>32</v>
      </c>
      <c r="B39" s="218" t="s">
        <v>99</v>
      </c>
      <c r="C39" s="219">
        <f>'032'!I120</f>
        <v>0</v>
      </c>
      <c r="D39" s="220">
        <f>'032'!K120</f>
        <v>0</v>
      </c>
      <c r="E39" s="125"/>
      <c r="F39" s="55"/>
      <c r="G39" s="89"/>
      <c r="H39" s="89"/>
      <c r="I39"/>
      <c r="J39"/>
    </row>
    <row r="40" spans="1:10" ht="35.1" customHeight="1">
      <c r="A40" s="217">
        <v>33</v>
      </c>
      <c r="B40" s="218" t="s">
        <v>99</v>
      </c>
      <c r="C40" s="219">
        <f>'033'!I120</f>
        <v>0</v>
      </c>
      <c r="D40" s="220">
        <f>'033'!K120</f>
        <v>0</v>
      </c>
      <c r="E40" s="125"/>
      <c r="F40" s="55"/>
      <c r="G40" s="89"/>
      <c r="H40" s="89"/>
      <c r="I40"/>
      <c r="J40"/>
    </row>
    <row r="41" spans="1:10" ht="35.1" customHeight="1">
      <c r="A41" s="217">
        <v>34</v>
      </c>
      <c r="B41" s="218" t="s">
        <v>104</v>
      </c>
      <c r="C41" s="219">
        <f>'034'!I120</f>
        <v>0</v>
      </c>
      <c r="D41" s="220">
        <f>'034'!K120</f>
        <v>0</v>
      </c>
      <c r="E41" s="125"/>
      <c r="F41" s="55"/>
      <c r="G41" s="89"/>
      <c r="H41" s="89"/>
      <c r="I41"/>
      <c r="J41"/>
    </row>
    <row r="42" spans="1:10" ht="35.1" customHeight="1">
      <c r="A42" s="217">
        <v>35</v>
      </c>
      <c r="B42" s="218" t="s">
        <v>106</v>
      </c>
      <c r="C42" s="219">
        <f>'035'!I120</f>
        <v>0</v>
      </c>
      <c r="D42" s="220">
        <f>'035'!K120</f>
        <v>0</v>
      </c>
      <c r="E42" s="125"/>
      <c r="F42" s="55"/>
      <c r="G42" s="89"/>
      <c r="H42" s="89"/>
      <c r="I42"/>
      <c r="J42"/>
    </row>
    <row r="43" spans="1:10" ht="35.1" customHeight="1">
      <c r="A43" s="217">
        <v>36</v>
      </c>
      <c r="B43" s="218" t="s">
        <v>106</v>
      </c>
      <c r="C43" s="219">
        <f>'036'!I136</f>
        <v>0</v>
      </c>
      <c r="D43" s="220">
        <f>'036'!K120</f>
        <v>0</v>
      </c>
      <c r="E43" s="125"/>
      <c r="F43" s="55"/>
      <c r="G43" s="89"/>
      <c r="H43" s="89"/>
      <c r="I43"/>
      <c r="J43"/>
    </row>
    <row r="44" spans="1:10" ht="35.1" customHeight="1">
      <c r="A44" s="217">
        <v>37</v>
      </c>
      <c r="B44" s="218" t="s">
        <v>111</v>
      </c>
      <c r="C44" s="219">
        <f>'037'!I120</f>
        <v>1</v>
      </c>
      <c r="D44" s="220">
        <f>'037'!K120</f>
        <v>4890</v>
      </c>
      <c r="E44" s="125"/>
      <c r="F44" s="55"/>
      <c r="G44" s="89"/>
      <c r="H44" s="89"/>
      <c r="I44"/>
      <c r="J44"/>
    </row>
    <row r="45" spans="1:10" ht="35.1" customHeight="1">
      <c r="A45" s="217">
        <v>38</v>
      </c>
      <c r="B45" s="218" t="s">
        <v>114</v>
      </c>
      <c r="C45" s="219">
        <f>'038'!I120</f>
        <v>0</v>
      </c>
      <c r="D45" s="220">
        <f>'038'!K120</f>
        <v>0</v>
      </c>
      <c r="E45" s="125"/>
      <c r="F45" s="55"/>
      <c r="G45" s="89"/>
      <c r="H45" s="89"/>
      <c r="I45"/>
      <c r="J45"/>
    </row>
    <row r="46" spans="1:10" ht="35.1" customHeight="1">
      <c r="A46" s="217">
        <v>39</v>
      </c>
      <c r="B46" s="218" t="s">
        <v>117</v>
      </c>
      <c r="C46" s="219">
        <f>'039'!I120</f>
        <v>0</v>
      </c>
      <c r="D46" s="220">
        <f>'039'!K120</f>
        <v>0</v>
      </c>
      <c r="E46" s="125"/>
      <c r="F46" s="55"/>
      <c r="G46" s="89"/>
      <c r="H46" s="89"/>
      <c r="I46"/>
      <c r="J46"/>
    </row>
    <row r="47" spans="1:10" ht="35.1" customHeight="1">
      <c r="A47" s="217">
        <v>40</v>
      </c>
      <c r="B47" s="218" t="s">
        <v>119</v>
      </c>
      <c r="C47" s="219">
        <f>'040'!I120</f>
        <v>0</v>
      </c>
      <c r="D47" s="220" t="e">
        <f>'040'!K120</f>
        <v>#DIV/0!</v>
      </c>
      <c r="E47" s="125"/>
      <c r="F47" s="55"/>
      <c r="G47" s="89"/>
      <c r="H47" s="89"/>
      <c r="I47"/>
      <c r="J47"/>
    </row>
    <row r="48" spans="1:10" ht="35.1" customHeight="1">
      <c r="A48" s="217">
        <v>41</v>
      </c>
      <c r="B48" s="218" t="s">
        <v>122</v>
      </c>
      <c r="C48" s="219">
        <f>'041'!I120</f>
        <v>0</v>
      </c>
      <c r="D48" s="220" t="e">
        <f>'041'!K120</f>
        <v>#DIV/0!</v>
      </c>
      <c r="E48" s="125"/>
      <c r="F48" s="55"/>
      <c r="G48" s="89"/>
      <c r="H48" s="89"/>
      <c r="I48"/>
      <c r="J48"/>
    </row>
    <row r="49" spans="1:10" ht="35.1" customHeight="1">
      <c r="A49" s="217">
        <v>42</v>
      </c>
      <c r="B49" s="218" t="s">
        <v>122</v>
      </c>
      <c r="C49" s="219">
        <f>'042'!I120</f>
        <v>0</v>
      </c>
      <c r="D49" s="220">
        <f>'042'!K120</f>
        <v>0</v>
      </c>
      <c r="E49" s="125"/>
      <c r="F49" s="55"/>
      <c r="G49" s="89"/>
      <c r="H49" s="89"/>
      <c r="I49"/>
      <c r="J49"/>
    </row>
    <row r="50" spans="1:10" ht="35.1" customHeight="1">
      <c r="A50" s="217">
        <v>43</v>
      </c>
      <c r="B50" s="218" t="s">
        <v>126</v>
      </c>
      <c r="C50" s="219">
        <f>'043'!I121</f>
        <v>0</v>
      </c>
      <c r="D50" s="220" t="e">
        <f>'043'!K121</f>
        <v>#DIV/0!</v>
      </c>
      <c r="E50" s="125"/>
      <c r="F50" s="55"/>
      <c r="G50" s="89"/>
      <c r="H50" s="89"/>
      <c r="I50"/>
      <c r="J50"/>
    </row>
    <row r="51" spans="1:10" ht="35.1" customHeight="1">
      <c r="A51" s="217">
        <v>44</v>
      </c>
      <c r="B51" s="218" t="s">
        <v>126</v>
      </c>
      <c r="C51" s="219">
        <f>'044'!I120</f>
        <v>0</v>
      </c>
      <c r="D51" s="220">
        <f>'044'!K120</f>
        <v>0</v>
      </c>
      <c r="E51" s="125"/>
      <c r="F51" s="55"/>
      <c r="G51" s="89"/>
      <c r="H51" s="89"/>
      <c r="I51"/>
      <c r="J51"/>
    </row>
    <row r="52" spans="1:10" ht="35.1" customHeight="1">
      <c r="A52" s="217">
        <v>45</v>
      </c>
      <c r="B52" s="218" t="s">
        <v>126</v>
      </c>
      <c r="C52" s="219">
        <f>'045'!I121</f>
        <v>0</v>
      </c>
      <c r="D52" s="220">
        <f>'045'!K121</f>
        <v>0</v>
      </c>
      <c r="E52" s="125"/>
      <c r="F52" s="55"/>
      <c r="G52" s="89"/>
      <c r="H52" s="89"/>
      <c r="I52"/>
      <c r="J52"/>
    </row>
    <row r="53" spans="1:10" ht="35.1" customHeight="1">
      <c r="A53" s="217">
        <v>46</v>
      </c>
      <c r="B53" s="218" t="s">
        <v>133</v>
      </c>
      <c r="C53" s="219">
        <f>'046'!I120</f>
        <v>0</v>
      </c>
      <c r="D53" s="220">
        <f>'046'!K120</f>
        <v>0</v>
      </c>
      <c r="E53" s="125"/>
      <c r="F53" s="55"/>
      <c r="G53" s="89"/>
      <c r="H53" s="89"/>
      <c r="I53"/>
      <c r="J53"/>
    </row>
    <row r="54" spans="1:10" ht="35.1" customHeight="1">
      <c r="A54" s="217">
        <v>47</v>
      </c>
      <c r="B54" s="218" t="s">
        <v>136</v>
      </c>
      <c r="C54" s="219">
        <f>'047'!I121</f>
        <v>661</v>
      </c>
      <c r="D54" s="220">
        <f>'047'!K121</f>
        <v>3139.75</v>
      </c>
      <c r="E54" s="125"/>
      <c r="F54" s="55"/>
      <c r="G54" s="89"/>
      <c r="H54" s="89"/>
      <c r="I54"/>
      <c r="J54"/>
    </row>
    <row r="55" spans="1:10" ht="35.1" customHeight="1">
      <c r="A55" s="217">
        <v>48</v>
      </c>
      <c r="B55" s="218" t="s">
        <v>136</v>
      </c>
      <c r="C55" s="219">
        <f>'048'!I120</f>
        <v>0</v>
      </c>
      <c r="D55" s="220">
        <f>'048'!K120</f>
        <v>0</v>
      </c>
      <c r="E55" s="125"/>
      <c r="F55" s="55"/>
      <c r="G55" s="89"/>
      <c r="H55" s="89"/>
      <c r="I55"/>
      <c r="J55"/>
    </row>
    <row r="56" spans="1:10" ht="35.1" customHeight="1">
      <c r="A56" s="217">
        <v>49</v>
      </c>
      <c r="B56" s="218" t="s">
        <v>139</v>
      </c>
      <c r="C56" s="219">
        <f>'049'!I120</f>
        <v>0</v>
      </c>
      <c r="D56" s="220">
        <f>'049'!K120</f>
        <v>0</v>
      </c>
      <c r="E56" s="125"/>
      <c r="F56" s="55"/>
      <c r="G56" s="89"/>
      <c r="H56" s="89"/>
      <c r="I56"/>
      <c r="J56"/>
    </row>
    <row r="57" spans="1:10" ht="35.1" customHeight="1">
      <c r="A57" s="217">
        <v>50</v>
      </c>
      <c r="B57" s="218" t="s">
        <v>141</v>
      </c>
      <c r="C57" s="219">
        <f>'050'!I120</f>
        <v>0</v>
      </c>
      <c r="D57" s="220">
        <f>'050'!K120</f>
        <v>0</v>
      </c>
      <c r="E57" s="125"/>
      <c r="F57" s="55"/>
      <c r="G57" s="89"/>
      <c r="H57" s="89"/>
      <c r="I57"/>
      <c r="J57"/>
    </row>
    <row r="58" spans="1:10" ht="35.1" customHeight="1">
      <c r="A58" s="217">
        <v>51</v>
      </c>
      <c r="B58" s="218" t="s">
        <v>144</v>
      </c>
      <c r="C58" s="219">
        <f>'051'!I120</f>
        <v>0</v>
      </c>
      <c r="D58" s="220" t="e">
        <f>'051'!K120</f>
        <v>#DIV/0!</v>
      </c>
      <c r="E58" s="125"/>
      <c r="F58" s="55"/>
      <c r="G58" s="89"/>
      <c r="H58" s="89"/>
      <c r="I58"/>
      <c r="J58"/>
    </row>
    <row r="59" spans="1:10" ht="35.1" customHeight="1">
      <c r="A59" s="217">
        <v>52</v>
      </c>
      <c r="B59" s="218" t="s">
        <v>146</v>
      </c>
      <c r="C59" s="219">
        <f>'052'!I120</f>
        <v>0</v>
      </c>
      <c r="D59" s="220">
        <f>'052'!K120</f>
        <v>0</v>
      </c>
      <c r="E59" s="125"/>
      <c r="F59" s="55"/>
      <c r="G59" s="89"/>
      <c r="H59" s="89"/>
      <c r="I59"/>
      <c r="J59"/>
    </row>
    <row r="60" spans="1:10" ht="35.1" customHeight="1">
      <c r="A60" s="217">
        <v>53</v>
      </c>
      <c r="B60" s="218" t="s">
        <v>149</v>
      </c>
      <c r="C60" s="219">
        <f>'053'!I120</f>
        <v>0</v>
      </c>
      <c r="D60" s="220">
        <f>'053'!K120</f>
        <v>0</v>
      </c>
      <c r="E60" s="125"/>
      <c r="F60" s="55"/>
      <c r="G60" s="89"/>
      <c r="H60" s="89"/>
      <c r="I60"/>
      <c r="J60"/>
    </row>
    <row r="61" spans="1:10" ht="35.1" customHeight="1">
      <c r="A61" s="217">
        <v>54</v>
      </c>
      <c r="B61" s="218" t="s">
        <v>152</v>
      </c>
      <c r="C61" s="219">
        <f>'054'!I120</f>
        <v>0</v>
      </c>
      <c r="D61" s="220">
        <f>'054'!K120</f>
        <v>0</v>
      </c>
      <c r="E61" s="125"/>
      <c r="F61" s="55"/>
      <c r="G61" s="89"/>
      <c r="H61" s="89"/>
      <c r="I61"/>
      <c r="J61"/>
    </row>
    <row r="62" spans="1:10" ht="35.1" customHeight="1">
      <c r="A62" s="217">
        <v>55</v>
      </c>
      <c r="B62" s="218" t="s">
        <v>155</v>
      </c>
      <c r="C62" s="219">
        <f>'055'!I120</f>
        <v>0</v>
      </c>
      <c r="D62" s="220">
        <f>'055'!K120</f>
        <v>0</v>
      </c>
      <c r="E62" s="125"/>
      <c r="F62" s="55"/>
      <c r="G62" s="89"/>
      <c r="H62" s="89"/>
      <c r="I62"/>
      <c r="J62"/>
    </row>
    <row r="63" spans="1:10" ht="35.1" customHeight="1">
      <c r="A63" s="217">
        <v>56</v>
      </c>
      <c r="B63" s="218" t="s">
        <v>158</v>
      </c>
      <c r="C63" s="219">
        <f>'056'!I120</f>
        <v>0</v>
      </c>
      <c r="D63" s="220">
        <f>'056'!K120</f>
        <v>0</v>
      </c>
      <c r="E63" s="125"/>
      <c r="F63" s="55"/>
      <c r="G63" s="89"/>
      <c r="H63" s="89"/>
      <c r="I63"/>
      <c r="J63"/>
    </row>
    <row r="64" spans="1:10" ht="35.1" customHeight="1">
      <c r="A64" s="217">
        <v>57</v>
      </c>
      <c r="B64" s="218" t="s">
        <v>161</v>
      </c>
      <c r="C64" s="219">
        <f>'057'!I120</f>
        <v>0</v>
      </c>
      <c r="D64" s="220">
        <f>'057'!K120</f>
        <v>0</v>
      </c>
      <c r="E64" s="125"/>
      <c r="F64" s="55"/>
      <c r="G64" s="89"/>
      <c r="H64" s="89"/>
      <c r="I64"/>
      <c r="J64"/>
    </row>
    <row r="65" spans="1:10" ht="35.1" customHeight="1">
      <c r="A65" s="217">
        <v>58</v>
      </c>
      <c r="B65" s="218" t="s">
        <v>161</v>
      </c>
      <c r="C65" s="219">
        <f>'058'!I120</f>
        <v>0</v>
      </c>
      <c r="D65" s="220" t="e">
        <f>'058'!K120</f>
        <v>#DIV/0!</v>
      </c>
      <c r="E65" s="125"/>
      <c r="F65" s="55"/>
      <c r="G65" s="89"/>
      <c r="H65" s="89"/>
      <c r="I65"/>
      <c r="J65"/>
    </row>
    <row r="66" spans="1:10" ht="35.1" customHeight="1">
      <c r="A66" s="217">
        <v>59</v>
      </c>
      <c r="B66" s="218" t="s">
        <v>161</v>
      </c>
      <c r="C66" s="219">
        <f>'059'!I120</f>
        <v>0</v>
      </c>
      <c r="D66" s="220">
        <f>'059'!K120</f>
        <v>0</v>
      </c>
      <c r="E66" s="125"/>
      <c r="F66" s="55"/>
      <c r="G66" s="89"/>
      <c r="H66" s="89"/>
      <c r="I66"/>
      <c r="J66"/>
    </row>
    <row r="67" spans="1:10" ht="35.1" customHeight="1">
      <c r="A67" s="217">
        <v>60</v>
      </c>
      <c r="B67" s="218" t="s">
        <v>161</v>
      </c>
      <c r="C67" s="219">
        <f>'060'!I120</f>
        <v>0</v>
      </c>
      <c r="D67" s="220" t="e">
        <f>'060'!K120</f>
        <v>#DIV/0!</v>
      </c>
      <c r="E67" s="125"/>
      <c r="F67" s="55"/>
      <c r="G67" s="89"/>
      <c r="H67" s="89"/>
      <c r="I67"/>
      <c r="J67"/>
    </row>
    <row r="68" spans="1:10" ht="35.1" customHeight="1">
      <c r="A68" s="217">
        <v>61</v>
      </c>
      <c r="B68" s="218" t="s">
        <v>161</v>
      </c>
      <c r="C68" s="219">
        <f>'061'!I120</f>
        <v>0</v>
      </c>
      <c r="D68" s="220" t="e">
        <f>'061'!K120</f>
        <v>#DIV/0!</v>
      </c>
      <c r="E68" s="125"/>
      <c r="F68" s="55"/>
      <c r="G68" s="89"/>
      <c r="H68" s="89"/>
      <c r="I68"/>
      <c r="J68"/>
    </row>
    <row r="69" spans="1:10" ht="35.1" customHeight="1">
      <c r="A69" s="217">
        <v>62</v>
      </c>
      <c r="B69" s="218" t="s">
        <v>161</v>
      </c>
      <c r="C69" s="219">
        <f>'062'!I120</f>
        <v>0</v>
      </c>
      <c r="D69" s="220" t="e">
        <f>'062'!K120</f>
        <v>#DIV/0!</v>
      </c>
      <c r="E69" s="125"/>
      <c r="F69" s="55"/>
      <c r="G69" s="89"/>
      <c r="H69" s="89"/>
      <c r="I69"/>
      <c r="J69"/>
    </row>
    <row r="70" spans="1:10" ht="35.1" customHeight="1">
      <c r="A70" s="217">
        <v>63</v>
      </c>
      <c r="B70" s="218" t="s">
        <v>161</v>
      </c>
      <c r="C70" s="219">
        <f>'063'!I120</f>
        <v>0</v>
      </c>
      <c r="D70" s="220">
        <f>'063'!K120</f>
        <v>0</v>
      </c>
      <c r="E70" s="125"/>
      <c r="F70" s="55"/>
      <c r="G70" s="89"/>
      <c r="H70" s="89"/>
      <c r="I70"/>
      <c r="J70"/>
    </row>
    <row r="71" spans="1:10" ht="35.1" customHeight="1">
      <c r="A71" s="217">
        <v>64</v>
      </c>
      <c r="B71" s="218" t="s">
        <v>161</v>
      </c>
      <c r="C71" s="219">
        <f>'064'!I120</f>
        <v>0</v>
      </c>
      <c r="D71" s="220">
        <f>'064'!K120</f>
        <v>0</v>
      </c>
      <c r="E71" s="125"/>
      <c r="F71" s="55"/>
      <c r="G71" s="89"/>
      <c r="H71" s="89"/>
      <c r="I71"/>
      <c r="J71"/>
    </row>
    <row r="72" spans="1:10" ht="35.1" customHeight="1">
      <c r="A72" s="217">
        <v>65</v>
      </c>
      <c r="B72" s="218" t="s">
        <v>161</v>
      </c>
      <c r="C72" s="219">
        <f>'065'!I120</f>
        <v>0</v>
      </c>
      <c r="D72" s="220" t="e">
        <f>'065'!K120</f>
        <v>#DIV/0!</v>
      </c>
      <c r="E72" s="125"/>
      <c r="F72" s="55"/>
      <c r="G72" s="89"/>
      <c r="H72" s="89"/>
      <c r="I72"/>
      <c r="J72"/>
    </row>
    <row r="73" spans="1:10" ht="35.1" customHeight="1">
      <c r="A73" s="217">
        <v>66</v>
      </c>
      <c r="B73" s="218" t="s">
        <v>161</v>
      </c>
      <c r="C73" s="219">
        <f>'066'!I120</f>
        <v>0</v>
      </c>
      <c r="D73" s="220" t="e">
        <f>'066'!K120</f>
        <v>#DIV/0!</v>
      </c>
      <c r="E73" s="125"/>
      <c r="F73" s="55"/>
      <c r="G73" s="89"/>
      <c r="H73" s="89"/>
      <c r="I73"/>
      <c r="J73"/>
    </row>
    <row r="74" spans="1:10" ht="35.1" customHeight="1">
      <c r="A74" s="217">
        <v>67</v>
      </c>
      <c r="B74" s="218" t="s">
        <v>161</v>
      </c>
      <c r="C74" s="219">
        <f>'067'!I120</f>
        <v>9</v>
      </c>
      <c r="D74" s="220">
        <f>'067'!K120</f>
        <v>4950</v>
      </c>
      <c r="E74" s="125"/>
      <c r="F74" s="55"/>
      <c r="G74" s="89"/>
      <c r="H74" s="89"/>
      <c r="I74"/>
      <c r="J74"/>
    </row>
    <row r="75" spans="1:10" ht="35.1" customHeight="1">
      <c r="A75" s="217">
        <v>68</v>
      </c>
      <c r="B75" s="218" t="s">
        <v>161</v>
      </c>
      <c r="C75" s="219">
        <f>'068'!I120</f>
        <v>0</v>
      </c>
      <c r="D75" s="220" t="e">
        <f>'068'!K120</f>
        <v>#DIV/0!</v>
      </c>
      <c r="E75" s="125"/>
      <c r="F75" s="55"/>
      <c r="G75" s="89"/>
      <c r="H75" s="89"/>
      <c r="I75"/>
      <c r="J75"/>
    </row>
    <row r="76" spans="1:10" ht="35.1" customHeight="1">
      <c r="A76" s="217">
        <v>69</v>
      </c>
      <c r="B76" s="218" t="s">
        <v>161</v>
      </c>
      <c r="C76" s="219">
        <f>'069'!I120</f>
        <v>0</v>
      </c>
      <c r="D76" s="220" t="e">
        <f>'069'!K120</f>
        <v>#DIV/0!</v>
      </c>
      <c r="E76" s="125"/>
      <c r="F76" s="55"/>
      <c r="G76" s="89"/>
      <c r="H76" s="89"/>
      <c r="I76"/>
      <c r="J76"/>
    </row>
    <row r="77" spans="1:10" ht="35.1" customHeight="1">
      <c r="A77" s="217">
        <v>70</v>
      </c>
      <c r="B77" s="218" t="s">
        <v>161</v>
      </c>
      <c r="C77" s="219">
        <f>'070'!I120</f>
        <v>0</v>
      </c>
      <c r="D77" s="220" t="e">
        <f>'070'!K120</f>
        <v>#DIV/0!</v>
      </c>
      <c r="E77" s="125"/>
      <c r="F77" s="55"/>
      <c r="G77" s="89"/>
      <c r="H77" s="89"/>
      <c r="I77"/>
      <c r="J77"/>
    </row>
    <row r="78" spans="1:10" ht="35.1" customHeight="1">
      <c r="A78" s="217">
        <v>71</v>
      </c>
      <c r="B78" s="218" t="s">
        <v>196</v>
      </c>
      <c r="C78" s="219">
        <f>'071'!I120</f>
        <v>0</v>
      </c>
      <c r="D78" s="220">
        <f>'071'!K120</f>
        <v>0</v>
      </c>
      <c r="E78" s="125"/>
      <c r="F78" s="55"/>
      <c r="G78" s="89"/>
      <c r="H78" s="89"/>
      <c r="I78"/>
      <c r="J78"/>
    </row>
    <row r="79" spans="1:10" ht="35.1" customHeight="1">
      <c r="A79" s="217">
        <v>72</v>
      </c>
      <c r="B79" s="218" t="s">
        <v>196</v>
      </c>
      <c r="C79" s="219">
        <f>'072'!I120</f>
        <v>0</v>
      </c>
      <c r="D79" s="220">
        <f>'072'!K120</f>
        <v>0</v>
      </c>
      <c r="E79" s="125"/>
      <c r="F79" s="55"/>
      <c r="G79" s="89"/>
      <c r="H79" s="89"/>
      <c r="I79"/>
      <c r="J79"/>
    </row>
    <row r="80" spans="1:10" ht="35.1" customHeight="1">
      <c r="A80" s="217">
        <v>73</v>
      </c>
      <c r="B80" s="218" t="s">
        <v>196</v>
      </c>
      <c r="C80" s="219">
        <f>'073'!I120</f>
        <v>0</v>
      </c>
      <c r="D80" s="220">
        <f>'073'!K120</f>
        <v>0</v>
      </c>
      <c r="E80" s="125"/>
      <c r="F80" s="55"/>
      <c r="G80" s="89"/>
      <c r="H80" s="89"/>
      <c r="I80"/>
      <c r="J80"/>
    </row>
    <row r="81" spans="1:10" ht="35.1" customHeight="1">
      <c r="A81" s="217">
        <v>74</v>
      </c>
      <c r="B81" s="218" t="s">
        <v>196</v>
      </c>
      <c r="C81" s="219">
        <f>'074'!I120</f>
        <v>0</v>
      </c>
      <c r="D81" s="220">
        <f>'074'!K120</f>
        <v>0</v>
      </c>
      <c r="E81" s="125"/>
      <c r="F81" s="55"/>
      <c r="G81" s="89"/>
      <c r="H81" s="89"/>
      <c r="I81"/>
      <c r="J81"/>
    </row>
    <row r="82" spans="1:10" ht="35.1" customHeight="1">
      <c r="A82" s="217">
        <v>75</v>
      </c>
      <c r="B82" s="218" t="s">
        <v>161</v>
      </c>
      <c r="C82" s="219">
        <f>'075'!I120</f>
        <v>0</v>
      </c>
      <c r="D82" s="220">
        <f>'075'!K120</f>
        <v>0</v>
      </c>
      <c r="E82" s="125"/>
      <c r="F82" s="55"/>
      <c r="G82" s="89"/>
      <c r="H82" s="89"/>
      <c r="I82"/>
      <c r="J82"/>
    </row>
    <row r="83" spans="1:10" ht="35.1" customHeight="1">
      <c r="A83" s="217">
        <v>76</v>
      </c>
      <c r="B83" s="218" t="s">
        <v>161</v>
      </c>
      <c r="C83" s="219">
        <f>'076'!I120</f>
        <v>0</v>
      </c>
      <c r="D83" s="220">
        <f>'076'!K120</f>
        <v>0</v>
      </c>
      <c r="E83" s="125"/>
      <c r="F83" s="55"/>
      <c r="G83" s="89"/>
      <c r="H83" s="89"/>
      <c r="I83"/>
      <c r="J83"/>
    </row>
    <row r="84" spans="1:10" ht="35.1" customHeight="1">
      <c r="A84" s="217">
        <v>77</v>
      </c>
      <c r="B84" s="218" t="s">
        <v>161</v>
      </c>
      <c r="C84" s="219">
        <f>'077'!I120</f>
        <v>0</v>
      </c>
      <c r="D84" s="220">
        <f>'077'!K120</f>
        <v>0</v>
      </c>
      <c r="E84" s="125"/>
      <c r="F84" s="55"/>
      <c r="G84" s="89"/>
      <c r="H84" s="89"/>
      <c r="I84"/>
      <c r="J84"/>
    </row>
    <row r="85" spans="1:10" ht="35.1" customHeight="1">
      <c r="A85" s="217">
        <v>78</v>
      </c>
      <c r="B85" s="218" t="s">
        <v>161</v>
      </c>
      <c r="C85" s="219">
        <f>'078'!I120</f>
        <v>0</v>
      </c>
      <c r="D85" s="220">
        <f>'078'!K120</f>
        <v>0</v>
      </c>
      <c r="E85" s="125"/>
      <c r="F85" s="55"/>
      <c r="G85" s="89"/>
      <c r="H85" s="89"/>
      <c r="I85"/>
      <c r="J85"/>
    </row>
    <row r="86" spans="1:10" ht="35.1" customHeight="1">
      <c r="A86" s="217">
        <v>79</v>
      </c>
      <c r="B86" s="218" t="s">
        <v>205</v>
      </c>
      <c r="C86" s="219">
        <f>'079'!I120</f>
        <v>0</v>
      </c>
      <c r="D86" s="220">
        <f>'079'!K120</f>
        <v>0</v>
      </c>
      <c r="E86" s="125"/>
      <c r="F86" s="55"/>
      <c r="G86" s="89"/>
      <c r="H86" s="89"/>
      <c r="I86"/>
      <c r="J86"/>
    </row>
    <row r="87" spans="1:10" ht="35.1" customHeight="1">
      <c r="A87" s="217">
        <v>80</v>
      </c>
      <c r="B87" s="218" t="s">
        <v>205</v>
      </c>
      <c r="C87" s="219">
        <f>'080'!I120</f>
        <v>0</v>
      </c>
      <c r="D87" s="220">
        <f>'080'!K120</f>
        <v>0</v>
      </c>
      <c r="E87" s="125"/>
      <c r="F87" s="55"/>
      <c r="G87" s="89"/>
      <c r="H87" s="89"/>
      <c r="I87"/>
      <c r="J87"/>
    </row>
    <row r="88" spans="1:10" ht="35.1" customHeight="1">
      <c r="A88" s="217">
        <v>81</v>
      </c>
      <c r="B88" s="218" t="s">
        <v>210</v>
      </c>
      <c r="C88" s="219">
        <f>'081'!I120</f>
        <v>0</v>
      </c>
      <c r="D88" s="220">
        <f>'081'!K120</f>
        <v>0</v>
      </c>
      <c r="E88" s="125"/>
      <c r="F88" s="55"/>
      <c r="G88" s="89"/>
      <c r="H88" s="89"/>
      <c r="I88"/>
      <c r="J88"/>
    </row>
    <row r="89" spans="1:10" ht="35.1" customHeight="1">
      <c r="A89" s="217">
        <v>82</v>
      </c>
      <c r="B89" s="218" t="s">
        <v>212</v>
      </c>
      <c r="C89" s="219">
        <f>'082'!I120</f>
        <v>0</v>
      </c>
      <c r="D89" s="220">
        <f>'082'!K120</f>
        <v>0</v>
      </c>
      <c r="E89" s="125"/>
      <c r="F89" s="55"/>
      <c r="G89" s="89"/>
      <c r="H89" s="89"/>
      <c r="I89"/>
      <c r="J89"/>
    </row>
    <row r="90" spans="1:10" ht="35.1" customHeight="1">
      <c r="A90" s="217">
        <v>83</v>
      </c>
      <c r="B90" s="218" t="s">
        <v>212</v>
      </c>
      <c r="C90" s="219">
        <f>'083'!I121</f>
        <v>0</v>
      </c>
      <c r="D90" s="220">
        <f>'083'!K120</f>
        <v>0</v>
      </c>
      <c r="E90" s="125"/>
      <c r="F90" s="55"/>
      <c r="G90" s="89"/>
      <c r="H90" s="89"/>
      <c r="I90"/>
      <c r="J90"/>
    </row>
    <row r="91" spans="1:10" ht="35.1" customHeight="1">
      <c r="A91" s="217">
        <v>84</v>
      </c>
      <c r="B91" s="218" t="s">
        <v>212</v>
      </c>
      <c r="C91" s="219">
        <f>'084'!I120</f>
        <v>0</v>
      </c>
      <c r="D91" s="220">
        <f>'084'!K120</f>
        <v>0</v>
      </c>
      <c r="E91" s="125"/>
      <c r="F91" s="126"/>
      <c r="G91" s="127"/>
      <c r="H91" s="89"/>
      <c r="I91"/>
      <c r="J91"/>
    </row>
    <row r="92" spans="1:10" ht="35.1" customHeight="1">
      <c r="A92" s="217">
        <v>85</v>
      </c>
      <c r="B92" s="218" t="s">
        <v>219</v>
      </c>
      <c r="C92" s="219">
        <f>'085'!I120</f>
        <v>0</v>
      </c>
      <c r="D92" s="220">
        <f>'085'!K120</f>
        <v>0</v>
      </c>
      <c r="E92" s="125"/>
      <c r="F92" s="126"/>
      <c r="G92" s="127"/>
      <c r="H92" s="89"/>
      <c r="I92"/>
      <c r="J92"/>
    </row>
    <row r="93" spans="1:10" ht="35.1" customHeight="1">
      <c r="A93" s="217">
        <v>86</v>
      </c>
      <c r="B93" s="218" t="s">
        <v>219</v>
      </c>
      <c r="C93" s="219">
        <f>'086'!I120</f>
        <v>0</v>
      </c>
      <c r="D93" s="220">
        <f>'086'!K120</f>
        <v>0</v>
      </c>
      <c r="E93" s="125"/>
      <c r="F93" s="126"/>
      <c r="G93" s="127"/>
      <c r="H93" s="89"/>
      <c r="I93"/>
      <c r="J93"/>
    </row>
    <row r="94" spans="1:10" ht="35.1" customHeight="1">
      <c r="A94" s="217">
        <v>87</v>
      </c>
      <c r="B94" s="218" t="s">
        <v>219</v>
      </c>
      <c r="C94" s="219">
        <f>'087'!I120</f>
        <v>0</v>
      </c>
      <c r="D94" s="220">
        <f>'087'!K120</f>
        <v>0</v>
      </c>
      <c r="E94" s="125"/>
      <c r="F94" s="126"/>
      <c r="G94" s="127"/>
      <c r="H94" s="89"/>
      <c r="I94"/>
      <c r="J94"/>
    </row>
    <row r="95" spans="1:10" ht="35.1" customHeight="1">
      <c r="A95" s="217">
        <v>88</v>
      </c>
      <c r="B95" s="218" t="s">
        <v>225</v>
      </c>
      <c r="C95" s="219">
        <f>'088'!I120</f>
        <v>0</v>
      </c>
      <c r="D95" s="220">
        <f>'088'!K120</f>
        <v>0</v>
      </c>
      <c r="E95" s="125"/>
      <c r="F95" s="126"/>
      <c r="G95" s="127"/>
      <c r="H95" s="89"/>
      <c r="I95"/>
      <c r="J95"/>
    </row>
    <row r="96" spans="1:10" ht="35.1" customHeight="1">
      <c r="A96" s="217">
        <v>89</v>
      </c>
      <c r="B96" s="218" t="s">
        <v>225</v>
      </c>
      <c r="C96" s="219">
        <f>'089'!I120</f>
        <v>0</v>
      </c>
      <c r="D96" s="220">
        <f>'080'!K129</f>
        <v>0</v>
      </c>
      <c r="E96" s="125"/>
      <c r="F96" s="126"/>
      <c r="G96" s="127"/>
      <c r="H96" s="89"/>
      <c r="I96"/>
      <c r="J96"/>
    </row>
    <row r="97" spans="1:10" ht="35.1" customHeight="1">
      <c r="A97" s="217">
        <v>90</v>
      </c>
      <c r="B97" s="218" t="s">
        <v>231</v>
      </c>
      <c r="C97" s="219">
        <f>'090'!I120</f>
        <v>0</v>
      </c>
      <c r="D97" s="220">
        <f>'090'!K120</f>
        <v>0</v>
      </c>
      <c r="E97" s="125"/>
      <c r="F97" s="126"/>
      <c r="G97" s="127"/>
      <c r="H97" s="89"/>
      <c r="I97"/>
      <c r="J97"/>
    </row>
    <row r="98" spans="1:10" ht="35.1" customHeight="1">
      <c r="A98" s="217">
        <v>91</v>
      </c>
      <c r="B98" s="218" t="s">
        <v>234</v>
      </c>
      <c r="C98" s="219">
        <f>'091'!I120</f>
        <v>0</v>
      </c>
      <c r="D98" s="220">
        <f>'091'!K120</f>
        <v>0</v>
      </c>
      <c r="E98" s="125"/>
      <c r="F98" s="126"/>
      <c r="G98" s="127"/>
      <c r="H98" s="89"/>
      <c r="I98"/>
      <c r="J98"/>
    </row>
    <row r="99" spans="1:10" ht="35.1" customHeight="1">
      <c r="A99" s="217">
        <v>92</v>
      </c>
      <c r="B99" s="218" t="s">
        <v>237</v>
      </c>
      <c r="C99" s="219">
        <f>'092'!I122</f>
        <v>168</v>
      </c>
      <c r="D99" s="220">
        <f>'092'!K122</f>
        <v>35918.400000000001</v>
      </c>
      <c r="E99" s="125"/>
      <c r="F99" s="128"/>
      <c r="G99" s="127"/>
      <c r="H99" s="89"/>
      <c r="I99"/>
      <c r="J99"/>
    </row>
    <row r="100" spans="1:10" ht="35.1" customHeight="1">
      <c r="A100" s="217">
        <v>93</v>
      </c>
      <c r="B100" s="218" t="s">
        <v>237</v>
      </c>
      <c r="C100" s="219">
        <f>'093'!I120</f>
        <v>0</v>
      </c>
      <c r="D100" s="220" t="e">
        <f>'093'!K120</f>
        <v>#DIV/0!</v>
      </c>
      <c r="E100" s="125"/>
      <c r="F100" s="92" t="e">
        <f>#REF!-#REF!</f>
        <v>#REF!</v>
      </c>
      <c r="G100" s="127"/>
      <c r="H100" s="89"/>
      <c r="I100"/>
      <c r="J100"/>
    </row>
    <row r="101" spans="1:10" ht="35.1" customHeight="1">
      <c r="A101" s="217">
        <v>94</v>
      </c>
      <c r="B101" s="218" t="s">
        <v>237</v>
      </c>
      <c r="C101" s="219">
        <f>'094'!I120</f>
        <v>0</v>
      </c>
      <c r="D101" s="220">
        <f>'094'!K120</f>
        <v>0</v>
      </c>
      <c r="E101" s="125"/>
      <c r="F101" s="126"/>
      <c r="G101" s="127"/>
      <c r="H101" s="89"/>
      <c r="I101"/>
      <c r="J101"/>
    </row>
    <row r="102" spans="1:10" ht="35.1" customHeight="1">
      <c r="A102" s="217">
        <v>95</v>
      </c>
      <c r="B102" s="218" t="s">
        <v>244</v>
      </c>
      <c r="C102" s="219">
        <f>'095'!I120</f>
        <v>0</v>
      </c>
      <c r="D102" s="220">
        <f>'095'!K120</f>
        <v>0</v>
      </c>
      <c r="E102" s="125"/>
      <c r="F102" s="93"/>
      <c r="G102" s="127"/>
      <c r="H102" s="89"/>
      <c r="I102"/>
      <c r="J102"/>
    </row>
    <row r="103" spans="1:10" ht="35.1" customHeight="1">
      <c r="A103" s="217">
        <v>96</v>
      </c>
      <c r="B103" s="218" t="s">
        <v>247</v>
      </c>
      <c r="C103" s="219">
        <f>'096'!I120</f>
        <v>0</v>
      </c>
      <c r="D103" s="220" t="e">
        <f>'096'!K120</f>
        <v>#DIV/0!</v>
      </c>
      <c r="E103" s="125"/>
      <c r="F103" s="90"/>
      <c r="G103" s="127"/>
      <c r="H103" s="89"/>
      <c r="I103"/>
      <c r="J103"/>
    </row>
    <row r="104" spans="1:10" ht="35.1" customHeight="1">
      <c r="A104" s="217">
        <v>97</v>
      </c>
      <c r="B104" s="218" t="s">
        <v>247</v>
      </c>
      <c r="C104" s="219">
        <f>'097'!I120</f>
        <v>0</v>
      </c>
      <c r="D104" s="220" t="e">
        <f>'097'!K120</f>
        <v>#DIV/0!</v>
      </c>
      <c r="E104" s="125"/>
      <c r="F104" s="90"/>
      <c r="G104" s="127"/>
      <c r="H104" s="89"/>
      <c r="I104"/>
      <c r="J104"/>
    </row>
    <row r="105" spans="1:10" ht="35.1" customHeight="1">
      <c r="A105" s="217">
        <v>98</v>
      </c>
      <c r="B105" s="218" t="s">
        <v>253</v>
      </c>
      <c r="C105" s="219">
        <f>'098'!I120</f>
        <v>0</v>
      </c>
      <c r="D105" s="220">
        <f>'098'!K120</f>
        <v>0</v>
      </c>
      <c r="E105" s="125"/>
      <c r="F105" s="90"/>
      <c r="G105" s="127"/>
      <c r="H105" s="89"/>
      <c r="I105"/>
      <c r="J105"/>
    </row>
    <row r="106" spans="1:10" ht="35.1" customHeight="1">
      <c r="A106" s="217">
        <v>99</v>
      </c>
      <c r="B106" s="218" t="s">
        <v>255</v>
      </c>
      <c r="C106" s="219">
        <f>'099'!I120</f>
        <v>0</v>
      </c>
      <c r="D106" s="220">
        <f>'099'!K120</f>
        <v>0</v>
      </c>
      <c r="E106" s="125"/>
      <c r="F106" s="90"/>
      <c r="G106" s="127"/>
      <c r="H106" s="89"/>
      <c r="I106"/>
      <c r="J106"/>
    </row>
    <row r="107" spans="1:10" ht="35.1" customHeight="1">
      <c r="A107" s="217">
        <v>100</v>
      </c>
      <c r="B107" s="218" t="s">
        <v>258</v>
      </c>
      <c r="C107" s="219">
        <f>'100'!I120</f>
        <v>0</v>
      </c>
      <c r="D107" s="220">
        <f>'100'!K120</f>
        <v>0</v>
      </c>
      <c r="E107" s="125"/>
      <c r="F107" s="90"/>
      <c r="G107" s="127"/>
      <c r="H107" s="89"/>
      <c r="I107"/>
      <c r="J107"/>
    </row>
    <row r="108" spans="1:10" ht="35.1" customHeight="1">
      <c r="A108" s="217">
        <v>101</v>
      </c>
      <c r="B108" s="218" t="s">
        <v>261</v>
      </c>
      <c r="C108" s="219">
        <f>'101'!I120</f>
        <v>0</v>
      </c>
      <c r="D108" s="220">
        <f>'101'!K120</f>
        <v>0</v>
      </c>
      <c r="E108" s="125"/>
      <c r="G108" s="89"/>
      <c r="H108" s="89"/>
      <c r="I108"/>
      <c r="J108"/>
    </row>
    <row r="109" spans="1:10" ht="35.1" customHeight="1">
      <c r="A109" s="217">
        <v>102</v>
      </c>
      <c r="B109" s="218" t="s">
        <v>261</v>
      </c>
      <c r="C109" s="219">
        <f>'102'!I120</f>
        <v>0</v>
      </c>
      <c r="D109" s="220">
        <f>'102'!K120</f>
        <v>0</v>
      </c>
      <c r="E109" s="125"/>
      <c r="G109" s="89"/>
      <c r="H109" s="89"/>
      <c r="I109"/>
      <c r="J109"/>
    </row>
    <row r="110" spans="1:10" ht="35.1" customHeight="1">
      <c r="A110" s="217">
        <v>103</v>
      </c>
      <c r="B110" s="218" t="s">
        <v>196</v>
      </c>
      <c r="C110" s="219">
        <f>'103'!I120</f>
        <v>0</v>
      </c>
      <c r="D110" s="220">
        <f>'103'!K120</f>
        <v>0</v>
      </c>
      <c r="E110" s="125"/>
      <c r="G110" s="89"/>
      <c r="H110" s="89"/>
      <c r="I110"/>
      <c r="J110"/>
    </row>
    <row r="111" spans="1:10" ht="35.1" customHeight="1">
      <c r="A111" s="217">
        <v>104</v>
      </c>
      <c r="B111" s="218" t="s">
        <v>196</v>
      </c>
      <c r="C111" s="219">
        <f>'104'!I120</f>
        <v>0</v>
      </c>
      <c r="D111" s="220">
        <f>'104'!K120</f>
        <v>0</v>
      </c>
      <c r="E111" s="125"/>
      <c r="G111" s="89"/>
      <c r="H111" s="89"/>
      <c r="I111"/>
      <c r="J111"/>
    </row>
    <row r="112" spans="1:10" ht="35.1" customHeight="1">
      <c r="A112" s="217">
        <v>105</v>
      </c>
      <c r="B112" s="218" t="s">
        <v>196</v>
      </c>
      <c r="C112" s="219">
        <f>'105'!I120</f>
        <v>0</v>
      </c>
      <c r="D112" s="220">
        <f>'105'!K120</f>
        <v>0</v>
      </c>
      <c r="E112" s="125"/>
      <c r="G112" s="89"/>
      <c r="H112" s="89"/>
      <c r="I112"/>
      <c r="J112"/>
    </row>
    <row r="113" spans="1:10" ht="35.1" customHeight="1">
      <c r="A113" s="217">
        <v>106</v>
      </c>
      <c r="B113" s="218" t="s">
        <v>196</v>
      </c>
      <c r="C113" s="219">
        <f>'100'!I126</f>
        <v>0</v>
      </c>
      <c r="D113" s="220">
        <f>'106'!K120</f>
        <v>0</v>
      </c>
      <c r="E113" s="125"/>
      <c r="G113" s="89"/>
      <c r="H113" s="89"/>
      <c r="I113"/>
      <c r="J113"/>
    </row>
    <row r="114" spans="1:10" ht="35.1" customHeight="1">
      <c r="A114" s="217">
        <f>+A113+1</f>
        <v>107</v>
      </c>
      <c r="B114" s="221" t="s">
        <v>274</v>
      </c>
      <c r="C114" s="219">
        <f>'107'!I120</f>
        <v>0</v>
      </c>
      <c r="D114" s="220">
        <f>'107'!K120</f>
        <v>0</v>
      </c>
      <c r="H114"/>
      <c r="I114"/>
      <c r="J114"/>
    </row>
    <row r="115" spans="1:10" ht="35.1" customHeight="1">
      <c r="A115" s="217">
        <f t="shared" ref="A115:A178" si="0">+A114+1</f>
        <v>108</v>
      </c>
      <c r="B115" s="221" t="s">
        <v>274</v>
      </c>
      <c r="C115" s="219">
        <f>'108'!I120</f>
        <v>0</v>
      </c>
      <c r="D115" s="220">
        <f>'108'!K120</f>
        <v>0</v>
      </c>
      <c r="H115"/>
      <c r="I115"/>
      <c r="J115"/>
    </row>
    <row r="116" spans="1:10" ht="35.1" customHeight="1">
      <c r="A116" s="217">
        <f t="shared" si="0"/>
        <v>109</v>
      </c>
      <c r="B116" s="221" t="s">
        <v>274</v>
      </c>
      <c r="C116" s="219">
        <f>'109'!I120</f>
        <v>0</v>
      </c>
      <c r="D116" s="220">
        <f>'109'!K120</f>
        <v>0</v>
      </c>
      <c r="H116"/>
      <c r="I116"/>
      <c r="J116"/>
    </row>
    <row r="117" spans="1:10" ht="35.1" customHeight="1">
      <c r="A117" s="217">
        <f t="shared" si="0"/>
        <v>110</v>
      </c>
      <c r="B117" s="221" t="s">
        <v>278</v>
      </c>
      <c r="C117" s="219">
        <f>'110'!I120</f>
        <v>83</v>
      </c>
      <c r="D117" s="220">
        <f>'110'!K120</f>
        <v>15960.9</v>
      </c>
      <c r="H117"/>
      <c r="I117"/>
      <c r="J117"/>
    </row>
    <row r="118" spans="1:10" ht="35.1" customHeight="1">
      <c r="A118" s="217">
        <f t="shared" si="0"/>
        <v>111</v>
      </c>
      <c r="B118" s="221" t="s">
        <v>284</v>
      </c>
      <c r="C118" s="219">
        <f>'111'!I120</f>
        <v>0</v>
      </c>
      <c r="D118" s="220">
        <f>'111'!K120</f>
        <v>0</v>
      </c>
      <c r="H118"/>
      <c r="I118"/>
      <c r="J118"/>
    </row>
    <row r="119" spans="1:10" ht="35.1" customHeight="1">
      <c r="A119" s="217">
        <f t="shared" si="0"/>
        <v>112</v>
      </c>
      <c r="B119" s="221" t="s">
        <v>284</v>
      </c>
      <c r="C119" s="219">
        <f>'112'!I120</f>
        <v>0</v>
      </c>
      <c r="D119" s="220">
        <f>'112'!K120</f>
        <v>0</v>
      </c>
      <c r="H119"/>
      <c r="I119"/>
      <c r="J119"/>
    </row>
    <row r="120" spans="1:10" ht="35.1" customHeight="1">
      <c r="A120" s="217">
        <f t="shared" si="0"/>
        <v>113</v>
      </c>
      <c r="B120" s="221" t="s">
        <v>289</v>
      </c>
      <c r="C120" s="219">
        <f>'113'!I120</f>
        <v>0</v>
      </c>
      <c r="D120" s="220">
        <f>'113'!K120</f>
        <v>0</v>
      </c>
      <c r="H120"/>
      <c r="I120"/>
      <c r="J120"/>
    </row>
    <row r="121" spans="1:10" ht="35.1" customHeight="1">
      <c r="A121" s="217">
        <f t="shared" si="0"/>
        <v>114</v>
      </c>
      <c r="B121" s="221" t="s">
        <v>292</v>
      </c>
      <c r="C121" s="219">
        <f>'114'!I120</f>
        <v>0</v>
      </c>
      <c r="D121" s="220">
        <f>'114'!K120</f>
        <v>0</v>
      </c>
      <c r="H121"/>
      <c r="I121"/>
      <c r="J121"/>
    </row>
    <row r="122" spans="1:10" ht="35.1" customHeight="1">
      <c r="A122" s="217">
        <f t="shared" si="0"/>
        <v>115</v>
      </c>
      <c r="B122" s="221" t="s">
        <v>295</v>
      </c>
      <c r="C122" s="219">
        <f>'115'!I120</f>
        <v>0</v>
      </c>
      <c r="D122" s="220" t="e">
        <f>'115'!K120</f>
        <v>#DIV/0!</v>
      </c>
      <c r="F122" s="69"/>
      <c r="G122" s="69"/>
      <c r="H122"/>
      <c r="I122"/>
      <c r="J122"/>
    </row>
    <row r="123" spans="1:10" ht="35.1" customHeight="1">
      <c r="A123" s="217">
        <f t="shared" si="0"/>
        <v>116</v>
      </c>
      <c r="B123" s="221" t="s">
        <v>298</v>
      </c>
      <c r="C123" s="219">
        <f>'116'!I120</f>
        <v>0</v>
      </c>
      <c r="D123" s="220">
        <f>'116'!K120</f>
        <v>0</v>
      </c>
      <c r="F123" s="69"/>
      <c r="G123" s="69"/>
      <c r="H123"/>
      <c r="I123"/>
      <c r="J123"/>
    </row>
    <row r="124" spans="1:10" ht="35.1" customHeight="1">
      <c r="A124" s="217">
        <f t="shared" si="0"/>
        <v>117</v>
      </c>
      <c r="B124" s="221" t="s">
        <v>301</v>
      </c>
      <c r="C124" s="219">
        <f>'117'!I120</f>
        <v>0</v>
      </c>
      <c r="D124" s="220">
        <f>'117'!K120</f>
        <v>0</v>
      </c>
      <c r="F124" s="69"/>
      <c r="G124" s="69"/>
      <c r="H124"/>
      <c r="I124"/>
      <c r="J124"/>
    </row>
    <row r="125" spans="1:10" ht="35.1" customHeight="1">
      <c r="A125" s="217">
        <f t="shared" si="0"/>
        <v>118</v>
      </c>
      <c r="B125" s="222" t="s">
        <v>304</v>
      </c>
      <c r="C125" s="219">
        <f>'118'!I120</f>
        <v>0</v>
      </c>
      <c r="D125" s="220">
        <f>'118'!K120</f>
        <v>0</v>
      </c>
    </row>
    <row r="126" spans="1:10" ht="35.1" customHeight="1">
      <c r="A126" s="217">
        <f t="shared" si="0"/>
        <v>119</v>
      </c>
      <c r="B126" s="221" t="s">
        <v>306</v>
      </c>
      <c r="C126" s="219">
        <f>'119'!I120</f>
        <v>0</v>
      </c>
      <c r="D126" s="220">
        <f>'119'!K120</f>
        <v>0</v>
      </c>
    </row>
    <row r="127" spans="1:10" ht="35.1" customHeight="1">
      <c r="A127" s="217">
        <f>+A126+1</f>
        <v>120</v>
      </c>
      <c r="B127" s="221" t="s">
        <v>309</v>
      </c>
      <c r="C127" s="219">
        <f>'120'!I120</f>
        <v>0</v>
      </c>
      <c r="D127" s="220">
        <f>'120'!K120</f>
        <v>0</v>
      </c>
    </row>
    <row r="128" spans="1:10" ht="35.1" customHeight="1">
      <c r="A128" s="217">
        <f t="shared" si="0"/>
        <v>121</v>
      </c>
      <c r="B128" s="221" t="s">
        <v>309</v>
      </c>
      <c r="C128" s="219">
        <f>'121'!I120</f>
        <v>0</v>
      </c>
      <c r="D128" s="220">
        <f>'121'!K120</f>
        <v>0</v>
      </c>
    </row>
    <row r="129" spans="1:4" ht="35.1" customHeight="1">
      <c r="A129" s="217">
        <f t="shared" si="0"/>
        <v>122</v>
      </c>
      <c r="B129" s="221" t="s">
        <v>309</v>
      </c>
      <c r="C129" s="219">
        <f>'122'!I120</f>
        <v>0</v>
      </c>
      <c r="D129" s="220">
        <f>'122'!K120</f>
        <v>0</v>
      </c>
    </row>
    <row r="130" spans="1:4" ht="35.1" customHeight="1">
      <c r="A130" s="217">
        <f t="shared" si="0"/>
        <v>123</v>
      </c>
      <c r="B130" s="221" t="s">
        <v>314</v>
      </c>
      <c r="C130" s="219">
        <f>'123'!I120</f>
        <v>0</v>
      </c>
      <c r="D130" s="220">
        <f>'123'!K120</f>
        <v>0</v>
      </c>
    </row>
    <row r="131" spans="1:4" ht="35.1" customHeight="1">
      <c r="A131" s="217">
        <f t="shared" si="0"/>
        <v>124</v>
      </c>
      <c r="B131" s="221" t="s">
        <v>314</v>
      </c>
      <c r="C131" s="219">
        <f>'124'!I120</f>
        <v>0</v>
      </c>
      <c r="D131" s="220">
        <f>'124'!K120</f>
        <v>0</v>
      </c>
    </row>
    <row r="132" spans="1:4" ht="35.1" customHeight="1">
      <c r="A132" s="217">
        <f t="shared" si="0"/>
        <v>125</v>
      </c>
      <c r="B132" s="221" t="s">
        <v>314</v>
      </c>
      <c r="C132" s="219">
        <f>'125'!I120</f>
        <v>0</v>
      </c>
      <c r="D132" s="220">
        <f>'125'!K120</f>
        <v>0</v>
      </c>
    </row>
    <row r="133" spans="1:4" ht="35.1" customHeight="1">
      <c r="A133" s="217">
        <f t="shared" si="0"/>
        <v>126</v>
      </c>
      <c r="B133" s="221" t="s">
        <v>321</v>
      </c>
      <c r="C133" s="219">
        <f>'126'!I120</f>
        <v>0</v>
      </c>
      <c r="D133" s="220">
        <f>'126'!K120</f>
        <v>0</v>
      </c>
    </row>
    <row r="134" spans="1:4" ht="35.1" customHeight="1">
      <c r="A134" s="217">
        <f t="shared" si="0"/>
        <v>127</v>
      </c>
      <c r="B134" s="221" t="s">
        <v>324</v>
      </c>
      <c r="C134" s="219">
        <f>'127'!I120</f>
        <v>0</v>
      </c>
      <c r="D134" s="220">
        <f>'127'!K120</f>
        <v>0</v>
      </c>
    </row>
    <row r="135" spans="1:4" ht="35.1" customHeight="1">
      <c r="A135" s="217">
        <f t="shared" si="0"/>
        <v>128</v>
      </c>
      <c r="B135" s="221" t="s">
        <v>327</v>
      </c>
      <c r="C135" s="219">
        <f>'128'!I120</f>
        <v>0</v>
      </c>
      <c r="D135" s="220">
        <f>'121'!K127</f>
        <v>0</v>
      </c>
    </row>
    <row r="136" spans="1:4" ht="35.1" customHeight="1">
      <c r="A136" s="217">
        <f t="shared" si="0"/>
        <v>129</v>
      </c>
      <c r="B136" s="221" t="s">
        <v>330</v>
      </c>
      <c r="C136" s="219">
        <f>'129'!I120</f>
        <v>0</v>
      </c>
      <c r="D136" s="220" t="e">
        <f>'129'!K120</f>
        <v>#DIV/0!</v>
      </c>
    </row>
    <row r="137" spans="1:4" ht="35.1" customHeight="1">
      <c r="A137" s="217">
        <f t="shared" si="0"/>
        <v>130</v>
      </c>
      <c r="B137" s="221" t="s">
        <v>333</v>
      </c>
      <c r="C137" s="219">
        <f>'130'!I120</f>
        <v>0</v>
      </c>
      <c r="D137" s="220">
        <f>'130'!K120</f>
        <v>0</v>
      </c>
    </row>
    <row r="138" spans="1:4" ht="35.1" customHeight="1">
      <c r="A138" s="217">
        <f t="shared" si="0"/>
        <v>131</v>
      </c>
      <c r="B138" s="221" t="s">
        <v>336</v>
      </c>
      <c r="C138" s="219">
        <f>'131'!I120</f>
        <v>0</v>
      </c>
      <c r="D138" s="220">
        <f>'131'!K120</f>
        <v>0</v>
      </c>
    </row>
    <row r="139" spans="1:4" ht="35.1" customHeight="1">
      <c r="A139" s="217">
        <f t="shared" si="0"/>
        <v>132</v>
      </c>
      <c r="B139" s="221" t="s">
        <v>339</v>
      </c>
      <c r="C139" s="219">
        <f>'132'!I120</f>
        <v>0</v>
      </c>
      <c r="D139" s="220" t="e">
        <f>'132'!K120</f>
        <v>#DIV/0!</v>
      </c>
    </row>
    <row r="140" spans="1:4" ht="35.1" customHeight="1">
      <c r="A140" s="217">
        <f t="shared" si="0"/>
        <v>133</v>
      </c>
      <c r="B140" s="221" t="s">
        <v>339</v>
      </c>
      <c r="C140" s="219">
        <f>'133'!I120</f>
        <v>0</v>
      </c>
      <c r="D140" s="220">
        <f>'133'!K120</f>
        <v>0</v>
      </c>
    </row>
    <row r="141" spans="1:4" ht="35.1" customHeight="1">
      <c r="A141" s="217">
        <f t="shared" si="0"/>
        <v>134</v>
      </c>
      <c r="B141" s="221" t="s">
        <v>339</v>
      </c>
      <c r="C141" s="219">
        <f>'134'!I120</f>
        <v>0</v>
      </c>
      <c r="D141" s="220">
        <f>'134'!K120</f>
        <v>0</v>
      </c>
    </row>
    <row r="142" spans="1:4" ht="35.1" customHeight="1">
      <c r="A142" s="217">
        <f t="shared" si="0"/>
        <v>135</v>
      </c>
      <c r="B142" s="221" t="s">
        <v>346</v>
      </c>
      <c r="C142" s="219">
        <f>'135'!I120</f>
        <v>0</v>
      </c>
      <c r="D142" s="220">
        <f>'135'!K120</f>
        <v>0</v>
      </c>
    </row>
    <row r="143" spans="1:4" ht="35.1" customHeight="1">
      <c r="A143" s="217">
        <f t="shared" si="0"/>
        <v>136</v>
      </c>
      <c r="B143" s="221" t="s">
        <v>349</v>
      </c>
      <c r="C143" s="219">
        <f>'136'!I119</f>
        <v>0</v>
      </c>
      <c r="D143" s="220">
        <f>'136'!K119</f>
        <v>0</v>
      </c>
    </row>
    <row r="144" spans="1:4" ht="35.1" customHeight="1">
      <c r="A144" s="217">
        <f t="shared" si="0"/>
        <v>137</v>
      </c>
      <c r="B144" s="221" t="s">
        <v>351</v>
      </c>
      <c r="C144" s="219">
        <f>'137'!I120</f>
        <v>0</v>
      </c>
      <c r="D144" s="220">
        <f>'137'!K120</f>
        <v>0</v>
      </c>
    </row>
    <row r="145" spans="1:4" ht="35.1" customHeight="1">
      <c r="A145" s="217">
        <f t="shared" si="0"/>
        <v>138</v>
      </c>
      <c r="B145" s="221" t="s">
        <v>351</v>
      </c>
      <c r="C145" s="219">
        <f>'138'!I120</f>
        <v>0</v>
      </c>
      <c r="D145" s="220" t="e">
        <f>'138'!K120</f>
        <v>#DIV/0!</v>
      </c>
    </row>
    <row r="146" spans="1:4" ht="35.1" customHeight="1">
      <c r="A146" s="217">
        <f t="shared" si="0"/>
        <v>139</v>
      </c>
      <c r="B146" s="221" t="s">
        <v>356</v>
      </c>
      <c r="C146" s="219">
        <f>'139'!I120</f>
        <v>0</v>
      </c>
      <c r="D146" s="220" t="e">
        <f>'139'!K120</f>
        <v>#DIV/0!</v>
      </c>
    </row>
    <row r="147" spans="1:4" ht="35.1" customHeight="1">
      <c r="A147" s="217">
        <f t="shared" si="0"/>
        <v>140</v>
      </c>
      <c r="B147" s="221" t="s">
        <v>359</v>
      </c>
      <c r="C147" s="219">
        <f>'140'!I120</f>
        <v>0</v>
      </c>
      <c r="D147" s="220" t="e">
        <f>'140'!K120</f>
        <v>#DIV/0!</v>
      </c>
    </row>
    <row r="148" spans="1:4" ht="35.1" customHeight="1">
      <c r="A148" s="217">
        <f t="shared" si="0"/>
        <v>141</v>
      </c>
      <c r="B148" s="221" t="s">
        <v>371</v>
      </c>
      <c r="C148" s="219">
        <f>'141'!I120</f>
        <v>0</v>
      </c>
      <c r="D148" s="220" t="e">
        <f>'141'!K120</f>
        <v>#DIV/0!</v>
      </c>
    </row>
    <row r="149" spans="1:4" ht="35.1" customHeight="1">
      <c r="A149" s="217">
        <f t="shared" si="0"/>
        <v>142</v>
      </c>
      <c r="B149" s="221" t="s">
        <v>373</v>
      </c>
      <c r="C149" s="219">
        <f>'142'!I120</f>
        <v>0</v>
      </c>
      <c r="D149" s="220">
        <f>'142'!K120</f>
        <v>0</v>
      </c>
    </row>
    <row r="150" spans="1:4" ht="35.1" customHeight="1">
      <c r="A150" s="217">
        <f t="shared" si="0"/>
        <v>143</v>
      </c>
      <c r="B150" s="221" t="s">
        <v>373</v>
      </c>
      <c r="C150" s="219">
        <f>'143'!I120</f>
        <v>0</v>
      </c>
      <c r="D150" s="220">
        <f>'143'!K120</f>
        <v>0</v>
      </c>
    </row>
    <row r="151" spans="1:4" ht="35.1" customHeight="1">
      <c r="A151" s="217">
        <f t="shared" si="0"/>
        <v>144</v>
      </c>
      <c r="B151" s="221" t="s">
        <v>378</v>
      </c>
      <c r="C151" s="219">
        <f>'144'!I120</f>
        <v>0</v>
      </c>
      <c r="D151" s="220">
        <f>'144'!K120</f>
        <v>0</v>
      </c>
    </row>
    <row r="152" spans="1:4" ht="35.1" customHeight="1">
      <c r="A152" s="217">
        <f t="shared" si="0"/>
        <v>145</v>
      </c>
      <c r="B152" s="221" t="s">
        <v>479</v>
      </c>
      <c r="C152" s="219">
        <f>'145'!I120</f>
        <v>0</v>
      </c>
      <c r="D152" s="220" t="e">
        <f>'145'!K120</f>
        <v>#DIV/0!</v>
      </c>
    </row>
    <row r="153" spans="1:4" ht="35.1" customHeight="1">
      <c r="A153" s="217">
        <f t="shared" si="0"/>
        <v>146</v>
      </c>
      <c r="B153" s="221" t="s">
        <v>382</v>
      </c>
      <c r="C153" s="219">
        <f>'146'!I120</f>
        <v>0</v>
      </c>
      <c r="D153" s="220">
        <f>'146'!K120</f>
        <v>0</v>
      </c>
    </row>
    <row r="154" spans="1:4" ht="35.1" customHeight="1">
      <c r="A154" s="217">
        <f t="shared" si="0"/>
        <v>147</v>
      </c>
      <c r="B154" s="221" t="s">
        <v>385</v>
      </c>
      <c r="C154" s="219">
        <f>'147'!I120</f>
        <v>0</v>
      </c>
      <c r="D154" s="220">
        <f>'147'!K120</f>
        <v>0</v>
      </c>
    </row>
    <row r="155" spans="1:4" ht="35.1" customHeight="1">
      <c r="A155" s="217">
        <f t="shared" si="0"/>
        <v>148</v>
      </c>
      <c r="B155" s="221" t="s">
        <v>385</v>
      </c>
      <c r="C155" s="219">
        <f>'148'!I120</f>
        <v>0</v>
      </c>
      <c r="D155" s="220">
        <f>'148'!K120</f>
        <v>0</v>
      </c>
    </row>
    <row r="156" spans="1:4" ht="35.1" customHeight="1">
      <c r="A156" s="217">
        <f t="shared" si="0"/>
        <v>149</v>
      </c>
      <c r="B156" s="221" t="s">
        <v>389</v>
      </c>
      <c r="C156" s="219">
        <f>'149'!I120</f>
        <v>0</v>
      </c>
      <c r="D156" s="220">
        <f>'149'!K120</f>
        <v>0</v>
      </c>
    </row>
    <row r="157" spans="1:4" ht="35.1" customHeight="1">
      <c r="A157" s="217">
        <f t="shared" si="0"/>
        <v>150</v>
      </c>
      <c r="B157" s="221" t="s">
        <v>392</v>
      </c>
      <c r="C157" s="219">
        <f>'150'!I120</f>
        <v>0</v>
      </c>
      <c r="D157" s="220">
        <f>'150'!K120</f>
        <v>0</v>
      </c>
    </row>
    <row r="158" spans="1:4" ht="35.1" customHeight="1">
      <c r="A158" s="217">
        <f t="shared" si="0"/>
        <v>151</v>
      </c>
      <c r="B158" s="221" t="s">
        <v>393</v>
      </c>
      <c r="C158" s="219">
        <f>'151'!I120</f>
        <v>0</v>
      </c>
      <c r="D158" s="220">
        <f>'151'!K120</f>
        <v>0</v>
      </c>
    </row>
    <row r="159" spans="1:4" ht="35.1" customHeight="1">
      <c r="A159" s="217">
        <f t="shared" si="0"/>
        <v>152</v>
      </c>
      <c r="B159" s="221" t="s">
        <v>396</v>
      </c>
      <c r="C159" s="219">
        <f>'152'!I119</f>
        <v>0</v>
      </c>
      <c r="D159" s="220">
        <f>'152'!K119</f>
        <v>0</v>
      </c>
    </row>
    <row r="160" spans="1:4" ht="35.1" customHeight="1">
      <c r="A160" s="217">
        <f t="shared" si="0"/>
        <v>153</v>
      </c>
      <c r="B160" s="221" t="s">
        <v>400</v>
      </c>
      <c r="C160" s="219">
        <f>'153'!I120</f>
        <v>0</v>
      </c>
      <c r="D160" s="220">
        <f>'153'!K120</f>
        <v>0</v>
      </c>
    </row>
    <row r="161" spans="1:4" ht="35.1" customHeight="1">
      <c r="A161" s="217">
        <f t="shared" si="0"/>
        <v>154</v>
      </c>
      <c r="B161" s="221" t="s">
        <v>403</v>
      </c>
      <c r="C161" s="219">
        <f>'154'!I119</f>
        <v>0</v>
      </c>
      <c r="D161" s="220">
        <f>'154'!K119</f>
        <v>0</v>
      </c>
    </row>
    <row r="162" spans="1:4" ht="35.1" customHeight="1">
      <c r="A162" s="217">
        <f t="shared" si="0"/>
        <v>155</v>
      </c>
      <c r="B162" s="221" t="s">
        <v>400</v>
      </c>
      <c r="C162" s="219">
        <f>'155'!I120</f>
        <v>0</v>
      </c>
      <c r="D162" s="220">
        <f>'155'!K120</f>
        <v>0</v>
      </c>
    </row>
    <row r="163" spans="1:4" ht="35.1" customHeight="1">
      <c r="A163" s="217">
        <f t="shared" si="0"/>
        <v>156</v>
      </c>
      <c r="B163" s="221" t="s">
        <v>407</v>
      </c>
      <c r="C163" s="219">
        <f>'156'!I120</f>
        <v>0</v>
      </c>
      <c r="D163" s="220">
        <f>'156'!K120</f>
        <v>0</v>
      </c>
    </row>
    <row r="164" spans="1:4" ht="35.1" customHeight="1">
      <c r="A164" s="217">
        <f t="shared" si="0"/>
        <v>157</v>
      </c>
      <c r="B164" s="221" t="s">
        <v>410</v>
      </c>
      <c r="C164" s="219">
        <f>'157'!I120</f>
        <v>0</v>
      </c>
      <c r="D164" s="220">
        <f>'157'!K120</f>
        <v>0</v>
      </c>
    </row>
    <row r="165" spans="1:4" ht="35.1" customHeight="1">
      <c r="A165" s="217">
        <f t="shared" si="0"/>
        <v>158</v>
      </c>
      <c r="B165" s="221" t="s">
        <v>410</v>
      </c>
      <c r="C165" s="219">
        <f>'158'!I120</f>
        <v>0</v>
      </c>
      <c r="D165" s="220">
        <f>'158'!K120</f>
        <v>0</v>
      </c>
    </row>
    <row r="166" spans="1:4" ht="35.1" customHeight="1">
      <c r="A166" s="217">
        <f t="shared" si="0"/>
        <v>159</v>
      </c>
      <c r="B166" s="221" t="s">
        <v>410</v>
      </c>
      <c r="C166" s="219">
        <f>'159'!I120</f>
        <v>0</v>
      </c>
      <c r="D166" s="220">
        <f>'159'!K120</f>
        <v>0</v>
      </c>
    </row>
    <row r="167" spans="1:4" ht="35.1" customHeight="1">
      <c r="A167" s="217">
        <f t="shared" si="0"/>
        <v>160</v>
      </c>
      <c r="B167" s="221" t="s">
        <v>410</v>
      </c>
      <c r="C167" s="219">
        <f>'160'!I120</f>
        <v>0</v>
      </c>
      <c r="D167" s="220">
        <f>'160'!K120</f>
        <v>0</v>
      </c>
    </row>
    <row r="168" spans="1:4" ht="35.1" customHeight="1">
      <c r="A168" s="217">
        <f t="shared" si="0"/>
        <v>161</v>
      </c>
      <c r="B168" s="221" t="s">
        <v>419</v>
      </c>
      <c r="C168" s="219">
        <f>'161'!I120</f>
        <v>0</v>
      </c>
      <c r="D168" s="220">
        <f>'161'!K120</f>
        <v>0</v>
      </c>
    </row>
    <row r="169" spans="1:4" ht="35.1" customHeight="1">
      <c r="A169" s="217">
        <f t="shared" si="0"/>
        <v>162</v>
      </c>
      <c r="B169" s="221" t="s">
        <v>421</v>
      </c>
      <c r="C169" s="219">
        <f>'162'!I120</f>
        <v>0</v>
      </c>
      <c r="D169" s="220">
        <f>'162'!K120</f>
        <v>0</v>
      </c>
    </row>
    <row r="170" spans="1:4" ht="35.1" customHeight="1">
      <c r="A170" s="217">
        <f t="shared" si="0"/>
        <v>163</v>
      </c>
      <c r="B170" s="221" t="s">
        <v>421</v>
      </c>
      <c r="C170" s="219">
        <f>'163'!I120</f>
        <v>0</v>
      </c>
      <c r="D170" s="220">
        <f>'163'!K120</f>
        <v>0</v>
      </c>
    </row>
    <row r="171" spans="1:4" ht="35.1" customHeight="1">
      <c r="A171" s="217">
        <f t="shared" si="0"/>
        <v>164</v>
      </c>
      <c r="B171" s="221" t="s">
        <v>392</v>
      </c>
      <c r="C171" s="219">
        <f>'164'!I120</f>
        <v>0</v>
      </c>
      <c r="D171" s="220" t="e">
        <f>'164'!K120</f>
        <v>#DIV/0!</v>
      </c>
    </row>
    <row r="172" spans="1:4" ht="35.1" customHeight="1">
      <c r="A172" s="217">
        <f t="shared" si="0"/>
        <v>165</v>
      </c>
      <c r="B172" s="223" t="s">
        <v>427</v>
      </c>
      <c r="C172" s="219">
        <f>'165'!I120</f>
        <v>0</v>
      </c>
      <c r="D172" s="220">
        <f>'165'!K120</f>
        <v>0</v>
      </c>
    </row>
    <row r="173" spans="1:4" ht="35.1" customHeight="1">
      <c r="A173" s="217">
        <f t="shared" si="0"/>
        <v>166</v>
      </c>
      <c r="B173" s="223" t="s">
        <v>431</v>
      </c>
      <c r="C173" s="219">
        <f>'166'!I120</f>
        <v>0</v>
      </c>
      <c r="D173" s="220">
        <f>'166'!K120</f>
        <v>0</v>
      </c>
    </row>
    <row r="174" spans="1:4" ht="35.1" customHeight="1">
      <c r="A174" s="217">
        <f t="shared" si="0"/>
        <v>167</v>
      </c>
      <c r="B174" s="223" t="s">
        <v>434</v>
      </c>
      <c r="C174" s="219">
        <f>'167'!I120</f>
        <v>0</v>
      </c>
      <c r="D174" s="220">
        <f>'167'!K120</f>
        <v>0</v>
      </c>
    </row>
    <row r="175" spans="1:4" ht="35.1" customHeight="1">
      <c r="A175" s="217">
        <f t="shared" si="0"/>
        <v>168</v>
      </c>
      <c r="B175" s="223" t="s">
        <v>437</v>
      </c>
      <c r="C175" s="219">
        <f>'168'!I120</f>
        <v>1</v>
      </c>
      <c r="D175" s="220">
        <f>'168'!K120</f>
        <v>1860</v>
      </c>
    </row>
    <row r="176" spans="1:4" ht="35.1" customHeight="1">
      <c r="A176" s="217">
        <f t="shared" si="0"/>
        <v>169</v>
      </c>
      <c r="B176" s="223" t="s">
        <v>440</v>
      </c>
      <c r="C176" s="219">
        <f>'169'!I120</f>
        <v>0</v>
      </c>
      <c r="D176" s="220" t="e">
        <f>'169'!K120</f>
        <v>#DIV/0!</v>
      </c>
    </row>
    <row r="177" spans="1:4" ht="35.1" customHeight="1">
      <c r="A177" s="217">
        <f t="shared" si="0"/>
        <v>170</v>
      </c>
      <c r="B177" s="223" t="s">
        <v>443</v>
      </c>
      <c r="C177" s="219">
        <f>'170'!I120</f>
        <v>0</v>
      </c>
      <c r="D177" s="220">
        <f>'170'!K120</f>
        <v>0</v>
      </c>
    </row>
    <row r="178" spans="1:4" ht="35.1" customHeight="1">
      <c r="A178" s="217">
        <f t="shared" si="0"/>
        <v>171</v>
      </c>
      <c r="B178" s="223" t="s">
        <v>446</v>
      </c>
      <c r="C178" s="219">
        <f>'171'!I120</f>
        <v>0</v>
      </c>
      <c r="D178" s="220">
        <f>'171'!K120</f>
        <v>0</v>
      </c>
    </row>
    <row r="179" spans="1:4" ht="35.1" customHeight="1">
      <c r="A179" s="217">
        <f t="shared" ref="A179:A184" si="1">+A178+1</f>
        <v>172</v>
      </c>
      <c r="B179" s="223" t="s">
        <v>449</v>
      </c>
      <c r="C179" s="219">
        <f>'172'!I120</f>
        <v>0</v>
      </c>
      <c r="D179" s="220">
        <f>'172'!K120</f>
        <v>0</v>
      </c>
    </row>
    <row r="180" spans="1:4" ht="35.1" customHeight="1">
      <c r="A180" s="217">
        <f t="shared" si="1"/>
        <v>173</v>
      </c>
      <c r="B180" s="223" t="s">
        <v>449</v>
      </c>
      <c r="C180" s="219">
        <f>'173'!I120</f>
        <v>0</v>
      </c>
      <c r="D180" s="220">
        <f>'173'!K120</f>
        <v>0</v>
      </c>
    </row>
    <row r="181" spans="1:4" ht="35.1" customHeight="1">
      <c r="A181" s="217">
        <f t="shared" si="1"/>
        <v>174</v>
      </c>
      <c r="B181" s="223" t="s">
        <v>449</v>
      </c>
      <c r="C181" s="219">
        <f>'174'!I120</f>
        <v>0</v>
      </c>
      <c r="D181" s="220">
        <f>'174'!K120</f>
        <v>0</v>
      </c>
    </row>
    <row r="182" spans="1:4" ht="35.1" customHeight="1">
      <c r="A182" s="217">
        <f t="shared" si="1"/>
        <v>175</v>
      </c>
      <c r="B182" s="223" t="s">
        <v>449</v>
      </c>
      <c r="C182" s="219">
        <f>'175'!I120</f>
        <v>0</v>
      </c>
      <c r="D182" s="220">
        <f>'175'!K120</f>
        <v>0</v>
      </c>
    </row>
    <row r="183" spans="1:4" ht="35.1" customHeight="1">
      <c r="A183" s="217">
        <f t="shared" si="1"/>
        <v>176</v>
      </c>
      <c r="B183" s="223" t="s">
        <v>458</v>
      </c>
      <c r="C183" s="219">
        <f>'176'!I120</f>
        <v>0</v>
      </c>
      <c r="D183" s="220">
        <f>'176'!K120</f>
        <v>0</v>
      </c>
    </row>
    <row r="184" spans="1:4" ht="35.1" customHeight="1">
      <c r="A184" s="217">
        <f t="shared" si="1"/>
        <v>177</v>
      </c>
      <c r="B184" s="223" t="s">
        <v>461</v>
      </c>
      <c r="C184" s="219">
        <f>'177'!I120</f>
        <v>0</v>
      </c>
      <c r="D184" s="220">
        <f>'177'!K120</f>
        <v>0</v>
      </c>
    </row>
    <row r="185" spans="1:4" ht="35.1" customHeight="1">
      <c r="A185" s="217">
        <f>A184+1</f>
        <v>178</v>
      </c>
      <c r="B185" s="223" t="s">
        <v>440</v>
      </c>
      <c r="C185" s="219">
        <f>'178'!I120</f>
        <v>0</v>
      </c>
      <c r="D185" s="220">
        <f>'178'!K120</f>
        <v>0</v>
      </c>
    </row>
    <row r="186" spans="1:4" ht="35.1" customHeight="1">
      <c r="A186" s="217">
        <f>A185+1</f>
        <v>179</v>
      </c>
      <c r="B186" s="223" t="s">
        <v>440</v>
      </c>
      <c r="C186" s="219" t="e">
        <f>'[1]179'!I120</f>
        <v>#REF!</v>
      </c>
      <c r="D186" s="220" t="e">
        <f>'[1]179'!K120</f>
        <v>#REF!</v>
      </c>
    </row>
    <row r="187" spans="1:4" ht="35.1" customHeight="1">
      <c r="A187" s="217">
        <f>A186+1</f>
        <v>180</v>
      </c>
      <c r="B187" s="223" t="s">
        <v>665</v>
      </c>
      <c r="C187" s="219" t="e">
        <f>'[2]180'!I120</f>
        <v>#REF!</v>
      </c>
      <c r="D187" s="220" t="e">
        <f>'[2]180'!K120</f>
        <v>#REF!</v>
      </c>
    </row>
    <row r="188" spans="1:4" ht="35.1" customHeight="1">
      <c r="A188" s="217">
        <f t="shared" ref="A188:A228" si="2">A187+1</f>
        <v>181</v>
      </c>
      <c r="B188" s="223" t="s">
        <v>666</v>
      </c>
      <c r="C188" s="219" t="e">
        <f>'[3]181'!I120</f>
        <v>#REF!</v>
      </c>
      <c r="D188" s="220" t="e">
        <f>'[3]181'!K120</f>
        <v>#REF!</v>
      </c>
    </row>
    <row r="189" spans="1:4" ht="35.1" customHeight="1">
      <c r="A189" s="217">
        <f t="shared" si="2"/>
        <v>182</v>
      </c>
      <c r="B189" s="223" t="s">
        <v>667</v>
      </c>
      <c r="C189" s="219" t="e">
        <f>'[4]182'!I120</f>
        <v>#REF!</v>
      </c>
      <c r="D189" s="220" t="e">
        <f>'[4]182'!K120</f>
        <v>#REF!</v>
      </c>
    </row>
    <row r="190" spans="1:4" ht="35.1" customHeight="1">
      <c r="A190" s="217">
        <f t="shared" si="2"/>
        <v>183</v>
      </c>
      <c r="B190" s="223" t="s">
        <v>668</v>
      </c>
      <c r="C190" s="219" t="e">
        <f>'[5]183'!I120</f>
        <v>#REF!</v>
      </c>
      <c r="D190" s="220" t="e">
        <f>'[5]183'!K120</f>
        <v>#REF!</v>
      </c>
    </row>
    <row r="191" spans="1:4" ht="35.1" customHeight="1">
      <c r="A191" s="217">
        <f t="shared" si="2"/>
        <v>184</v>
      </c>
      <c r="B191" s="223" t="s">
        <v>668</v>
      </c>
      <c r="C191" s="219" t="e">
        <f>'[6]184'!I120</f>
        <v>#REF!</v>
      </c>
      <c r="D191" s="220" t="e">
        <f>'[6]184'!K120</f>
        <v>#REF!</v>
      </c>
    </row>
    <row r="192" spans="1:4" ht="35.1" customHeight="1">
      <c r="A192" s="217">
        <f t="shared" si="2"/>
        <v>185</v>
      </c>
      <c r="B192" s="223" t="s">
        <v>96</v>
      </c>
      <c r="C192" s="219">
        <f>'185'!I120</f>
        <v>0</v>
      </c>
      <c r="D192" s="220">
        <f>'185'!K120</f>
        <v>0</v>
      </c>
    </row>
    <row r="193" spans="1:4" ht="35.1" customHeight="1">
      <c r="A193" s="217">
        <f t="shared" si="2"/>
        <v>186</v>
      </c>
      <c r="B193" s="223" t="s">
        <v>669</v>
      </c>
      <c r="C193" s="219">
        <f>'186'!I120</f>
        <v>0</v>
      </c>
      <c r="D193" s="220">
        <f>'186'!K120</f>
        <v>0</v>
      </c>
    </row>
    <row r="194" spans="1:4" ht="35.1" customHeight="1">
      <c r="A194" s="217">
        <f t="shared" si="2"/>
        <v>187</v>
      </c>
      <c r="B194" s="223" t="s">
        <v>670</v>
      </c>
      <c r="C194" s="219">
        <f>'187'!I128</f>
        <v>38</v>
      </c>
      <c r="D194" s="220">
        <f>'187'!K128</f>
        <v>3880.18</v>
      </c>
    </row>
    <row r="195" spans="1:4" ht="35.1" customHeight="1">
      <c r="A195" s="217">
        <f t="shared" si="2"/>
        <v>188</v>
      </c>
      <c r="B195" s="224" t="s">
        <v>351</v>
      </c>
      <c r="C195" s="219">
        <f>'188'!I120</f>
        <v>0</v>
      </c>
      <c r="D195" s="220">
        <f>'188'!K120</f>
        <v>0</v>
      </c>
    </row>
    <row r="196" spans="1:4" ht="35.1" customHeight="1">
      <c r="A196" s="217">
        <f t="shared" si="2"/>
        <v>189</v>
      </c>
      <c r="B196" s="224" t="s">
        <v>503</v>
      </c>
      <c r="C196" s="219">
        <f>'189'!I120</f>
        <v>0</v>
      </c>
      <c r="D196" s="220">
        <f>'189'!K120</f>
        <v>0</v>
      </c>
    </row>
    <row r="197" spans="1:4" ht="35.1" customHeight="1">
      <c r="A197" s="217">
        <f t="shared" si="2"/>
        <v>190</v>
      </c>
      <c r="B197" s="224" t="s">
        <v>506</v>
      </c>
      <c r="C197" s="219">
        <f>'190'!I120</f>
        <v>0</v>
      </c>
      <c r="D197" s="220">
        <f>'190'!K120</f>
        <v>0</v>
      </c>
    </row>
    <row r="198" spans="1:4" ht="35.1" customHeight="1">
      <c r="A198" s="217">
        <f t="shared" si="2"/>
        <v>191</v>
      </c>
      <c r="B198" s="224" t="s">
        <v>509</v>
      </c>
      <c r="C198" s="219">
        <f>'191'!I120</f>
        <v>0</v>
      </c>
      <c r="D198" s="220">
        <f>'191'!K120</f>
        <v>0</v>
      </c>
    </row>
    <row r="199" spans="1:4" ht="35.1" customHeight="1">
      <c r="A199" s="217">
        <f t="shared" si="2"/>
        <v>192</v>
      </c>
      <c r="B199" s="224" t="s">
        <v>512</v>
      </c>
      <c r="C199" s="219">
        <f>'192'!I120</f>
        <v>0</v>
      </c>
      <c r="D199" s="220">
        <f>'192'!K120</f>
        <v>0</v>
      </c>
    </row>
    <row r="200" spans="1:4" ht="35.1" customHeight="1">
      <c r="A200" s="217">
        <f t="shared" si="2"/>
        <v>193</v>
      </c>
      <c r="B200" s="224" t="s">
        <v>515</v>
      </c>
      <c r="C200" s="219">
        <f>'193'!I120</f>
        <v>0</v>
      </c>
      <c r="D200" s="220">
        <f>'193'!K120</f>
        <v>0</v>
      </c>
    </row>
    <row r="201" spans="1:4" ht="35.1" customHeight="1">
      <c r="A201" s="217">
        <f t="shared" si="2"/>
        <v>194</v>
      </c>
      <c r="B201" s="224" t="s">
        <v>210</v>
      </c>
      <c r="C201" s="219">
        <f>'194'!I120</f>
        <v>0</v>
      </c>
      <c r="D201" s="220">
        <f>'194'!K120</f>
        <v>0</v>
      </c>
    </row>
    <row r="202" spans="1:4" ht="35.1" customHeight="1">
      <c r="A202" s="217">
        <f t="shared" si="2"/>
        <v>195</v>
      </c>
      <c r="B202" s="224" t="s">
        <v>519</v>
      </c>
      <c r="C202" s="219">
        <f>'195'!I120</f>
        <v>0</v>
      </c>
      <c r="D202" s="220">
        <f>'195'!K120</f>
        <v>0</v>
      </c>
    </row>
    <row r="203" spans="1:4" ht="35.1" customHeight="1">
      <c r="A203" s="217">
        <f t="shared" si="2"/>
        <v>196</v>
      </c>
      <c r="B203" s="224" t="s">
        <v>522</v>
      </c>
      <c r="C203" s="219">
        <f>'196'!I120</f>
        <v>0</v>
      </c>
      <c r="D203" s="220">
        <f>'196'!K120</f>
        <v>0</v>
      </c>
    </row>
    <row r="204" spans="1:4" ht="35.1" customHeight="1">
      <c r="A204" s="217">
        <f t="shared" si="2"/>
        <v>197</v>
      </c>
      <c r="B204" s="224" t="s">
        <v>525</v>
      </c>
      <c r="C204" s="219">
        <f>'197'!I120</f>
        <v>0</v>
      </c>
      <c r="D204" s="220">
        <f>'197'!K120</f>
        <v>0</v>
      </c>
    </row>
    <row r="205" spans="1:4" ht="35.1" customHeight="1">
      <c r="A205" s="217">
        <f t="shared" si="2"/>
        <v>198</v>
      </c>
      <c r="B205" s="225" t="s">
        <v>219</v>
      </c>
      <c r="C205" s="219" t="e">
        <f>'[7]198'!I120</f>
        <v>#REF!</v>
      </c>
      <c r="D205" s="220" t="e">
        <f>'[7]198'!K120</f>
        <v>#REF!</v>
      </c>
    </row>
    <row r="206" spans="1:4" ht="35.1" customHeight="1">
      <c r="A206" s="217">
        <f t="shared" si="2"/>
        <v>199</v>
      </c>
      <c r="B206" s="225" t="s">
        <v>219</v>
      </c>
      <c r="C206" s="219" t="e">
        <f>'[8]199'!I120</f>
        <v>#REF!</v>
      </c>
      <c r="D206" s="220" t="e">
        <f>'[8]199'!K120</f>
        <v>#REF!</v>
      </c>
    </row>
    <row r="207" spans="1:4" ht="35.1" customHeight="1">
      <c r="A207" s="217">
        <f t="shared" si="2"/>
        <v>200</v>
      </c>
      <c r="B207" s="225" t="s">
        <v>219</v>
      </c>
      <c r="C207" s="219" t="e">
        <f>'[9]200'!I120</f>
        <v>#REF!</v>
      </c>
      <c r="D207" s="220" t="e">
        <f>'[9]200'!K120</f>
        <v>#REF!</v>
      </c>
    </row>
    <row r="208" spans="1:4" ht="35.1" customHeight="1">
      <c r="A208" s="217">
        <f t="shared" si="2"/>
        <v>201</v>
      </c>
      <c r="B208" s="225" t="s">
        <v>528</v>
      </c>
      <c r="C208" s="219">
        <f>'201'!I120</f>
        <v>0</v>
      </c>
      <c r="D208" s="220">
        <f>'201'!K120</f>
        <v>0</v>
      </c>
    </row>
    <row r="209" spans="1:4" ht="35.1" customHeight="1">
      <c r="A209" s="217">
        <f t="shared" si="2"/>
        <v>202</v>
      </c>
      <c r="B209" s="225" t="s">
        <v>161</v>
      </c>
      <c r="C209" s="219">
        <f>'202'!I121</f>
        <v>0</v>
      </c>
      <c r="D209" s="220">
        <f>'202'!K121</f>
        <v>0</v>
      </c>
    </row>
    <row r="210" spans="1:4" ht="35.1" customHeight="1">
      <c r="A210" s="217">
        <f t="shared" si="2"/>
        <v>203</v>
      </c>
      <c r="B210" s="225" t="s">
        <v>161</v>
      </c>
      <c r="C210" s="219">
        <f>'203'!I121</f>
        <v>0</v>
      </c>
      <c r="D210" s="220">
        <f>'203'!K121</f>
        <v>0</v>
      </c>
    </row>
    <row r="211" spans="1:4" ht="35.1" customHeight="1">
      <c r="A211" s="217">
        <f t="shared" si="2"/>
        <v>204</v>
      </c>
      <c r="B211" s="225" t="s">
        <v>161</v>
      </c>
      <c r="C211" s="219">
        <f>'204'!I121</f>
        <v>0</v>
      </c>
      <c r="D211" s="220">
        <f>'204'!K121</f>
        <v>0</v>
      </c>
    </row>
    <row r="212" spans="1:4" ht="35.1" customHeight="1">
      <c r="A212" s="217">
        <f t="shared" si="2"/>
        <v>205</v>
      </c>
      <c r="B212" s="225" t="s">
        <v>161</v>
      </c>
      <c r="C212" s="219">
        <f>'205'!I121</f>
        <v>0</v>
      </c>
      <c r="D212" s="220">
        <f>'205'!K121</f>
        <v>0</v>
      </c>
    </row>
    <row r="213" spans="1:4" ht="35.1" customHeight="1">
      <c r="A213" s="217">
        <f t="shared" si="2"/>
        <v>206</v>
      </c>
      <c r="B213" s="224" t="s">
        <v>576</v>
      </c>
      <c r="C213" s="219">
        <f>'206'!I120</f>
        <v>0</v>
      </c>
      <c r="D213" s="220">
        <f>'206'!K120</f>
        <v>0</v>
      </c>
    </row>
    <row r="214" spans="1:4" ht="35.1" customHeight="1">
      <c r="A214" s="217">
        <f t="shared" si="2"/>
        <v>207</v>
      </c>
      <c r="B214" s="226" t="s">
        <v>537</v>
      </c>
      <c r="C214" s="219">
        <f>'207'!I120</f>
        <v>0</v>
      </c>
      <c r="D214" s="220">
        <f>'207'!K120</f>
        <v>0</v>
      </c>
    </row>
    <row r="215" spans="1:4" ht="35.1" customHeight="1">
      <c r="A215" s="217">
        <f t="shared" si="2"/>
        <v>208</v>
      </c>
      <c r="B215" s="224" t="s">
        <v>540</v>
      </c>
      <c r="C215" s="219">
        <f>'208'!I120</f>
        <v>0</v>
      </c>
      <c r="D215" s="220">
        <f>'208'!K120</f>
        <v>0</v>
      </c>
    </row>
    <row r="216" spans="1:4" ht="35.1" customHeight="1">
      <c r="A216" s="217">
        <f t="shared" si="2"/>
        <v>209</v>
      </c>
      <c r="B216" s="224" t="s">
        <v>543</v>
      </c>
      <c r="C216" s="219">
        <f>'209'!I120</f>
        <v>0</v>
      </c>
      <c r="D216" s="220">
        <f>'209'!K120</f>
        <v>0</v>
      </c>
    </row>
    <row r="217" spans="1:4" ht="35.1" customHeight="1">
      <c r="A217" s="217">
        <f t="shared" si="2"/>
        <v>210</v>
      </c>
      <c r="B217" s="224" t="s">
        <v>545</v>
      </c>
      <c r="C217" s="219">
        <f>'210'!I120</f>
        <v>0</v>
      </c>
      <c r="D217" s="220">
        <f>'210'!K120</f>
        <v>0</v>
      </c>
    </row>
    <row r="218" spans="1:4" ht="35.1" customHeight="1">
      <c r="A218" s="217">
        <f t="shared" si="2"/>
        <v>211</v>
      </c>
      <c r="B218" s="224" t="s">
        <v>440</v>
      </c>
      <c r="C218" s="219">
        <f>'211'!I120</f>
        <v>0</v>
      </c>
      <c r="D218" s="220">
        <f>'211'!K120</f>
        <v>0</v>
      </c>
    </row>
    <row r="219" spans="1:4" ht="35.1" customHeight="1">
      <c r="A219" s="217">
        <f t="shared" si="2"/>
        <v>212</v>
      </c>
      <c r="B219" s="227" t="s">
        <v>440</v>
      </c>
      <c r="C219" s="219">
        <f>'212'!I120</f>
        <v>0</v>
      </c>
      <c r="D219" s="220">
        <f>'212'!K120</f>
        <v>0</v>
      </c>
    </row>
    <row r="220" spans="1:4" ht="35.1" customHeight="1">
      <c r="A220" s="217">
        <f t="shared" si="2"/>
        <v>213</v>
      </c>
      <c r="B220" s="224" t="s">
        <v>371</v>
      </c>
      <c r="C220" s="219">
        <f>'213'!I120</f>
        <v>0</v>
      </c>
      <c r="D220" s="220">
        <f>'213'!K120</f>
        <v>0</v>
      </c>
    </row>
    <row r="221" spans="1:4" ht="35.1" customHeight="1">
      <c r="A221" s="217">
        <f t="shared" si="2"/>
        <v>214</v>
      </c>
      <c r="B221" s="224" t="s">
        <v>371</v>
      </c>
      <c r="C221" s="219">
        <f>'214'!I120</f>
        <v>0</v>
      </c>
      <c r="D221" s="220">
        <f>'214'!K120</f>
        <v>0</v>
      </c>
    </row>
    <row r="222" spans="1:4" ht="35.1" customHeight="1">
      <c r="A222" s="217">
        <f t="shared" si="2"/>
        <v>215</v>
      </c>
      <c r="B222" s="224" t="s">
        <v>403</v>
      </c>
      <c r="C222" s="219">
        <f>'215'!I121</f>
        <v>0</v>
      </c>
      <c r="D222" s="220">
        <f>'215'!K121</f>
        <v>0</v>
      </c>
    </row>
    <row r="223" spans="1:4" ht="35.1" customHeight="1">
      <c r="A223" s="217">
        <f t="shared" si="2"/>
        <v>216</v>
      </c>
      <c r="B223" s="224" t="s">
        <v>558</v>
      </c>
      <c r="C223" s="219">
        <f>'216'!I120</f>
        <v>0</v>
      </c>
      <c r="D223" s="220">
        <f>'216'!K120</f>
        <v>0</v>
      </c>
    </row>
    <row r="224" spans="1:4" ht="35.1" customHeight="1">
      <c r="A224" s="217">
        <f t="shared" si="2"/>
        <v>217</v>
      </c>
      <c r="B224" s="224" t="s">
        <v>421</v>
      </c>
      <c r="C224" s="219">
        <f>'217'!I120</f>
        <v>0</v>
      </c>
      <c r="D224" s="220">
        <f>'217'!K120</f>
        <v>0</v>
      </c>
    </row>
    <row r="225" spans="1:10" ht="35.1" customHeight="1">
      <c r="A225" s="217">
        <f t="shared" si="2"/>
        <v>218</v>
      </c>
      <c r="B225" s="224" t="s">
        <v>574</v>
      </c>
      <c r="C225" s="219">
        <f>'218'!I120</f>
        <v>0</v>
      </c>
      <c r="D225" s="220">
        <f>'218'!K120</f>
        <v>0</v>
      </c>
    </row>
    <row r="226" spans="1:10" ht="35.1" customHeight="1">
      <c r="A226" s="217">
        <f t="shared" si="2"/>
        <v>219</v>
      </c>
      <c r="B226" s="224" t="s">
        <v>769</v>
      </c>
      <c r="C226" s="219">
        <f>'219'!I120</f>
        <v>0</v>
      </c>
      <c r="D226" s="220">
        <f>'219'!K120</f>
        <v>0</v>
      </c>
    </row>
    <row r="227" spans="1:10" ht="35.1" customHeight="1">
      <c r="A227" s="217">
        <f t="shared" si="2"/>
        <v>220</v>
      </c>
      <c r="B227" s="224" t="s">
        <v>449</v>
      </c>
      <c r="C227" s="219">
        <f>'220'!I120</f>
        <v>0</v>
      </c>
      <c r="D227" s="220">
        <f>'220'!K120</f>
        <v>0</v>
      </c>
    </row>
    <row r="228" spans="1:10" ht="35.1" customHeight="1">
      <c r="A228" s="217">
        <f t="shared" si="2"/>
        <v>221</v>
      </c>
      <c r="B228" s="224" t="s">
        <v>403</v>
      </c>
      <c r="C228" s="219">
        <f>'221'!I120</f>
        <v>0</v>
      </c>
      <c r="D228" s="220">
        <f>'221'!K120</f>
        <v>0</v>
      </c>
    </row>
    <row r="230" spans="1:10" s="75" customFormat="1" ht="25.5">
      <c r="A230"/>
      <c r="B230" s="228" t="s">
        <v>770</v>
      </c>
      <c r="C230" s="228"/>
      <c r="D230" s="229"/>
      <c r="E230" s="230"/>
      <c r="F230" s="229" t="s">
        <v>771</v>
      </c>
      <c r="G230" s="229"/>
      <c r="I230" s="69"/>
      <c r="J230" s="69"/>
    </row>
    <row r="231" spans="1:10" s="75" customFormat="1" ht="25.5">
      <c r="A231"/>
      <c r="B231" s="229"/>
      <c r="C231" s="228"/>
      <c r="D231" s="229"/>
      <c r="E231" s="230"/>
      <c r="F231" s="229"/>
      <c r="G231" s="231"/>
      <c r="I231" s="69"/>
      <c r="J231" s="69"/>
    </row>
    <row r="232" spans="1:10" s="75" customFormat="1" ht="25.5">
      <c r="A232"/>
      <c r="B232" s="229"/>
      <c r="C232" s="228"/>
      <c r="D232" s="229"/>
      <c r="E232" s="230"/>
      <c r="F232" s="229"/>
      <c r="G232" s="231"/>
      <c r="I232" s="69"/>
      <c r="J232" s="69"/>
    </row>
    <row r="233" spans="1:10" s="75" customFormat="1" ht="25.5">
      <c r="A233"/>
      <c r="B233" s="232" t="s">
        <v>772</v>
      </c>
      <c r="C233" s="233"/>
      <c r="D233" s="229"/>
      <c r="E233" s="234"/>
      <c r="F233" s="232" t="s">
        <v>773</v>
      </c>
      <c r="G233" s="235"/>
      <c r="I233" s="69"/>
      <c r="J233" s="69"/>
    </row>
    <row r="234" spans="1:10" s="75" customFormat="1" ht="25.5">
      <c r="A234"/>
      <c r="B234" s="236" t="s">
        <v>774</v>
      </c>
      <c r="C234" s="237"/>
      <c r="D234" s="229"/>
      <c r="E234" s="230"/>
      <c r="F234" s="236" t="s">
        <v>1132</v>
      </c>
      <c r="G234" s="229"/>
      <c r="I234" s="69"/>
      <c r="J234" s="69"/>
    </row>
  </sheetData>
  <mergeCells count="4">
    <mergeCell ref="A1:J1"/>
    <mergeCell ref="A2:J2"/>
    <mergeCell ref="A3:J3"/>
    <mergeCell ref="A4:J4"/>
  </mergeCells>
  <printOptions horizontalCentered="1"/>
  <pageMargins left="0.7" right="0.7" top="0.75" bottom="0.75" header="0.3" footer="0.3"/>
  <pageSetup paperSize="256" scale="35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F0000"/>
    <pageSetUpPr fitToPage="1"/>
  </sheetPr>
  <dimension ref="A1:L78"/>
  <sheetViews>
    <sheetView topLeftCell="A6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5</v>
      </c>
      <c r="E8" s="10"/>
      <c r="F8" s="10"/>
      <c r="G8" s="10"/>
      <c r="H8" s="38"/>
      <c r="I8" s="9" t="s">
        <v>6</v>
      </c>
      <c r="J8" s="10"/>
      <c r="K8" s="10" t="s">
        <v>7</v>
      </c>
      <c r="L8" s="11"/>
    </row>
    <row r="9" spans="1:12" ht="15" customHeight="1">
      <c r="A9" s="12" t="s">
        <v>8</v>
      </c>
      <c r="B9" s="10"/>
      <c r="C9" s="10"/>
      <c r="D9" s="40" t="s">
        <v>465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FFFF00"/>
    <pageSetUpPr fitToPage="1"/>
  </sheetPr>
  <dimension ref="A1:M120"/>
  <sheetViews>
    <sheetView topLeftCell="A7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5</v>
      </c>
      <c r="E8" s="10"/>
      <c r="F8" s="10"/>
      <c r="G8" s="10"/>
      <c r="H8" s="38"/>
      <c r="I8" s="9" t="s">
        <v>6</v>
      </c>
      <c r="J8" s="10"/>
      <c r="K8" s="10" t="s">
        <v>21</v>
      </c>
      <c r="L8" s="11"/>
    </row>
    <row r="9" spans="1:13" ht="15" customHeight="1">
      <c r="A9" s="12" t="s">
        <v>8</v>
      </c>
      <c r="B9" s="10"/>
      <c r="C9" s="10"/>
      <c r="D9" s="40" t="s">
        <v>466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369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199</v>
      </c>
      <c r="J14" s="25">
        <v>590.15</v>
      </c>
      <c r="K14" s="21">
        <f>J14*I14</f>
        <v>117439.84999999999</v>
      </c>
      <c r="L14" s="26"/>
    </row>
    <row r="15" spans="1:13" ht="17.100000000000001" customHeight="1">
      <c r="A15" s="17">
        <v>45294</v>
      </c>
      <c r="B15" s="85" t="s">
        <v>583</v>
      </c>
      <c r="C15" s="28"/>
      <c r="D15" s="29"/>
      <c r="E15" s="21"/>
      <c r="F15" s="22">
        <v>1</v>
      </c>
      <c r="G15" s="23">
        <f>J14</f>
        <v>590.15</v>
      </c>
      <c r="H15" s="21">
        <f t="shared" si="0"/>
        <v>590.15</v>
      </c>
      <c r="I15" s="32">
        <f t="shared" ref="I15:I41" si="1">+I14+C15-F15</f>
        <v>198</v>
      </c>
      <c r="J15" s="42">
        <f t="shared" ref="J15:J41" si="2">ROUND(((K14+E15)-H15)/I15,2)</f>
        <v>590.15</v>
      </c>
      <c r="K15" s="33">
        <f t="shared" ref="K15:K41" si="3">ROUND(I15*J15,2)</f>
        <v>116849.7</v>
      </c>
      <c r="L15" s="34"/>
      <c r="M15" s="118" t="s">
        <v>586</v>
      </c>
    </row>
    <row r="16" spans="1:13" ht="17.100000000000001" customHeight="1">
      <c r="A16" s="17">
        <v>45299</v>
      </c>
      <c r="B16" s="85" t="s">
        <v>604</v>
      </c>
      <c r="C16" s="28"/>
      <c r="D16" s="29"/>
      <c r="E16" s="21"/>
      <c r="F16" s="30">
        <v>1</v>
      </c>
      <c r="G16" s="23">
        <f>J15</f>
        <v>590.15</v>
      </c>
      <c r="H16" s="21">
        <f>F16*G16</f>
        <v>590.15</v>
      </c>
      <c r="I16" s="32">
        <f t="shared" si="1"/>
        <v>197</v>
      </c>
      <c r="J16" s="42">
        <f t="shared" si="2"/>
        <v>590.15</v>
      </c>
      <c r="K16" s="33">
        <f t="shared" si="3"/>
        <v>116259.55</v>
      </c>
      <c r="L16" s="34"/>
      <c r="M16" s="118" t="s">
        <v>606</v>
      </c>
    </row>
    <row r="17" spans="1:13" ht="17.100000000000001" customHeight="1">
      <c r="A17" s="17">
        <v>45300</v>
      </c>
      <c r="B17" s="86" t="s">
        <v>607</v>
      </c>
      <c r="C17" s="28"/>
      <c r="D17" s="29"/>
      <c r="E17" s="21"/>
      <c r="F17" s="30">
        <v>1</v>
      </c>
      <c r="G17" s="23">
        <f>J16</f>
        <v>590.15</v>
      </c>
      <c r="H17" s="21">
        <f>F17*G17</f>
        <v>590.15</v>
      </c>
      <c r="I17" s="32">
        <f t="shared" si="1"/>
        <v>196</v>
      </c>
      <c r="J17" s="42">
        <f t="shared" si="2"/>
        <v>590.15</v>
      </c>
      <c r="K17" s="33">
        <f t="shared" si="3"/>
        <v>115669.4</v>
      </c>
      <c r="L17" s="34"/>
      <c r="M17" s="118" t="s">
        <v>612</v>
      </c>
    </row>
    <row r="18" spans="1:13" ht="17.100000000000001" customHeight="1">
      <c r="A18" s="17">
        <v>45301</v>
      </c>
      <c r="B18" s="86" t="s">
        <v>591</v>
      </c>
      <c r="C18" s="28"/>
      <c r="D18" s="29"/>
      <c r="E18" s="21"/>
      <c r="F18" s="30">
        <v>1</v>
      </c>
      <c r="G18" s="23">
        <f t="shared" ref="G18:G41" si="4">J17</f>
        <v>590.15</v>
      </c>
      <c r="H18" s="21">
        <f t="shared" si="0"/>
        <v>590.15</v>
      </c>
      <c r="I18" s="32">
        <f t="shared" si="1"/>
        <v>195</v>
      </c>
      <c r="J18" s="42">
        <f t="shared" si="2"/>
        <v>590.15</v>
      </c>
      <c r="K18" s="33">
        <f t="shared" si="3"/>
        <v>115079.25</v>
      </c>
      <c r="L18" s="34"/>
      <c r="M18" s="118" t="s">
        <v>614</v>
      </c>
    </row>
    <row r="19" spans="1:13" ht="17.100000000000001" customHeight="1">
      <c r="A19" s="17">
        <v>45302</v>
      </c>
      <c r="B19" s="87" t="s">
        <v>587</v>
      </c>
      <c r="C19" s="28"/>
      <c r="D19" s="29"/>
      <c r="E19" s="21"/>
      <c r="F19" s="30">
        <v>1</v>
      </c>
      <c r="G19" s="23">
        <f t="shared" si="4"/>
        <v>590.15</v>
      </c>
      <c r="H19" s="21">
        <f t="shared" si="0"/>
        <v>590.15</v>
      </c>
      <c r="I19" s="32">
        <f t="shared" si="1"/>
        <v>194</v>
      </c>
      <c r="J19" s="42">
        <f t="shared" si="2"/>
        <v>590.15</v>
      </c>
      <c r="K19" s="33">
        <f t="shared" si="3"/>
        <v>114489.1</v>
      </c>
      <c r="L19" s="34"/>
      <c r="M19" s="118" t="s">
        <v>618</v>
      </c>
    </row>
    <row r="20" spans="1:13" ht="17.100000000000001" customHeight="1">
      <c r="A20" s="17">
        <v>45303</v>
      </c>
      <c r="B20" s="85" t="s">
        <v>598</v>
      </c>
      <c r="C20" s="28"/>
      <c r="D20" s="29"/>
      <c r="E20" s="21"/>
      <c r="F20" s="30">
        <v>1</v>
      </c>
      <c r="G20" s="23">
        <f t="shared" si="4"/>
        <v>590.15</v>
      </c>
      <c r="H20" s="21">
        <f t="shared" ref="H20:H41" si="5">F20*G20</f>
        <v>590.15</v>
      </c>
      <c r="I20" s="32">
        <f t="shared" si="1"/>
        <v>193</v>
      </c>
      <c r="J20" s="42">
        <f t="shared" si="2"/>
        <v>590.15</v>
      </c>
      <c r="K20" s="33">
        <f t="shared" si="3"/>
        <v>113898.95</v>
      </c>
      <c r="L20" s="34"/>
      <c r="M20" s="118" t="s">
        <v>622</v>
      </c>
    </row>
    <row r="21" spans="1:13" ht="17.100000000000001" customHeight="1">
      <c r="A21" s="17">
        <v>45303</v>
      </c>
      <c r="B21" s="85" t="s">
        <v>589</v>
      </c>
      <c r="C21" s="28"/>
      <c r="D21" s="29"/>
      <c r="E21" s="21"/>
      <c r="F21" s="30">
        <v>1</v>
      </c>
      <c r="G21" s="23">
        <f t="shared" si="4"/>
        <v>590.15</v>
      </c>
      <c r="H21" s="21">
        <f t="shared" si="5"/>
        <v>590.15</v>
      </c>
      <c r="I21" s="32">
        <f t="shared" si="1"/>
        <v>192</v>
      </c>
      <c r="J21" s="42">
        <f t="shared" si="2"/>
        <v>590.15</v>
      </c>
      <c r="K21" s="33">
        <f t="shared" si="3"/>
        <v>113308.8</v>
      </c>
      <c r="L21" s="34"/>
      <c r="M21" s="118" t="s">
        <v>623</v>
      </c>
    </row>
    <row r="22" spans="1:13" ht="17.100000000000001" customHeight="1">
      <c r="A22" s="17">
        <v>45307</v>
      </c>
      <c r="B22" s="85" t="s">
        <v>629</v>
      </c>
      <c r="C22" s="28"/>
      <c r="D22" s="29"/>
      <c r="E22" s="21"/>
      <c r="F22" s="30">
        <v>1</v>
      </c>
      <c r="G22" s="23">
        <f t="shared" si="4"/>
        <v>590.15</v>
      </c>
      <c r="H22" s="21">
        <f t="shared" si="5"/>
        <v>590.15</v>
      </c>
      <c r="I22" s="32">
        <f t="shared" si="1"/>
        <v>191</v>
      </c>
      <c r="J22" s="42">
        <f t="shared" si="2"/>
        <v>590.15</v>
      </c>
      <c r="K22" s="33">
        <f t="shared" si="3"/>
        <v>112718.65</v>
      </c>
      <c r="L22" s="34"/>
      <c r="M22" s="118" t="s">
        <v>634</v>
      </c>
    </row>
    <row r="23" spans="1:13" ht="17.100000000000001" customHeight="1">
      <c r="A23" s="17">
        <v>45309</v>
      </c>
      <c r="B23" s="85" t="s">
        <v>629</v>
      </c>
      <c r="C23" s="28"/>
      <c r="D23" s="29"/>
      <c r="E23" s="21"/>
      <c r="F23" s="30">
        <v>1</v>
      </c>
      <c r="G23" s="23">
        <f t="shared" si="4"/>
        <v>590.15</v>
      </c>
      <c r="H23" s="21">
        <f t="shared" si="5"/>
        <v>590.15</v>
      </c>
      <c r="I23" s="32">
        <f t="shared" si="1"/>
        <v>190</v>
      </c>
      <c r="J23" s="42">
        <f t="shared" si="2"/>
        <v>590.15</v>
      </c>
      <c r="K23" s="33">
        <f t="shared" si="3"/>
        <v>112128.5</v>
      </c>
      <c r="L23" s="34"/>
      <c r="M23" s="118" t="s">
        <v>643</v>
      </c>
    </row>
    <row r="24" spans="1:13" ht="17.100000000000001" customHeight="1">
      <c r="A24" s="17">
        <v>45310</v>
      </c>
      <c r="B24" s="85" t="s">
        <v>595</v>
      </c>
      <c r="C24" s="28"/>
      <c r="D24" s="29"/>
      <c r="E24" s="21"/>
      <c r="F24" s="30">
        <v>1</v>
      </c>
      <c r="G24" s="23">
        <f t="shared" si="4"/>
        <v>590.15</v>
      </c>
      <c r="H24" s="21">
        <f t="shared" si="5"/>
        <v>590.15</v>
      </c>
      <c r="I24" s="32">
        <f t="shared" si="1"/>
        <v>189</v>
      </c>
      <c r="J24" s="42">
        <f t="shared" si="2"/>
        <v>590.15</v>
      </c>
      <c r="K24" s="33">
        <f t="shared" si="3"/>
        <v>111538.35</v>
      </c>
      <c r="L24" s="34"/>
      <c r="M24" s="118" t="s">
        <v>648</v>
      </c>
    </row>
    <row r="25" spans="1:13" ht="17.100000000000001" customHeight="1">
      <c r="A25" s="17">
        <v>45310</v>
      </c>
      <c r="B25" s="85" t="s">
        <v>626</v>
      </c>
      <c r="C25" s="28"/>
      <c r="D25" s="29"/>
      <c r="E25" s="21"/>
      <c r="F25" s="30">
        <v>1</v>
      </c>
      <c r="G25" s="23">
        <f t="shared" si="4"/>
        <v>590.15</v>
      </c>
      <c r="H25" s="21">
        <f t="shared" si="5"/>
        <v>590.15</v>
      </c>
      <c r="I25" s="32">
        <f t="shared" si="1"/>
        <v>188</v>
      </c>
      <c r="J25" s="42">
        <f t="shared" si="2"/>
        <v>590.15</v>
      </c>
      <c r="K25" s="33">
        <f t="shared" si="3"/>
        <v>110948.2</v>
      </c>
      <c r="L25" s="34"/>
      <c r="M25" s="118" t="s">
        <v>649</v>
      </c>
    </row>
    <row r="26" spans="1:13" ht="17.100000000000001" customHeight="1">
      <c r="A26" s="17">
        <v>45313</v>
      </c>
      <c r="B26" s="85" t="s">
        <v>595</v>
      </c>
      <c r="C26" s="28"/>
      <c r="D26" s="29"/>
      <c r="E26" s="21"/>
      <c r="F26" s="30">
        <v>1</v>
      </c>
      <c r="G26" s="23">
        <f t="shared" si="4"/>
        <v>590.15</v>
      </c>
      <c r="H26" s="21">
        <f t="shared" si="5"/>
        <v>590.15</v>
      </c>
      <c r="I26" s="32">
        <f t="shared" si="1"/>
        <v>187</v>
      </c>
      <c r="J26" s="42">
        <f t="shared" si="2"/>
        <v>590.15</v>
      </c>
      <c r="K26" s="33">
        <f t="shared" si="3"/>
        <v>110358.05</v>
      </c>
      <c r="L26" s="34"/>
      <c r="M26" s="118" t="s">
        <v>652</v>
      </c>
    </row>
    <row r="27" spans="1:13" ht="17.100000000000001" customHeight="1">
      <c r="A27" s="17">
        <v>45315</v>
      </c>
      <c r="B27" s="85" t="s">
        <v>593</v>
      </c>
      <c r="C27" s="28"/>
      <c r="D27" s="29"/>
      <c r="E27" s="21"/>
      <c r="F27" s="30">
        <v>1</v>
      </c>
      <c r="G27" s="23">
        <f t="shared" si="4"/>
        <v>590.15</v>
      </c>
      <c r="H27" s="21">
        <f t="shared" si="5"/>
        <v>590.15</v>
      </c>
      <c r="I27" s="32">
        <f t="shared" si="1"/>
        <v>186</v>
      </c>
      <c r="J27" s="42">
        <f t="shared" si="2"/>
        <v>590.15</v>
      </c>
      <c r="K27" s="33">
        <f t="shared" si="3"/>
        <v>109767.9</v>
      </c>
      <c r="L27" s="34"/>
      <c r="M27" s="118" t="s">
        <v>654</v>
      </c>
    </row>
    <row r="28" spans="1:13" ht="17.100000000000001" customHeight="1">
      <c r="A28" s="17">
        <v>45320</v>
      </c>
      <c r="B28" s="85" t="s">
        <v>583</v>
      </c>
      <c r="C28" s="28"/>
      <c r="D28" s="29"/>
      <c r="E28" s="21"/>
      <c r="F28" s="30">
        <v>1</v>
      </c>
      <c r="G28" s="23">
        <f t="shared" si="4"/>
        <v>590.15</v>
      </c>
      <c r="H28" s="21">
        <f t="shared" si="5"/>
        <v>590.15</v>
      </c>
      <c r="I28" s="32">
        <f t="shared" si="1"/>
        <v>185</v>
      </c>
      <c r="J28" s="42">
        <f t="shared" si="2"/>
        <v>590.15</v>
      </c>
      <c r="K28" s="33">
        <f t="shared" si="3"/>
        <v>109177.75</v>
      </c>
      <c r="L28" s="34"/>
      <c r="M28" s="118" t="s">
        <v>662</v>
      </c>
    </row>
    <row r="29" spans="1:13" ht="17.100000000000001" customHeight="1">
      <c r="A29" s="154">
        <v>45321</v>
      </c>
      <c r="B29" s="166" t="s">
        <v>604</v>
      </c>
      <c r="C29" s="156"/>
      <c r="D29" s="157"/>
      <c r="E29" s="158"/>
      <c r="F29" s="159">
        <v>1</v>
      </c>
      <c r="G29" s="170">
        <f t="shared" si="4"/>
        <v>590.15</v>
      </c>
      <c r="H29" s="158">
        <f t="shared" si="5"/>
        <v>590.15</v>
      </c>
      <c r="I29" s="161">
        <f t="shared" si="1"/>
        <v>184</v>
      </c>
      <c r="J29" s="162">
        <f t="shared" si="2"/>
        <v>590.15</v>
      </c>
      <c r="K29" s="163">
        <f t="shared" si="3"/>
        <v>108587.6</v>
      </c>
      <c r="L29" s="164"/>
      <c r="M29" s="167" t="s">
        <v>672</v>
      </c>
    </row>
    <row r="30" spans="1:13" ht="17.100000000000001" customHeight="1">
      <c r="A30" s="17">
        <v>45328</v>
      </c>
      <c r="B30" s="86" t="s">
        <v>629</v>
      </c>
      <c r="C30" s="19"/>
      <c r="D30" s="20"/>
      <c r="E30" s="21"/>
      <c r="F30" s="22">
        <v>1</v>
      </c>
      <c r="G30" s="23">
        <f t="shared" si="4"/>
        <v>590.15</v>
      </c>
      <c r="H30" s="21">
        <f t="shared" si="5"/>
        <v>590.15</v>
      </c>
      <c r="I30" s="24">
        <f t="shared" si="1"/>
        <v>183</v>
      </c>
      <c r="J30" s="134">
        <f t="shared" si="2"/>
        <v>590.15</v>
      </c>
      <c r="K30" s="21">
        <f t="shared" si="3"/>
        <v>107997.45</v>
      </c>
      <c r="L30" s="26"/>
      <c r="M30" s="118" t="s">
        <v>685</v>
      </c>
    </row>
    <row r="31" spans="1:13" ht="17.100000000000001" customHeight="1">
      <c r="A31" s="17">
        <v>45330</v>
      </c>
      <c r="B31" s="85" t="s">
        <v>602</v>
      </c>
      <c r="C31" s="28"/>
      <c r="D31" s="29"/>
      <c r="E31" s="21"/>
      <c r="F31" s="30">
        <v>1</v>
      </c>
      <c r="G31" s="23">
        <f t="shared" si="4"/>
        <v>590.15</v>
      </c>
      <c r="H31" s="21">
        <f t="shared" si="5"/>
        <v>590.15</v>
      </c>
      <c r="I31" s="32">
        <f t="shared" si="1"/>
        <v>182</v>
      </c>
      <c r="J31" s="42">
        <f t="shared" si="2"/>
        <v>590.15</v>
      </c>
      <c r="K31" s="33">
        <f t="shared" si="3"/>
        <v>107407.3</v>
      </c>
      <c r="L31" s="34"/>
      <c r="M31" s="118" t="s">
        <v>689</v>
      </c>
    </row>
    <row r="32" spans="1:13" ht="17.100000000000001" customHeight="1">
      <c r="A32" s="17">
        <v>45349</v>
      </c>
      <c r="B32" s="85" t="s">
        <v>595</v>
      </c>
      <c r="C32" s="28"/>
      <c r="D32" s="29"/>
      <c r="E32" s="21"/>
      <c r="F32" s="30">
        <v>1</v>
      </c>
      <c r="G32" s="23">
        <f t="shared" si="4"/>
        <v>590.15</v>
      </c>
      <c r="H32" s="21">
        <f t="shared" si="5"/>
        <v>590.15</v>
      </c>
      <c r="I32" s="32">
        <f t="shared" si="1"/>
        <v>181</v>
      </c>
      <c r="J32" s="42">
        <f t="shared" si="2"/>
        <v>590.15</v>
      </c>
      <c r="K32" s="33">
        <f t="shared" si="3"/>
        <v>106817.15</v>
      </c>
      <c r="L32" s="34"/>
      <c r="M32" s="118" t="s">
        <v>719</v>
      </c>
    </row>
    <row r="33" spans="1:13" ht="17.100000000000001" customHeight="1">
      <c r="A33" s="17">
        <v>45349</v>
      </c>
      <c r="B33" s="85" t="s">
        <v>626</v>
      </c>
      <c r="C33" s="28"/>
      <c r="D33" s="29"/>
      <c r="E33" s="21"/>
      <c r="F33" s="30">
        <v>1</v>
      </c>
      <c r="G33" s="23">
        <f t="shared" si="4"/>
        <v>590.15</v>
      </c>
      <c r="H33" s="21">
        <f t="shared" si="5"/>
        <v>590.15</v>
      </c>
      <c r="I33" s="32">
        <f t="shared" si="1"/>
        <v>180</v>
      </c>
      <c r="J33" s="42">
        <f t="shared" si="2"/>
        <v>590.15</v>
      </c>
      <c r="K33" s="33">
        <f t="shared" si="3"/>
        <v>106227</v>
      </c>
      <c r="L33" s="34"/>
      <c r="M33" s="118" t="s">
        <v>721</v>
      </c>
    </row>
    <row r="34" spans="1:13" ht="17.100000000000001" customHeight="1">
      <c r="A34" s="17">
        <v>45349</v>
      </c>
      <c r="B34" s="85" t="s">
        <v>589</v>
      </c>
      <c r="C34" s="28"/>
      <c r="D34" s="29"/>
      <c r="E34" s="21"/>
      <c r="F34" s="30">
        <v>1</v>
      </c>
      <c r="G34" s="23">
        <f t="shared" si="4"/>
        <v>590.15</v>
      </c>
      <c r="H34" s="21">
        <f t="shared" si="5"/>
        <v>590.15</v>
      </c>
      <c r="I34" s="32">
        <f t="shared" si="1"/>
        <v>179</v>
      </c>
      <c r="J34" s="42">
        <f t="shared" si="2"/>
        <v>590.15</v>
      </c>
      <c r="K34" s="33">
        <f t="shared" si="3"/>
        <v>105636.85</v>
      </c>
      <c r="L34" s="34"/>
      <c r="M34" s="118" t="s">
        <v>722</v>
      </c>
    </row>
    <row r="35" spans="1:13" ht="17.100000000000001" customHeight="1">
      <c r="A35" s="154">
        <v>45350</v>
      </c>
      <c r="B35" s="166" t="s">
        <v>583</v>
      </c>
      <c r="C35" s="156"/>
      <c r="D35" s="157"/>
      <c r="E35" s="158"/>
      <c r="F35" s="159">
        <v>1</v>
      </c>
      <c r="G35" s="170">
        <f t="shared" si="4"/>
        <v>590.15</v>
      </c>
      <c r="H35" s="158">
        <f t="shared" si="5"/>
        <v>590.15</v>
      </c>
      <c r="I35" s="161">
        <f t="shared" si="1"/>
        <v>178</v>
      </c>
      <c r="J35" s="162">
        <f t="shared" si="2"/>
        <v>590.15</v>
      </c>
      <c r="K35" s="163">
        <f t="shared" si="3"/>
        <v>105046.7</v>
      </c>
      <c r="L35" s="164"/>
      <c r="M35" s="167" t="s">
        <v>728</v>
      </c>
    </row>
    <row r="36" spans="1:13" ht="17.100000000000001" customHeight="1">
      <c r="A36" s="17">
        <v>45355</v>
      </c>
      <c r="B36" s="86" t="s">
        <v>604</v>
      </c>
      <c r="C36" s="19"/>
      <c r="D36" s="20"/>
      <c r="E36" s="21"/>
      <c r="F36" s="22">
        <v>1</v>
      </c>
      <c r="G36" s="23">
        <f t="shared" si="4"/>
        <v>590.15</v>
      </c>
      <c r="H36" s="21">
        <f t="shared" si="5"/>
        <v>590.15</v>
      </c>
      <c r="I36" s="24">
        <f t="shared" si="1"/>
        <v>177</v>
      </c>
      <c r="J36" s="134">
        <f t="shared" si="2"/>
        <v>590.15</v>
      </c>
      <c r="K36" s="21">
        <f t="shared" si="3"/>
        <v>104456.55</v>
      </c>
      <c r="L36" s="26"/>
      <c r="M36" s="118" t="s">
        <v>736</v>
      </c>
    </row>
    <row r="37" spans="1:13" ht="17.100000000000001" customHeight="1">
      <c r="A37" s="17">
        <v>45376</v>
      </c>
      <c r="B37" s="85" t="s">
        <v>591</v>
      </c>
      <c r="C37" s="28"/>
      <c r="D37" s="29"/>
      <c r="E37" s="21"/>
      <c r="F37" s="30">
        <v>1</v>
      </c>
      <c r="G37" s="23">
        <f t="shared" si="4"/>
        <v>590.15</v>
      </c>
      <c r="H37" s="21">
        <f t="shared" si="5"/>
        <v>590.15</v>
      </c>
      <c r="I37" s="32">
        <f t="shared" si="1"/>
        <v>176</v>
      </c>
      <c r="J37" s="42">
        <f t="shared" si="2"/>
        <v>590.15</v>
      </c>
      <c r="K37" s="33">
        <f t="shared" si="3"/>
        <v>103866.4</v>
      </c>
      <c r="L37" s="34"/>
      <c r="M37" s="118" t="s">
        <v>779</v>
      </c>
    </row>
    <row r="38" spans="1:13" ht="17.100000000000001" customHeight="1">
      <c r="A38" s="17">
        <v>45377</v>
      </c>
      <c r="B38" s="85" t="s">
        <v>626</v>
      </c>
      <c r="C38" s="28"/>
      <c r="D38" s="29"/>
      <c r="E38" s="21"/>
      <c r="F38" s="30">
        <v>1</v>
      </c>
      <c r="G38" s="23">
        <f t="shared" si="4"/>
        <v>590.15</v>
      </c>
      <c r="H38" s="21">
        <f t="shared" si="5"/>
        <v>590.15</v>
      </c>
      <c r="I38" s="32">
        <f t="shared" si="1"/>
        <v>175</v>
      </c>
      <c r="J38" s="42">
        <f t="shared" si="2"/>
        <v>590.15</v>
      </c>
      <c r="K38" s="33">
        <f t="shared" si="3"/>
        <v>103276.25</v>
      </c>
      <c r="L38" s="34"/>
      <c r="M38" s="118" t="s">
        <v>783</v>
      </c>
    </row>
    <row r="39" spans="1:13" ht="17.100000000000001" customHeight="1">
      <c r="A39" s="154">
        <v>45378</v>
      </c>
      <c r="B39" s="166" t="s">
        <v>604</v>
      </c>
      <c r="C39" s="156"/>
      <c r="D39" s="157"/>
      <c r="E39" s="158"/>
      <c r="F39" s="159">
        <v>1</v>
      </c>
      <c r="G39" s="170">
        <f t="shared" si="4"/>
        <v>590.15</v>
      </c>
      <c r="H39" s="158">
        <f t="shared" si="5"/>
        <v>590.15</v>
      </c>
      <c r="I39" s="161">
        <f t="shared" si="1"/>
        <v>174</v>
      </c>
      <c r="J39" s="162">
        <f t="shared" si="2"/>
        <v>590.15</v>
      </c>
      <c r="K39" s="163">
        <f t="shared" si="3"/>
        <v>102686.1</v>
      </c>
      <c r="L39" s="164"/>
      <c r="M39" s="167" t="s">
        <v>786</v>
      </c>
    </row>
    <row r="40" spans="1:13" ht="17.100000000000001" customHeight="1">
      <c r="A40" s="17">
        <v>45391</v>
      </c>
      <c r="B40" s="86" t="s">
        <v>627</v>
      </c>
      <c r="C40" s="19"/>
      <c r="D40" s="20"/>
      <c r="E40" s="21"/>
      <c r="F40" s="22">
        <v>1</v>
      </c>
      <c r="G40" s="23">
        <f t="shared" si="4"/>
        <v>590.15</v>
      </c>
      <c r="H40" s="21">
        <f t="shared" si="5"/>
        <v>590.15</v>
      </c>
      <c r="I40" s="24">
        <f t="shared" si="1"/>
        <v>173</v>
      </c>
      <c r="J40" s="134">
        <f t="shared" si="2"/>
        <v>590.15</v>
      </c>
      <c r="K40" s="21">
        <f t="shared" si="3"/>
        <v>102095.95</v>
      </c>
      <c r="L40" s="26"/>
      <c r="M40" s="118" t="s">
        <v>806</v>
      </c>
    </row>
    <row r="41" spans="1:13" ht="17.100000000000001" customHeight="1">
      <c r="A41" s="17">
        <v>45393</v>
      </c>
      <c r="B41" s="85" t="s">
        <v>629</v>
      </c>
      <c r="C41" s="28"/>
      <c r="D41" s="29"/>
      <c r="E41" s="21"/>
      <c r="F41" s="30">
        <v>1</v>
      </c>
      <c r="G41" s="23">
        <f t="shared" si="4"/>
        <v>590.15</v>
      </c>
      <c r="H41" s="21">
        <f t="shared" si="5"/>
        <v>590.15</v>
      </c>
      <c r="I41" s="32">
        <f t="shared" si="1"/>
        <v>172</v>
      </c>
      <c r="J41" s="42">
        <f t="shared" si="2"/>
        <v>590.15</v>
      </c>
      <c r="K41" s="33">
        <f t="shared" si="3"/>
        <v>101505.8</v>
      </c>
      <c r="L41" s="34"/>
      <c r="M41" s="118" t="s">
        <v>807</v>
      </c>
    </row>
    <row r="42" spans="1:13" ht="17.100000000000001" customHeight="1">
      <c r="A42" s="17">
        <v>45398</v>
      </c>
      <c r="B42" s="85" t="s">
        <v>591</v>
      </c>
      <c r="C42" s="28"/>
      <c r="D42" s="29"/>
      <c r="E42" s="21"/>
      <c r="F42" s="30">
        <v>1</v>
      </c>
      <c r="G42" s="23">
        <f t="shared" ref="G42:G105" si="6">J41</f>
        <v>590.15</v>
      </c>
      <c r="H42" s="21">
        <f t="shared" ref="H42:H105" si="7">F42*G42</f>
        <v>590.15</v>
      </c>
      <c r="I42" s="32">
        <f t="shared" ref="I42:I105" si="8">+I41+C42-F42</f>
        <v>171</v>
      </c>
      <c r="J42" s="42">
        <f t="shared" ref="J42:J105" si="9">ROUND(((K41+E42)-H42)/I42,2)</f>
        <v>590.15</v>
      </c>
      <c r="K42" s="33">
        <f t="shared" ref="K42:K105" si="10">ROUND(I42*J42,2)</f>
        <v>100915.65</v>
      </c>
      <c r="L42" s="34"/>
      <c r="M42" s="118" t="s">
        <v>816</v>
      </c>
    </row>
    <row r="43" spans="1:13" ht="17.100000000000001" customHeight="1">
      <c r="A43" s="17">
        <v>45399</v>
      </c>
      <c r="B43" s="85" t="s">
        <v>587</v>
      </c>
      <c r="C43" s="28"/>
      <c r="D43" s="29"/>
      <c r="E43" s="21"/>
      <c r="F43" s="30">
        <v>1</v>
      </c>
      <c r="G43" s="23">
        <f t="shared" si="6"/>
        <v>590.15</v>
      </c>
      <c r="H43" s="21">
        <f t="shared" si="7"/>
        <v>590.15</v>
      </c>
      <c r="I43" s="32">
        <f t="shared" si="8"/>
        <v>170</v>
      </c>
      <c r="J43" s="42">
        <f t="shared" si="9"/>
        <v>590.15</v>
      </c>
      <c r="K43" s="33">
        <f t="shared" si="10"/>
        <v>100325.5</v>
      </c>
      <c r="L43" s="34"/>
      <c r="M43" s="118" t="s">
        <v>820</v>
      </c>
    </row>
    <row r="44" spans="1:13">
      <c r="A44" s="17">
        <v>45405</v>
      </c>
      <c r="B44" s="85" t="s">
        <v>595</v>
      </c>
      <c r="C44" s="28"/>
      <c r="D44" s="29"/>
      <c r="E44" s="21"/>
      <c r="F44" s="30">
        <v>1</v>
      </c>
      <c r="G44" s="23">
        <f t="shared" si="6"/>
        <v>590.15</v>
      </c>
      <c r="H44" s="21">
        <f t="shared" si="7"/>
        <v>590.15</v>
      </c>
      <c r="I44" s="32">
        <f t="shared" si="8"/>
        <v>169</v>
      </c>
      <c r="J44" s="42">
        <f t="shared" si="9"/>
        <v>590.15</v>
      </c>
      <c r="K44" s="33">
        <f t="shared" si="10"/>
        <v>99735.35</v>
      </c>
      <c r="L44" s="34"/>
      <c r="M44" s="118" t="s">
        <v>830</v>
      </c>
    </row>
    <row r="45" spans="1:13">
      <c r="A45" s="154">
        <v>45405</v>
      </c>
      <c r="B45" s="166" t="s">
        <v>602</v>
      </c>
      <c r="C45" s="156"/>
      <c r="D45" s="157"/>
      <c r="E45" s="158"/>
      <c r="F45" s="159">
        <v>1</v>
      </c>
      <c r="G45" s="170">
        <f t="shared" si="6"/>
        <v>590.15</v>
      </c>
      <c r="H45" s="158">
        <f t="shared" si="7"/>
        <v>590.15</v>
      </c>
      <c r="I45" s="161">
        <f t="shared" si="8"/>
        <v>168</v>
      </c>
      <c r="J45" s="162">
        <f t="shared" si="9"/>
        <v>590.15</v>
      </c>
      <c r="K45" s="163">
        <f t="shared" si="10"/>
        <v>99145.2</v>
      </c>
      <c r="L45" s="164"/>
      <c r="M45" s="167" t="s">
        <v>831</v>
      </c>
    </row>
    <row r="46" spans="1:13">
      <c r="A46" s="17">
        <v>45418</v>
      </c>
      <c r="B46" s="86" t="s">
        <v>629</v>
      </c>
      <c r="C46" s="19"/>
      <c r="D46" s="20"/>
      <c r="E46" s="21"/>
      <c r="F46" s="22">
        <v>1</v>
      </c>
      <c r="G46" s="23">
        <f t="shared" si="6"/>
        <v>590.15</v>
      </c>
      <c r="H46" s="21">
        <f t="shared" si="7"/>
        <v>590.15</v>
      </c>
      <c r="I46" s="24">
        <f t="shared" si="8"/>
        <v>167</v>
      </c>
      <c r="J46" s="134">
        <f t="shared" si="9"/>
        <v>590.15</v>
      </c>
      <c r="K46" s="21">
        <f t="shared" si="10"/>
        <v>98555.05</v>
      </c>
      <c r="L46" s="26"/>
      <c r="M46" s="118" t="s">
        <v>853</v>
      </c>
    </row>
    <row r="47" spans="1:13">
      <c r="A47" s="17">
        <v>45418</v>
      </c>
      <c r="B47" s="85" t="s">
        <v>604</v>
      </c>
      <c r="C47" s="28"/>
      <c r="D47" s="29"/>
      <c r="E47" s="21"/>
      <c r="F47" s="30">
        <v>1</v>
      </c>
      <c r="G47" s="23">
        <f t="shared" si="6"/>
        <v>590.15</v>
      </c>
      <c r="H47" s="21">
        <f t="shared" si="7"/>
        <v>590.15</v>
      </c>
      <c r="I47" s="32">
        <f t="shared" si="8"/>
        <v>166</v>
      </c>
      <c r="J47" s="42">
        <f t="shared" si="9"/>
        <v>590.15</v>
      </c>
      <c r="K47" s="33">
        <f t="shared" si="10"/>
        <v>97964.9</v>
      </c>
      <c r="L47" s="34"/>
      <c r="M47" s="118" t="s">
        <v>855</v>
      </c>
    </row>
    <row r="48" spans="1:13">
      <c r="A48" s="17">
        <v>45427</v>
      </c>
      <c r="B48" s="85" t="s">
        <v>629</v>
      </c>
      <c r="C48" s="28"/>
      <c r="D48" s="29"/>
      <c r="E48" s="21"/>
      <c r="F48" s="30">
        <v>1</v>
      </c>
      <c r="G48" s="23">
        <f t="shared" si="6"/>
        <v>590.15</v>
      </c>
      <c r="H48" s="21">
        <f t="shared" si="7"/>
        <v>590.15</v>
      </c>
      <c r="I48" s="32">
        <f t="shared" si="8"/>
        <v>165</v>
      </c>
      <c r="J48" s="42">
        <f t="shared" si="9"/>
        <v>590.15</v>
      </c>
      <c r="K48" s="33">
        <f t="shared" si="10"/>
        <v>97374.75</v>
      </c>
      <c r="L48" s="34"/>
      <c r="M48" s="118" t="s">
        <v>892</v>
      </c>
    </row>
    <row r="49" spans="1:13">
      <c r="A49" s="17">
        <v>45433</v>
      </c>
      <c r="B49" s="85" t="s">
        <v>604</v>
      </c>
      <c r="C49" s="28"/>
      <c r="D49" s="29"/>
      <c r="E49" s="21"/>
      <c r="F49" s="30">
        <v>1</v>
      </c>
      <c r="G49" s="23">
        <f t="shared" si="6"/>
        <v>590.15</v>
      </c>
      <c r="H49" s="21">
        <f t="shared" si="7"/>
        <v>590.15</v>
      </c>
      <c r="I49" s="32">
        <f t="shared" si="8"/>
        <v>164</v>
      </c>
      <c r="J49" s="42">
        <f t="shared" si="9"/>
        <v>590.15</v>
      </c>
      <c r="K49" s="33">
        <f t="shared" si="10"/>
        <v>96784.6</v>
      </c>
      <c r="L49" s="34"/>
      <c r="M49" s="118" t="s">
        <v>901</v>
      </c>
    </row>
    <row r="50" spans="1:13">
      <c r="A50" s="17">
        <v>45435</v>
      </c>
      <c r="B50" s="85" t="s">
        <v>627</v>
      </c>
      <c r="C50" s="28"/>
      <c r="D50" s="29"/>
      <c r="E50" s="21"/>
      <c r="F50" s="30">
        <v>1</v>
      </c>
      <c r="G50" s="23">
        <f t="shared" si="6"/>
        <v>590.15</v>
      </c>
      <c r="H50" s="21">
        <f t="shared" si="7"/>
        <v>590.15</v>
      </c>
      <c r="I50" s="32">
        <f t="shared" si="8"/>
        <v>163</v>
      </c>
      <c r="J50" s="42">
        <f t="shared" si="9"/>
        <v>590.15</v>
      </c>
      <c r="K50" s="33">
        <f t="shared" si="10"/>
        <v>96194.45</v>
      </c>
      <c r="L50" s="34"/>
      <c r="M50" s="118" t="s">
        <v>907</v>
      </c>
    </row>
    <row r="51" spans="1:13">
      <c r="A51" s="154">
        <v>45435</v>
      </c>
      <c r="B51" s="166" t="s">
        <v>607</v>
      </c>
      <c r="C51" s="156"/>
      <c r="D51" s="157"/>
      <c r="E51" s="158"/>
      <c r="F51" s="159">
        <v>1</v>
      </c>
      <c r="G51" s="170">
        <f t="shared" si="6"/>
        <v>590.15</v>
      </c>
      <c r="H51" s="158">
        <f t="shared" si="7"/>
        <v>590.15</v>
      </c>
      <c r="I51" s="161">
        <f t="shared" si="8"/>
        <v>162</v>
      </c>
      <c r="J51" s="162">
        <f t="shared" si="9"/>
        <v>590.15</v>
      </c>
      <c r="K51" s="163">
        <f t="shared" si="10"/>
        <v>95604.3</v>
      </c>
      <c r="L51" s="164"/>
      <c r="M51" s="167" t="s">
        <v>911</v>
      </c>
    </row>
    <row r="52" spans="1:13">
      <c r="A52" s="17">
        <v>45449</v>
      </c>
      <c r="B52" s="86" t="s">
        <v>626</v>
      </c>
      <c r="C52" s="19"/>
      <c r="D52" s="20"/>
      <c r="E52" s="21"/>
      <c r="F52" s="22">
        <v>1</v>
      </c>
      <c r="G52" s="23">
        <f t="shared" si="6"/>
        <v>590.15</v>
      </c>
      <c r="H52" s="21">
        <f t="shared" si="7"/>
        <v>590.15</v>
      </c>
      <c r="I52" s="24">
        <f t="shared" si="8"/>
        <v>161</v>
      </c>
      <c r="J52" s="134">
        <f t="shared" si="9"/>
        <v>590.15</v>
      </c>
      <c r="K52" s="21">
        <f t="shared" si="10"/>
        <v>95014.15</v>
      </c>
      <c r="L52" s="26"/>
      <c r="M52" s="118" t="s">
        <v>937</v>
      </c>
    </row>
    <row r="53" spans="1:13">
      <c r="A53" s="17">
        <v>45449</v>
      </c>
      <c r="B53" s="85" t="s">
        <v>595</v>
      </c>
      <c r="C53" s="28"/>
      <c r="D53" s="29"/>
      <c r="E53" s="21"/>
      <c r="F53" s="30">
        <v>1</v>
      </c>
      <c r="G53" s="23">
        <f t="shared" si="6"/>
        <v>590.15</v>
      </c>
      <c r="H53" s="21">
        <f t="shared" si="7"/>
        <v>590.15</v>
      </c>
      <c r="I53" s="32">
        <f t="shared" si="8"/>
        <v>160</v>
      </c>
      <c r="J53" s="42">
        <f t="shared" si="9"/>
        <v>590.15</v>
      </c>
      <c r="K53" s="33">
        <f t="shared" si="10"/>
        <v>94424</v>
      </c>
      <c r="L53" s="34"/>
      <c r="M53" s="118" t="s">
        <v>939</v>
      </c>
    </row>
    <row r="54" spans="1:13">
      <c r="A54" s="17">
        <v>45453</v>
      </c>
      <c r="B54" s="85" t="s">
        <v>595</v>
      </c>
      <c r="C54" s="28"/>
      <c r="D54" s="29"/>
      <c r="E54" s="21"/>
      <c r="F54" s="30">
        <v>1</v>
      </c>
      <c r="G54" s="23">
        <f t="shared" si="6"/>
        <v>590.15</v>
      </c>
      <c r="H54" s="21">
        <f t="shared" si="7"/>
        <v>590.15</v>
      </c>
      <c r="I54" s="32">
        <f t="shared" si="8"/>
        <v>159</v>
      </c>
      <c r="J54" s="42">
        <f t="shared" si="9"/>
        <v>590.15</v>
      </c>
      <c r="K54" s="33">
        <f t="shared" si="10"/>
        <v>93833.85</v>
      </c>
      <c r="L54" s="34"/>
      <c r="M54" s="118" t="s">
        <v>940</v>
      </c>
    </row>
    <row r="55" spans="1:13">
      <c r="A55" s="17">
        <v>45463</v>
      </c>
      <c r="B55" s="85" t="s">
        <v>627</v>
      </c>
      <c r="C55" s="28"/>
      <c r="D55" s="29"/>
      <c r="E55" s="21"/>
      <c r="F55" s="30">
        <v>1</v>
      </c>
      <c r="G55" s="23">
        <f t="shared" si="6"/>
        <v>590.15</v>
      </c>
      <c r="H55" s="21">
        <f t="shared" si="7"/>
        <v>590.15</v>
      </c>
      <c r="I55" s="32">
        <f t="shared" si="8"/>
        <v>158</v>
      </c>
      <c r="J55" s="42">
        <f t="shared" si="9"/>
        <v>590.15</v>
      </c>
      <c r="K55" s="33">
        <f t="shared" si="10"/>
        <v>93243.7</v>
      </c>
      <c r="L55" s="34"/>
      <c r="M55" s="118" t="s">
        <v>955</v>
      </c>
    </row>
    <row r="56" spans="1:13">
      <c r="A56" s="154">
        <v>45470</v>
      </c>
      <c r="B56" s="166" t="s">
        <v>591</v>
      </c>
      <c r="C56" s="156"/>
      <c r="D56" s="157"/>
      <c r="E56" s="158"/>
      <c r="F56" s="159">
        <v>1</v>
      </c>
      <c r="G56" s="170">
        <f t="shared" si="6"/>
        <v>590.15</v>
      </c>
      <c r="H56" s="158">
        <f t="shared" si="7"/>
        <v>590.15</v>
      </c>
      <c r="I56" s="161">
        <f t="shared" si="8"/>
        <v>157</v>
      </c>
      <c r="J56" s="162">
        <f t="shared" si="9"/>
        <v>590.15</v>
      </c>
      <c r="K56" s="163">
        <f t="shared" si="10"/>
        <v>92653.55</v>
      </c>
      <c r="L56" s="164"/>
      <c r="M56" s="167" t="s">
        <v>969</v>
      </c>
    </row>
    <row r="57" spans="1:13">
      <c r="A57" s="17">
        <v>45477</v>
      </c>
      <c r="B57" s="86" t="s">
        <v>587</v>
      </c>
      <c r="C57" s="19"/>
      <c r="D57" s="20"/>
      <c r="E57" s="21"/>
      <c r="F57" s="22">
        <v>1</v>
      </c>
      <c r="G57" s="23">
        <f t="shared" si="6"/>
        <v>590.15</v>
      </c>
      <c r="H57" s="21">
        <f t="shared" si="7"/>
        <v>590.15</v>
      </c>
      <c r="I57" s="24">
        <f t="shared" si="8"/>
        <v>156</v>
      </c>
      <c r="J57" s="134">
        <f t="shared" si="9"/>
        <v>590.15</v>
      </c>
      <c r="K57" s="21">
        <f t="shared" si="10"/>
        <v>92063.4</v>
      </c>
      <c r="L57" s="26"/>
      <c r="M57" s="118" t="s">
        <v>985</v>
      </c>
    </row>
    <row r="58" spans="1:13">
      <c r="A58" s="17">
        <v>45482</v>
      </c>
      <c r="B58" s="85" t="s">
        <v>583</v>
      </c>
      <c r="C58" s="28"/>
      <c r="D58" s="29"/>
      <c r="E58" s="21"/>
      <c r="F58" s="30">
        <v>2</v>
      </c>
      <c r="G58" s="23">
        <f t="shared" si="6"/>
        <v>590.15</v>
      </c>
      <c r="H58" s="21">
        <f t="shared" si="7"/>
        <v>1180.3</v>
      </c>
      <c r="I58" s="32">
        <f t="shared" si="8"/>
        <v>154</v>
      </c>
      <c r="J58" s="42">
        <f t="shared" si="9"/>
        <v>590.15</v>
      </c>
      <c r="K58" s="33">
        <f t="shared" si="10"/>
        <v>90883.1</v>
      </c>
      <c r="L58" s="34"/>
      <c r="M58" s="118" t="s">
        <v>988</v>
      </c>
    </row>
    <row r="59" spans="1:13">
      <c r="A59" s="17">
        <v>45484</v>
      </c>
      <c r="B59" s="85" t="s">
        <v>1001</v>
      </c>
      <c r="C59" s="28"/>
      <c r="D59" s="29"/>
      <c r="E59" s="21"/>
      <c r="F59" s="30">
        <v>2</v>
      </c>
      <c r="G59" s="23">
        <f t="shared" si="6"/>
        <v>590.15</v>
      </c>
      <c r="H59" s="21">
        <f t="shared" si="7"/>
        <v>1180.3</v>
      </c>
      <c r="I59" s="32">
        <f t="shared" si="8"/>
        <v>152</v>
      </c>
      <c r="J59" s="42">
        <f t="shared" si="9"/>
        <v>590.15</v>
      </c>
      <c r="K59" s="33">
        <f t="shared" si="10"/>
        <v>89702.8</v>
      </c>
      <c r="L59" s="34"/>
      <c r="M59" s="118" t="s">
        <v>1000</v>
      </c>
    </row>
    <row r="60" spans="1:13">
      <c r="A60" s="17">
        <v>45488</v>
      </c>
      <c r="B60" s="85" t="s">
        <v>602</v>
      </c>
      <c r="C60" s="28"/>
      <c r="D60" s="29"/>
      <c r="E60" s="21"/>
      <c r="F60" s="30">
        <v>1</v>
      </c>
      <c r="G60" s="23">
        <f t="shared" si="6"/>
        <v>590.15</v>
      </c>
      <c r="H60" s="21">
        <f t="shared" si="7"/>
        <v>590.15</v>
      </c>
      <c r="I60" s="32">
        <f t="shared" si="8"/>
        <v>151</v>
      </c>
      <c r="J60" s="42">
        <f t="shared" si="9"/>
        <v>590.15</v>
      </c>
      <c r="K60" s="33">
        <f t="shared" si="10"/>
        <v>89112.65</v>
      </c>
      <c r="L60" s="34"/>
      <c r="M60" s="118" t="s">
        <v>1002</v>
      </c>
    </row>
    <row r="61" spans="1:13">
      <c r="A61" s="17">
        <v>45489</v>
      </c>
      <c r="B61" s="85" t="s">
        <v>591</v>
      </c>
      <c r="C61" s="28"/>
      <c r="D61" s="29"/>
      <c r="E61" s="21"/>
      <c r="F61" s="30">
        <v>1</v>
      </c>
      <c r="G61" s="23">
        <f t="shared" si="6"/>
        <v>590.15</v>
      </c>
      <c r="H61" s="21">
        <f t="shared" si="7"/>
        <v>590.15</v>
      </c>
      <c r="I61" s="32">
        <f t="shared" si="8"/>
        <v>150</v>
      </c>
      <c r="J61" s="42">
        <f t="shared" si="9"/>
        <v>590.15</v>
      </c>
      <c r="K61" s="33">
        <f t="shared" si="10"/>
        <v>88522.5</v>
      </c>
      <c r="L61" s="34"/>
      <c r="M61" s="118" t="s">
        <v>1006</v>
      </c>
    </row>
    <row r="62" spans="1:13">
      <c r="A62" s="17">
        <v>45490</v>
      </c>
      <c r="B62" s="85" t="s">
        <v>595</v>
      </c>
      <c r="C62" s="28"/>
      <c r="D62" s="29"/>
      <c r="E62" s="21"/>
      <c r="F62" s="30">
        <v>1</v>
      </c>
      <c r="G62" s="23">
        <f t="shared" si="6"/>
        <v>590.15</v>
      </c>
      <c r="H62" s="21">
        <f t="shared" si="7"/>
        <v>590.15</v>
      </c>
      <c r="I62" s="32">
        <f t="shared" si="8"/>
        <v>149</v>
      </c>
      <c r="J62" s="42">
        <f t="shared" si="9"/>
        <v>590.15</v>
      </c>
      <c r="K62" s="33">
        <f t="shared" si="10"/>
        <v>87932.35</v>
      </c>
      <c r="L62" s="34"/>
      <c r="M62" s="118" t="s">
        <v>1008</v>
      </c>
    </row>
    <row r="63" spans="1:13">
      <c r="A63" s="17">
        <v>45490</v>
      </c>
      <c r="B63" s="85" t="s">
        <v>627</v>
      </c>
      <c r="C63" s="28"/>
      <c r="D63" s="29"/>
      <c r="E63" s="21"/>
      <c r="F63" s="30">
        <v>109</v>
      </c>
      <c r="G63" s="23">
        <f t="shared" si="6"/>
        <v>590.15</v>
      </c>
      <c r="H63" s="21">
        <f t="shared" si="7"/>
        <v>64326.35</v>
      </c>
      <c r="I63" s="32">
        <f t="shared" si="8"/>
        <v>40</v>
      </c>
      <c r="J63" s="42">
        <f t="shared" si="9"/>
        <v>590.15</v>
      </c>
      <c r="K63" s="33">
        <f t="shared" si="10"/>
        <v>23606</v>
      </c>
      <c r="L63" s="34"/>
      <c r="M63" s="118" t="s">
        <v>1010</v>
      </c>
    </row>
    <row r="64" spans="1:13">
      <c r="A64" s="17">
        <v>45491</v>
      </c>
      <c r="B64" s="85" t="s">
        <v>626</v>
      </c>
      <c r="C64" s="28"/>
      <c r="D64" s="29"/>
      <c r="E64" s="21"/>
      <c r="F64" s="30">
        <v>1</v>
      </c>
      <c r="G64" s="23">
        <f t="shared" si="6"/>
        <v>590.15</v>
      </c>
      <c r="H64" s="21">
        <f t="shared" si="7"/>
        <v>590.15</v>
      </c>
      <c r="I64" s="32">
        <f t="shared" si="8"/>
        <v>39</v>
      </c>
      <c r="J64" s="42">
        <f t="shared" si="9"/>
        <v>590.15</v>
      </c>
      <c r="K64" s="33">
        <f t="shared" si="10"/>
        <v>23015.85</v>
      </c>
      <c r="L64" s="34"/>
      <c r="M64" s="118" t="s">
        <v>1014</v>
      </c>
    </row>
    <row r="65" spans="1:13">
      <c r="A65" s="17">
        <v>45491</v>
      </c>
      <c r="B65" s="85" t="s">
        <v>604</v>
      </c>
      <c r="C65" s="28"/>
      <c r="D65" s="29"/>
      <c r="E65" s="21"/>
      <c r="F65" s="30">
        <v>1</v>
      </c>
      <c r="G65" s="23">
        <f t="shared" si="6"/>
        <v>590.15</v>
      </c>
      <c r="H65" s="21">
        <f t="shared" si="7"/>
        <v>590.15</v>
      </c>
      <c r="I65" s="32">
        <f t="shared" si="8"/>
        <v>38</v>
      </c>
      <c r="J65" s="42">
        <f t="shared" si="9"/>
        <v>590.15</v>
      </c>
      <c r="K65" s="33">
        <f t="shared" si="10"/>
        <v>22425.7</v>
      </c>
      <c r="L65" s="34"/>
      <c r="M65" s="122" t="s">
        <v>1015</v>
      </c>
    </row>
    <row r="66" spans="1:13">
      <c r="A66" s="17">
        <v>45495</v>
      </c>
      <c r="B66" s="85" t="s">
        <v>589</v>
      </c>
      <c r="C66" s="28"/>
      <c r="D66" s="29"/>
      <c r="E66" s="21"/>
      <c r="F66" s="30">
        <v>1</v>
      </c>
      <c r="G66" s="23">
        <f t="shared" si="6"/>
        <v>590.15</v>
      </c>
      <c r="H66" s="21">
        <f t="shared" si="7"/>
        <v>590.15</v>
      </c>
      <c r="I66" s="32">
        <f t="shared" si="8"/>
        <v>37</v>
      </c>
      <c r="J66" s="42">
        <f t="shared" si="9"/>
        <v>590.15</v>
      </c>
      <c r="K66" s="33">
        <f t="shared" si="10"/>
        <v>21835.55</v>
      </c>
      <c r="L66" s="34"/>
      <c r="M66" s="118" t="s">
        <v>1021</v>
      </c>
    </row>
    <row r="67" spans="1:13">
      <c r="A67" s="17">
        <v>45495</v>
      </c>
      <c r="B67" s="85" t="s">
        <v>607</v>
      </c>
      <c r="C67" s="28"/>
      <c r="D67" s="29"/>
      <c r="E67" s="21"/>
      <c r="F67" s="30">
        <v>1</v>
      </c>
      <c r="G67" s="23">
        <f t="shared" si="6"/>
        <v>590.15</v>
      </c>
      <c r="H67" s="21">
        <f t="shared" si="7"/>
        <v>590.15</v>
      </c>
      <c r="I67" s="32">
        <f t="shared" si="8"/>
        <v>36</v>
      </c>
      <c r="J67" s="42">
        <f t="shared" si="9"/>
        <v>590.15</v>
      </c>
      <c r="K67" s="33">
        <f t="shared" si="10"/>
        <v>21245.4</v>
      </c>
      <c r="L67" s="34"/>
      <c r="M67" s="118" t="s">
        <v>1022</v>
      </c>
    </row>
    <row r="68" spans="1:13">
      <c r="A68" s="154">
        <v>45496</v>
      </c>
      <c r="B68" s="166" t="s">
        <v>587</v>
      </c>
      <c r="C68" s="156"/>
      <c r="D68" s="157"/>
      <c r="E68" s="158"/>
      <c r="F68" s="159">
        <v>1</v>
      </c>
      <c r="G68" s="170">
        <f t="shared" si="6"/>
        <v>590.15</v>
      </c>
      <c r="H68" s="158">
        <f t="shared" si="7"/>
        <v>590.15</v>
      </c>
      <c r="I68" s="161">
        <f t="shared" si="8"/>
        <v>35</v>
      </c>
      <c r="J68" s="162">
        <f t="shared" si="9"/>
        <v>590.15</v>
      </c>
      <c r="K68" s="163">
        <f t="shared" si="10"/>
        <v>20655.25</v>
      </c>
      <c r="L68" s="164"/>
      <c r="M68" s="167" t="s">
        <v>1024</v>
      </c>
    </row>
    <row r="69" spans="1:13">
      <c r="A69" s="17">
        <v>45509</v>
      </c>
      <c r="B69" s="86" t="s">
        <v>587</v>
      </c>
      <c r="C69" s="19"/>
      <c r="D69" s="20"/>
      <c r="E69" s="21"/>
      <c r="F69" s="22">
        <v>1</v>
      </c>
      <c r="G69" s="23">
        <f t="shared" si="6"/>
        <v>590.15</v>
      </c>
      <c r="H69" s="21">
        <f t="shared" si="7"/>
        <v>590.15</v>
      </c>
      <c r="I69" s="24">
        <f t="shared" si="8"/>
        <v>34</v>
      </c>
      <c r="J69" s="134">
        <f t="shared" si="9"/>
        <v>590.15</v>
      </c>
      <c r="K69" s="21">
        <f t="shared" si="10"/>
        <v>20065.099999999999</v>
      </c>
      <c r="L69" s="26"/>
      <c r="M69" s="118" t="s">
        <v>1037</v>
      </c>
    </row>
    <row r="70" spans="1:13">
      <c r="A70" s="17">
        <v>45511</v>
      </c>
      <c r="B70" s="85" t="s">
        <v>604</v>
      </c>
      <c r="C70" s="28"/>
      <c r="D70" s="29"/>
      <c r="E70" s="21"/>
      <c r="F70" s="30">
        <v>1</v>
      </c>
      <c r="G70" s="23">
        <f t="shared" si="6"/>
        <v>590.15</v>
      </c>
      <c r="H70" s="21">
        <f t="shared" si="7"/>
        <v>590.15</v>
      </c>
      <c r="I70" s="32">
        <f t="shared" si="8"/>
        <v>33</v>
      </c>
      <c r="J70" s="42">
        <f t="shared" si="9"/>
        <v>590.15</v>
      </c>
      <c r="K70" s="33">
        <f t="shared" si="10"/>
        <v>19474.95</v>
      </c>
      <c r="L70" s="34"/>
      <c r="M70" s="118" t="s">
        <v>1046</v>
      </c>
    </row>
    <row r="71" spans="1:13">
      <c r="A71" s="17">
        <v>45513</v>
      </c>
      <c r="B71" s="85" t="s">
        <v>640</v>
      </c>
      <c r="C71" s="28"/>
      <c r="D71" s="29"/>
      <c r="E71" s="21"/>
      <c r="F71" s="30">
        <v>1</v>
      </c>
      <c r="G71" s="23">
        <f t="shared" si="6"/>
        <v>590.15</v>
      </c>
      <c r="H71" s="21">
        <f t="shared" si="7"/>
        <v>590.15</v>
      </c>
      <c r="I71" s="32">
        <f t="shared" si="8"/>
        <v>32</v>
      </c>
      <c r="J71" s="42">
        <f t="shared" si="9"/>
        <v>590.15</v>
      </c>
      <c r="K71" s="33">
        <f t="shared" si="10"/>
        <v>18884.8</v>
      </c>
      <c r="L71" s="34"/>
      <c r="M71" s="118" t="s">
        <v>1054</v>
      </c>
    </row>
    <row r="72" spans="1:13">
      <c r="A72" s="17">
        <v>45516</v>
      </c>
      <c r="B72" s="85" t="s">
        <v>591</v>
      </c>
      <c r="C72" s="28"/>
      <c r="D72" s="29"/>
      <c r="E72" s="21"/>
      <c r="F72" s="30">
        <v>1</v>
      </c>
      <c r="G72" s="23">
        <f t="shared" si="6"/>
        <v>590.15</v>
      </c>
      <c r="H72" s="21">
        <f t="shared" si="7"/>
        <v>590.15</v>
      </c>
      <c r="I72" s="32">
        <f t="shared" si="8"/>
        <v>31</v>
      </c>
      <c r="J72" s="42">
        <f t="shared" si="9"/>
        <v>590.15</v>
      </c>
      <c r="K72" s="33">
        <f t="shared" si="10"/>
        <v>18294.650000000001</v>
      </c>
      <c r="L72" s="34"/>
      <c r="M72" s="118" t="s">
        <v>1058</v>
      </c>
    </row>
    <row r="73" spans="1:13">
      <c r="A73" s="17">
        <v>45517</v>
      </c>
      <c r="B73" s="85" t="s">
        <v>610</v>
      </c>
      <c r="C73" s="28"/>
      <c r="D73" s="29"/>
      <c r="E73" s="21"/>
      <c r="F73" s="30">
        <v>1</v>
      </c>
      <c r="G73" s="23">
        <f t="shared" si="6"/>
        <v>590.15</v>
      </c>
      <c r="H73" s="21">
        <f t="shared" si="7"/>
        <v>590.15</v>
      </c>
      <c r="I73" s="32">
        <f t="shared" si="8"/>
        <v>30</v>
      </c>
      <c r="J73" s="42">
        <f t="shared" si="9"/>
        <v>590.15</v>
      </c>
      <c r="K73" s="33">
        <f t="shared" si="10"/>
        <v>17704.5</v>
      </c>
      <c r="L73" s="34"/>
      <c r="M73" s="118" t="s">
        <v>1063</v>
      </c>
    </row>
    <row r="74" spans="1:13">
      <c r="A74" s="154">
        <v>45525</v>
      </c>
      <c r="B74" s="166" t="s">
        <v>604</v>
      </c>
      <c r="C74" s="156"/>
      <c r="D74" s="157"/>
      <c r="E74" s="158"/>
      <c r="F74" s="159">
        <v>1</v>
      </c>
      <c r="G74" s="170">
        <f t="shared" si="6"/>
        <v>590.15</v>
      </c>
      <c r="H74" s="158">
        <f t="shared" si="7"/>
        <v>590.15</v>
      </c>
      <c r="I74" s="161">
        <f t="shared" si="8"/>
        <v>29</v>
      </c>
      <c r="J74" s="162">
        <f t="shared" si="9"/>
        <v>590.15</v>
      </c>
      <c r="K74" s="163">
        <f t="shared" si="10"/>
        <v>17114.349999999999</v>
      </c>
      <c r="L74" s="164"/>
      <c r="M74" s="167" t="s">
        <v>1083</v>
      </c>
    </row>
    <row r="75" spans="1:13">
      <c r="A75" s="17">
        <v>45539</v>
      </c>
      <c r="B75" s="86" t="s">
        <v>591</v>
      </c>
      <c r="C75" s="19"/>
      <c r="D75" s="20"/>
      <c r="E75" s="21"/>
      <c r="F75" s="22">
        <v>1</v>
      </c>
      <c r="G75" s="23">
        <f t="shared" si="6"/>
        <v>590.15</v>
      </c>
      <c r="H75" s="21">
        <f t="shared" si="7"/>
        <v>590.15</v>
      </c>
      <c r="I75" s="24">
        <f t="shared" si="8"/>
        <v>28</v>
      </c>
      <c r="J75" s="134">
        <f t="shared" si="9"/>
        <v>590.15</v>
      </c>
      <c r="K75" s="21">
        <f t="shared" si="10"/>
        <v>16524.2</v>
      </c>
      <c r="L75" s="26"/>
      <c r="M75" s="118" t="s">
        <v>1090</v>
      </c>
    </row>
    <row r="76" spans="1:13">
      <c r="A76" s="17">
        <v>45540</v>
      </c>
      <c r="B76" s="85" t="s">
        <v>607</v>
      </c>
      <c r="C76" s="28"/>
      <c r="D76" s="29"/>
      <c r="E76" s="21"/>
      <c r="F76" s="30">
        <v>1</v>
      </c>
      <c r="G76" s="23">
        <f t="shared" si="6"/>
        <v>590.15</v>
      </c>
      <c r="H76" s="21">
        <f t="shared" si="7"/>
        <v>590.15</v>
      </c>
      <c r="I76" s="32">
        <f t="shared" si="8"/>
        <v>27</v>
      </c>
      <c r="J76" s="42">
        <f t="shared" si="9"/>
        <v>590.15</v>
      </c>
      <c r="K76" s="33">
        <f t="shared" si="10"/>
        <v>15934.05</v>
      </c>
      <c r="L76" s="34"/>
      <c r="M76" s="118" t="s">
        <v>1094</v>
      </c>
    </row>
    <row r="77" spans="1:13">
      <c r="A77" s="17">
        <v>45540</v>
      </c>
      <c r="B77" s="85" t="s">
        <v>1095</v>
      </c>
      <c r="C77" s="28"/>
      <c r="D77" s="29"/>
      <c r="E77" s="21"/>
      <c r="F77" s="30">
        <v>2</v>
      </c>
      <c r="G77" s="23">
        <f t="shared" si="6"/>
        <v>590.15</v>
      </c>
      <c r="H77" s="21">
        <f t="shared" si="7"/>
        <v>1180.3</v>
      </c>
      <c r="I77" s="32">
        <f t="shared" si="8"/>
        <v>25</v>
      </c>
      <c r="J77" s="42">
        <f t="shared" si="9"/>
        <v>590.15</v>
      </c>
      <c r="K77" s="33">
        <f t="shared" si="10"/>
        <v>14753.75</v>
      </c>
      <c r="L77" s="34"/>
      <c r="M77" s="118" t="s">
        <v>1096</v>
      </c>
    </row>
    <row r="78" spans="1:13">
      <c r="A78" s="17">
        <v>45545</v>
      </c>
      <c r="B78" s="85" t="s">
        <v>595</v>
      </c>
      <c r="C78" s="28"/>
      <c r="D78" s="29"/>
      <c r="E78" s="21"/>
      <c r="F78" s="30">
        <v>1</v>
      </c>
      <c r="G78" s="23">
        <f t="shared" si="6"/>
        <v>590.15</v>
      </c>
      <c r="H78" s="21">
        <f t="shared" si="7"/>
        <v>590.15</v>
      </c>
      <c r="I78" s="32">
        <f t="shared" si="8"/>
        <v>24</v>
      </c>
      <c r="J78" s="42">
        <f t="shared" si="9"/>
        <v>590.15</v>
      </c>
      <c r="K78" s="33">
        <f t="shared" si="10"/>
        <v>14163.6</v>
      </c>
      <c r="L78" s="34"/>
      <c r="M78" s="118" t="s">
        <v>1100</v>
      </c>
    </row>
    <row r="79" spans="1:13">
      <c r="A79" s="17">
        <v>45546</v>
      </c>
      <c r="B79" s="85" t="s">
        <v>604</v>
      </c>
      <c r="C79" s="28"/>
      <c r="D79" s="29"/>
      <c r="E79" s="21"/>
      <c r="F79" s="30">
        <v>1</v>
      </c>
      <c r="G79" s="23">
        <f t="shared" si="6"/>
        <v>590.15</v>
      </c>
      <c r="H79" s="21">
        <f t="shared" si="7"/>
        <v>590.15</v>
      </c>
      <c r="I79" s="32">
        <f t="shared" si="8"/>
        <v>23</v>
      </c>
      <c r="J79" s="42">
        <f t="shared" si="9"/>
        <v>590.15</v>
      </c>
      <c r="K79" s="33">
        <f t="shared" si="10"/>
        <v>13573.45</v>
      </c>
      <c r="L79" s="34"/>
      <c r="M79" s="118" t="s">
        <v>1108</v>
      </c>
    </row>
    <row r="80" spans="1:13">
      <c r="A80" s="17">
        <v>45551</v>
      </c>
      <c r="B80" s="85" t="s">
        <v>591</v>
      </c>
      <c r="C80" s="28"/>
      <c r="D80" s="29"/>
      <c r="E80" s="21"/>
      <c r="F80" s="30">
        <v>1</v>
      </c>
      <c r="G80" s="23">
        <f t="shared" si="6"/>
        <v>590.15</v>
      </c>
      <c r="H80" s="21">
        <f t="shared" si="7"/>
        <v>590.15</v>
      </c>
      <c r="I80" s="32">
        <f t="shared" si="8"/>
        <v>22</v>
      </c>
      <c r="J80" s="42">
        <f t="shared" si="9"/>
        <v>590.15</v>
      </c>
      <c r="K80" s="33">
        <f t="shared" si="10"/>
        <v>12983.3</v>
      </c>
      <c r="L80" s="34"/>
      <c r="M80" s="118" t="s">
        <v>1118</v>
      </c>
    </row>
    <row r="81" spans="1:13">
      <c r="A81" s="17">
        <v>45553</v>
      </c>
      <c r="B81" s="85" t="s">
        <v>604</v>
      </c>
      <c r="C81" s="28"/>
      <c r="D81" s="29"/>
      <c r="E81" s="21"/>
      <c r="F81" s="30">
        <v>1</v>
      </c>
      <c r="G81" s="23">
        <f t="shared" si="6"/>
        <v>590.15</v>
      </c>
      <c r="H81" s="21">
        <f t="shared" si="7"/>
        <v>590.15</v>
      </c>
      <c r="I81" s="32">
        <f t="shared" si="8"/>
        <v>21</v>
      </c>
      <c r="J81" s="42">
        <f t="shared" si="9"/>
        <v>590.15</v>
      </c>
      <c r="K81" s="33">
        <f t="shared" si="10"/>
        <v>12393.15</v>
      </c>
      <c r="L81" s="34"/>
      <c r="M81" s="118" t="s">
        <v>1126</v>
      </c>
    </row>
    <row r="82" spans="1:13">
      <c r="A82" s="17">
        <v>45554</v>
      </c>
      <c r="B82" s="85" t="s">
        <v>589</v>
      </c>
      <c r="C82" s="28"/>
      <c r="D82" s="29"/>
      <c r="E82" s="21"/>
      <c r="F82" s="30">
        <v>1</v>
      </c>
      <c r="G82" s="23">
        <f t="shared" si="6"/>
        <v>590.15</v>
      </c>
      <c r="H82" s="21">
        <f t="shared" si="7"/>
        <v>590.15</v>
      </c>
      <c r="I82" s="32">
        <f t="shared" si="8"/>
        <v>20</v>
      </c>
      <c r="J82" s="42">
        <f t="shared" si="9"/>
        <v>590.15</v>
      </c>
      <c r="K82" s="33">
        <f t="shared" si="10"/>
        <v>11803</v>
      </c>
      <c r="L82" s="34"/>
      <c r="M82" s="118" t="s">
        <v>1131</v>
      </c>
    </row>
    <row r="83" spans="1:13">
      <c r="A83" s="17">
        <v>45569</v>
      </c>
      <c r="B83" s="85" t="s">
        <v>583</v>
      </c>
      <c r="C83" s="28"/>
      <c r="D83" s="29"/>
      <c r="E83" s="21"/>
      <c r="F83" s="30">
        <v>1</v>
      </c>
      <c r="G83" s="23">
        <f t="shared" si="6"/>
        <v>590.15</v>
      </c>
      <c r="H83" s="21">
        <f t="shared" si="7"/>
        <v>590.15</v>
      </c>
      <c r="I83" s="32">
        <f t="shared" si="8"/>
        <v>19</v>
      </c>
      <c r="J83" s="42">
        <f t="shared" si="9"/>
        <v>590.15</v>
      </c>
      <c r="K83" s="33">
        <f t="shared" si="10"/>
        <v>11212.85</v>
      </c>
      <c r="L83" s="34"/>
      <c r="M83" s="118" t="s">
        <v>1146</v>
      </c>
    </row>
    <row r="84" spans="1:13">
      <c r="A84" s="17">
        <v>45572</v>
      </c>
      <c r="B84" s="85" t="s">
        <v>629</v>
      </c>
      <c r="C84" s="28"/>
      <c r="D84" s="29"/>
      <c r="E84" s="21"/>
      <c r="F84" s="30">
        <v>1</v>
      </c>
      <c r="G84" s="23">
        <f t="shared" si="6"/>
        <v>590.15</v>
      </c>
      <c r="H84" s="21">
        <f t="shared" si="7"/>
        <v>590.15</v>
      </c>
      <c r="I84" s="32">
        <f t="shared" si="8"/>
        <v>18</v>
      </c>
      <c r="J84" s="42">
        <f t="shared" si="9"/>
        <v>590.15</v>
      </c>
      <c r="K84" s="33">
        <f t="shared" si="10"/>
        <v>10622.7</v>
      </c>
      <c r="L84" s="34"/>
      <c r="M84" s="118" t="s">
        <v>1148</v>
      </c>
    </row>
    <row r="85" spans="1:13">
      <c r="A85" s="17">
        <v>45573</v>
      </c>
      <c r="B85" s="85" t="s">
        <v>595</v>
      </c>
      <c r="C85" s="28"/>
      <c r="D85" s="29"/>
      <c r="E85" s="21"/>
      <c r="F85" s="30">
        <v>1</v>
      </c>
      <c r="G85" s="23">
        <f t="shared" si="6"/>
        <v>590.15</v>
      </c>
      <c r="H85" s="21">
        <f t="shared" si="7"/>
        <v>590.15</v>
      </c>
      <c r="I85" s="32">
        <f t="shared" si="8"/>
        <v>17</v>
      </c>
      <c r="J85" s="42">
        <f t="shared" si="9"/>
        <v>590.15</v>
      </c>
      <c r="K85" s="33">
        <f t="shared" si="10"/>
        <v>10032.549999999999</v>
      </c>
      <c r="L85" s="34"/>
      <c r="M85" s="118" t="s">
        <v>1150</v>
      </c>
    </row>
    <row r="86" spans="1:13">
      <c r="A86" s="17">
        <v>45574</v>
      </c>
      <c r="B86" s="85" t="s">
        <v>607</v>
      </c>
      <c r="C86" s="28"/>
      <c r="D86" s="29"/>
      <c r="E86" s="21"/>
      <c r="F86" s="30">
        <v>1</v>
      </c>
      <c r="G86" s="23">
        <f t="shared" si="6"/>
        <v>590.15</v>
      </c>
      <c r="H86" s="21">
        <f t="shared" si="7"/>
        <v>590.15</v>
      </c>
      <c r="I86" s="32">
        <f t="shared" si="8"/>
        <v>16</v>
      </c>
      <c r="J86" s="42">
        <f t="shared" si="9"/>
        <v>590.15</v>
      </c>
      <c r="K86" s="33">
        <f t="shared" si="10"/>
        <v>9442.4</v>
      </c>
      <c r="L86" s="34"/>
      <c r="M86" s="118" t="s">
        <v>1154</v>
      </c>
    </row>
    <row r="87" spans="1:13">
      <c r="A87" s="17">
        <v>45574</v>
      </c>
      <c r="B87" s="85" t="s">
        <v>604</v>
      </c>
      <c r="C87" s="28"/>
      <c r="D87" s="29"/>
      <c r="E87" s="21"/>
      <c r="F87" s="30">
        <v>1</v>
      </c>
      <c r="G87" s="23">
        <f t="shared" si="6"/>
        <v>590.15</v>
      </c>
      <c r="H87" s="21">
        <f t="shared" si="7"/>
        <v>590.15</v>
      </c>
      <c r="I87" s="32">
        <f t="shared" si="8"/>
        <v>15</v>
      </c>
      <c r="J87" s="42">
        <f t="shared" si="9"/>
        <v>590.15</v>
      </c>
      <c r="K87" s="33">
        <f t="shared" si="10"/>
        <v>8852.25</v>
      </c>
      <c r="L87" s="34"/>
      <c r="M87" s="118" t="s">
        <v>1158</v>
      </c>
    </row>
    <row r="88" spans="1:13">
      <c r="A88" s="17">
        <v>45575</v>
      </c>
      <c r="B88" s="85" t="s">
        <v>610</v>
      </c>
      <c r="C88" s="28"/>
      <c r="D88" s="29"/>
      <c r="E88" s="21"/>
      <c r="F88" s="30">
        <v>1</v>
      </c>
      <c r="G88" s="23">
        <f t="shared" si="6"/>
        <v>590.15</v>
      </c>
      <c r="H88" s="21">
        <f t="shared" si="7"/>
        <v>590.15</v>
      </c>
      <c r="I88" s="32">
        <f t="shared" si="8"/>
        <v>14</v>
      </c>
      <c r="J88" s="42">
        <f t="shared" si="9"/>
        <v>590.15</v>
      </c>
      <c r="K88" s="33">
        <f t="shared" si="10"/>
        <v>8262.1</v>
      </c>
      <c r="L88" s="34"/>
      <c r="M88" s="118" t="s">
        <v>1161</v>
      </c>
    </row>
    <row r="89" spans="1:13">
      <c r="A89" s="17">
        <v>45579</v>
      </c>
      <c r="B89" s="85" t="s">
        <v>598</v>
      </c>
      <c r="C89" s="28"/>
      <c r="D89" s="29"/>
      <c r="E89" s="21"/>
      <c r="F89" s="30">
        <v>1</v>
      </c>
      <c r="G89" s="23">
        <f t="shared" si="6"/>
        <v>590.15</v>
      </c>
      <c r="H89" s="21">
        <f t="shared" si="7"/>
        <v>590.15</v>
      </c>
      <c r="I89" s="32">
        <f t="shared" si="8"/>
        <v>13</v>
      </c>
      <c r="J89" s="42">
        <f t="shared" si="9"/>
        <v>590.15</v>
      </c>
      <c r="K89" s="33">
        <f t="shared" si="10"/>
        <v>7671.95</v>
      </c>
      <c r="L89" s="34"/>
      <c r="M89" s="118" t="s">
        <v>1162</v>
      </c>
    </row>
    <row r="90" spans="1:13">
      <c r="A90" s="17">
        <v>45582</v>
      </c>
      <c r="B90" s="85" t="s">
        <v>593</v>
      </c>
      <c r="C90" s="28"/>
      <c r="D90" s="29"/>
      <c r="E90" s="21"/>
      <c r="F90" s="30">
        <v>1</v>
      </c>
      <c r="G90" s="23">
        <f t="shared" si="6"/>
        <v>590.15</v>
      </c>
      <c r="H90" s="21">
        <f t="shared" si="7"/>
        <v>590.15</v>
      </c>
      <c r="I90" s="32">
        <f t="shared" si="8"/>
        <v>12</v>
      </c>
      <c r="J90" s="42">
        <f t="shared" si="9"/>
        <v>590.15</v>
      </c>
      <c r="K90" s="33">
        <f t="shared" si="10"/>
        <v>7081.8</v>
      </c>
      <c r="L90" s="34"/>
      <c r="M90" s="118" t="s">
        <v>1170</v>
      </c>
    </row>
    <row r="91" spans="1:13">
      <c r="A91" s="17">
        <v>45600</v>
      </c>
      <c r="B91" s="85" t="s">
        <v>610</v>
      </c>
      <c r="C91" s="28"/>
      <c r="D91" s="29"/>
      <c r="E91" s="21"/>
      <c r="F91" s="30">
        <v>1</v>
      </c>
      <c r="G91" s="23">
        <f t="shared" si="6"/>
        <v>590.15</v>
      </c>
      <c r="H91" s="21">
        <f t="shared" si="7"/>
        <v>590.15</v>
      </c>
      <c r="I91" s="32">
        <f t="shared" si="8"/>
        <v>11</v>
      </c>
      <c r="J91" s="42">
        <f t="shared" si="9"/>
        <v>590.15</v>
      </c>
      <c r="K91" s="33">
        <f t="shared" si="10"/>
        <v>6491.65</v>
      </c>
      <c r="L91" s="34"/>
      <c r="M91" s="118" t="s">
        <v>1173</v>
      </c>
    </row>
    <row r="92" spans="1:13">
      <c r="A92" s="17">
        <v>45601</v>
      </c>
      <c r="B92" s="85" t="s">
        <v>583</v>
      </c>
      <c r="C92" s="28"/>
      <c r="D92" s="29"/>
      <c r="E92" s="21"/>
      <c r="F92" s="30">
        <v>1</v>
      </c>
      <c r="G92" s="23">
        <f t="shared" si="6"/>
        <v>590.15</v>
      </c>
      <c r="H92" s="21">
        <f t="shared" si="7"/>
        <v>590.15</v>
      </c>
      <c r="I92" s="32">
        <f t="shared" si="8"/>
        <v>10</v>
      </c>
      <c r="J92" s="42">
        <f t="shared" si="9"/>
        <v>590.15</v>
      </c>
      <c r="K92" s="33">
        <f t="shared" si="10"/>
        <v>5901.5</v>
      </c>
      <c r="L92" s="34"/>
      <c r="M92" s="118" t="s">
        <v>1181</v>
      </c>
    </row>
    <row r="93" spans="1:13">
      <c r="A93" s="17">
        <v>45601</v>
      </c>
      <c r="B93" s="85" t="s">
        <v>595</v>
      </c>
      <c r="C93" s="28"/>
      <c r="D93" s="29"/>
      <c r="E93" s="21"/>
      <c r="F93" s="30">
        <v>1</v>
      </c>
      <c r="G93" s="23">
        <f t="shared" si="6"/>
        <v>590.15</v>
      </c>
      <c r="H93" s="21">
        <f t="shared" si="7"/>
        <v>590.15</v>
      </c>
      <c r="I93" s="32">
        <f t="shared" si="8"/>
        <v>9</v>
      </c>
      <c r="J93" s="42">
        <f t="shared" si="9"/>
        <v>590.15</v>
      </c>
      <c r="K93" s="33">
        <f t="shared" si="10"/>
        <v>5311.35</v>
      </c>
      <c r="L93" s="34"/>
      <c r="M93" s="118" t="s">
        <v>1182</v>
      </c>
    </row>
    <row r="94" spans="1:13">
      <c r="A94" s="17">
        <v>45602</v>
      </c>
      <c r="B94" s="85" t="s">
        <v>591</v>
      </c>
      <c r="C94" s="28"/>
      <c r="D94" s="29"/>
      <c r="E94" s="21"/>
      <c r="F94" s="30">
        <v>1</v>
      </c>
      <c r="G94" s="23">
        <f t="shared" si="6"/>
        <v>590.15</v>
      </c>
      <c r="H94" s="21">
        <f t="shared" si="7"/>
        <v>590.15</v>
      </c>
      <c r="I94" s="32">
        <f t="shared" si="8"/>
        <v>8</v>
      </c>
      <c r="J94" s="42">
        <f t="shared" si="9"/>
        <v>590.15</v>
      </c>
      <c r="K94" s="33">
        <f t="shared" si="10"/>
        <v>4721.2</v>
      </c>
      <c r="L94" s="34"/>
      <c r="M94" s="118" t="s">
        <v>1185</v>
      </c>
    </row>
    <row r="95" spans="1:13">
      <c r="A95" s="17">
        <v>45603</v>
      </c>
      <c r="B95" s="85" t="s">
        <v>627</v>
      </c>
      <c r="C95" s="28"/>
      <c r="D95" s="29"/>
      <c r="E95" s="21"/>
      <c r="F95" s="30">
        <v>1</v>
      </c>
      <c r="G95" s="23">
        <f t="shared" si="6"/>
        <v>590.15</v>
      </c>
      <c r="H95" s="21">
        <f t="shared" si="7"/>
        <v>590.15</v>
      </c>
      <c r="I95" s="32">
        <f t="shared" si="8"/>
        <v>7</v>
      </c>
      <c r="J95" s="42">
        <f t="shared" si="9"/>
        <v>590.15</v>
      </c>
      <c r="K95" s="33">
        <f t="shared" si="10"/>
        <v>4131.05</v>
      </c>
      <c r="L95" s="34"/>
      <c r="M95" s="118" t="s">
        <v>1189</v>
      </c>
    </row>
    <row r="96" spans="1:13">
      <c r="A96" s="17">
        <v>45603</v>
      </c>
      <c r="B96" s="85" t="s">
        <v>626</v>
      </c>
      <c r="C96" s="28"/>
      <c r="D96" s="29"/>
      <c r="E96" s="21"/>
      <c r="F96" s="30">
        <v>1</v>
      </c>
      <c r="G96" s="23">
        <f t="shared" si="6"/>
        <v>590.15</v>
      </c>
      <c r="H96" s="21">
        <f t="shared" si="7"/>
        <v>590.15</v>
      </c>
      <c r="I96" s="32">
        <f t="shared" si="8"/>
        <v>6</v>
      </c>
      <c r="J96" s="42">
        <f t="shared" si="9"/>
        <v>590.15</v>
      </c>
      <c r="K96" s="33">
        <f t="shared" si="10"/>
        <v>3540.9</v>
      </c>
      <c r="L96" s="34"/>
      <c r="M96" s="118" t="s">
        <v>1190</v>
      </c>
    </row>
    <row r="97" spans="1:13">
      <c r="A97" s="17">
        <v>45607</v>
      </c>
      <c r="B97" s="85" t="s">
        <v>604</v>
      </c>
      <c r="C97" s="28"/>
      <c r="D97" s="29"/>
      <c r="E97" s="21"/>
      <c r="F97" s="30">
        <v>1</v>
      </c>
      <c r="G97" s="23">
        <f t="shared" si="6"/>
        <v>590.15</v>
      </c>
      <c r="H97" s="21">
        <f t="shared" si="7"/>
        <v>590.15</v>
      </c>
      <c r="I97" s="32">
        <f t="shared" si="8"/>
        <v>5</v>
      </c>
      <c r="J97" s="42">
        <f t="shared" si="9"/>
        <v>590.15</v>
      </c>
      <c r="K97" s="33">
        <f t="shared" si="10"/>
        <v>2950.75</v>
      </c>
      <c r="L97" s="34"/>
      <c r="M97" s="118" t="s">
        <v>1192</v>
      </c>
    </row>
    <row r="98" spans="1:13">
      <c r="A98" s="17">
        <v>45608</v>
      </c>
      <c r="B98" s="85" t="s">
        <v>607</v>
      </c>
      <c r="C98" s="28"/>
      <c r="D98" s="29"/>
      <c r="E98" s="21"/>
      <c r="F98" s="30">
        <v>1</v>
      </c>
      <c r="G98" s="23">
        <f t="shared" si="6"/>
        <v>590.15</v>
      </c>
      <c r="H98" s="21">
        <f t="shared" si="7"/>
        <v>590.15</v>
      </c>
      <c r="I98" s="32">
        <f t="shared" si="8"/>
        <v>4</v>
      </c>
      <c r="J98" s="42">
        <f t="shared" si="9"/>
        <v>590.15</v>
      </c>
      <c r="K98" s="33">
        <f t="shared" si="10"/>
        <v>2360.6</v>
      </c>
      <c r="L98" s="34"/>
      <c r="M98" s="118" t="s">
        <v>1194</v>
      </c>
    </row>
    <row r="99" spans="1:13">
      <c r="A99" s="17">
        <v>45608</v>
      </c>
      <c r="B99" s="85" t="s">
        <v>591</v>
      </c>
      <c r="C99" s="28"/>
      <c r="D99" s="29"/>
      <c r="E99" s="21"/>
      <c r="F99" s="30">
        <v>1</v>
      </c>
      <c r="G99" s="23">
        <f t="shared" si="6"/>
        <v>590.15</v>
      </c>
      <c r="H99" s="21">
        <f t="shared" si="7"/>
        <v>590.15</v>
      </c>
      <c r="I99" s="32">
        <f t="shared" si="8"/>
        <v>3</v>
      </c>
      <c r="J99" s="42">
        <f t="shared" si="9"/>
        <v>590.15</v>
      </c>
      <c r="K99" s="33">
        <f t="shared" si="10"/>
        <v>1770.45</v>
      </c>
      <c r="L99" s="34"/>
      <c r="M99" s="118" t="s">
        <v>1195</v>
      </c>
    </row>
    <row r="100" spans="1:13">
      <c r="A100" s="17">
        <v>45615</v>
      </c>
      <c r="B100" s="85" t="s">
        <v>598</v>
      </c>
      <c r="C100" s="28"/>
      <c r="D100" s="29"/>
      <c r="E100" s="21"/>
      <c r="F100" s="30">
        <v>1</v>
      </c>
      <c r="G100" s="23">
        <f t="shared" si="6"/>
        <v>590.15</v>
      </c>
      <c r="H100" s="21">
        <f t="shared" si="7"/>
        <v>590.15</v>
      </c>
      <c r="I100" s="32">
        <f t="shared" si="8"/>
        <v>2</v>
      </c>
      <c r="J100" s="42">
        <f t="shared" si="9"/>
        <v>590.15</v>
      </c>
      <c r="K100" s="33">
        <f t="shared" si="10"/>
        <v>1180.3</v>
      </c>
      <c r="L100" s="34"/>
      <c r="M100" s="118" t="s">
        <v>1199</v>
      </c>
    </row>
    <row r="101" spans="1:13">
      <c r="A101" s="17">
        <v>45630</v>
      </c>
      <c r="B101" s="85" t="s">
        <v>640</v>
      </c>
      <c r="C101" s="28"/>
      <c r="D101" s="29"/>
      <c r="E101" s="21"/>
      <c r="F101" s="30">
        <v>1</v>
      </c>
      <c r="G101" s="23">
        <f t="shared" si="6"/>
        <v>590.15</v>
      </c>
      <c r="H101" s="21">
        <f t="shared" si="7"/>
        <v>590.15</v>
      </c>
      <c r="I101" s="32">
        <f t="shared" si="8"/>
        <v>1</v>
      </c>
      <c r="J101" s="42">
        <f t="shared" si="9"/>
        <v>590.15</v>
      </c>
      <c r="K101" s="33">
        <f t="shared" si="10"/>
        <v>590.15</v>
      </c>
      <c r="L101" s="34"/>
      <c r="M101" s="118" t="s">
        <v>1210</v>
      </c>
    </row>
    <row r="102" spans="1:13">
      <c r="A102" s="17">
        <v>45630</v>
      </c>
      <c r="B102" s="85" t="s">
        <v>610</v>
      </c>
      <c r="C102" s="28"/>
      <c r="D102" s="29"/>
      <c r="E102" s="21"/>
      <c r="F102" s="30">
        <v>1</v>
      </c>
      <c r="G102" s="23">
        <f t="shared" si="6"/>
        <v>590.15</v>
      </c>
      <c r="H102" s="21">
        <f t="shared" si="7"/>
        <v>590.15</v>
      </c>
      <c r="I102" s="32">
        <f t="shared" si="8"/>
        <v>0</v>
      </c>
      <c r="J102" s="42">
        <v>0</v>
      </c>
      <c r="K102" s="33">
        <f t="shared" si="10"/>
        <v>0</v>
      </c>
      <c r="L102" s="34"/>
      <c r="M102" s="118" t="s">
        <v>1211</v>
      </c>
    </row>
    <row r="103" spans="1:13">
      <c r="A103" s="17"/>
      <c r="B103" s="85"/>
      <c r="C103" s="28"/>
      <c r="D103" s="29"/>
      <c r="E103" s="21"/>
      <c r="F103" s="30"/>
      <c r="G103" s="23">
        <f t="shared" si="6"/>
        <v>0</v>
      </c>
      <c r="H103" s="21">
        <f t="shared" si="7"/>
        <v>0</v>
      </c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3">
      <c r="A104" s="17"/>
      <c r="B104" s="85"/>
      <c r="C104" s="28"/>
      <c r="D104" s="29"/>
      <c r="E104" s="21"/>
      <c r="F104" s="30"/>
      <c r="G104" s="23" t="e">
        <f t="shared" si="6"/>
        <v>#DIV/0!</v>
      </c>
      <c r="H104" s="21" t="e">
        <f t="shared" si="7"/>
        <v>#DIV/0!</v>
      </c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3">
      <c r="A105" s="17"/>
      <c r="B105" s="85"/>
      <c r="C105" s="28"/>
      <c r="D105" s="29"/>
      <c r="E105" s="21"/>
      <c r="F105" s="30"/>
      <c r="G105" s="23" t="e">
        <f t="shared" si="6"/>
        <v>#DIV/0!</v>
      </c>
      <c r="H105" s="21" t="e">
        <f t="shared" si="7"/>
        <v>#DIV/0!</v>
      </c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3">
      <c r="A106" s="17"/>
      <c r="B106" s="85"/>
      <c r="C106" s="28"/>
      <c r="D106" s="29"/>
      <c r="E106" s="21"/>
      <c r="F106" s="30"/>
      <c r="G106" s="23" t="e">
        <f t="shared" ref="G106:G120" si="11">J105</f>
        <v>#DIV/0!</v>
      </c>
      <c r="H106" s="21" t="e">
        <f t="shared" ref="H106:H120" si="12">F106*G106</f>
        <v>#DIV/0!</v>
      </c>
      <c r="I106" s="32">
        <f t="shared" ref="I106:I120" si="13">+I105+C106-F106</f>
        <v>0</v>
      </c>
      <c r="J106" s="42" t="e">
        <f t="shared" ref="J106:J120" si="14">ROUND(((K105+E106)-H106)/I106,2)</f>
        <v>#DIV/0!</v>
      </c>
      <c r="K106" s="33" t="e">
        <f t="shared" ref="K106:K120" si="15">ROUND(I106*J106,2)</f>
        <v>#DIV/0!</v>
      </c>
      <c r="L106" s="34"/>
    </row>
    <row r="107" spans="1:13">
      <c r="A107" s="17"/>
      <c r="B107" s="85"/>
      <c r="C107" s="28"/>
      <c r="D107" s="29"/>
      <c r="E107" s="21"/>
      <c r="F107" s="30"/>
      <c r="G107" s="23" t="e">
        <f t="shared" si="11"/>
        <v>#DIV/0!</v>
      </c>
      <c r="H107" s="21" t="e">
        <f t="shared" si="12"/>
        <v>#DIV/0!</v>
      </c>
      <c r="I107" s="32">
        <f t="shared" si="13"/>
        <v>0</v>
      </c>
      <c r="J107" s="42" t="e">
        <f t="shared" si="14"/>
        <v>#DIV/0!</v>
      </c>
      <c r="K107" s="33" t="e">
        <f t="shared" si="15"/>
        <v>#DIV/0!</v>
      </c>
      <c r="L107" s="34"/>
    </row>
    <row r="108" spans="1:13">
      <c r="A108" s="17"/>
      <c r="B108" s="85"/>
      <c r="C108" s="28"/>
      <c r="D108" s="29"/>
      <c r="E108" s="21"/>
      <c r="F108" s="30"/>
      <c r="G108" s="23" t="e">
        <f t="shared" si="11"/>
        <v>#DIV/0!</v>
      </c>
      <c r="H108" s="21" t="e">
        <f t="shared" si="12"/>
        <v>#DIV/0!</v>
      </c>
      <c r="I108" s="32">
        <f t="shared" si="13"/>
        <v>0</v>
      </c>
      <c r="J108" s="42" t="e">
        <f t="shared" si="14"/>
        <v>#DIV/0!</v>
      </c>
      <c r="K108" s="33" t="e">
        <f t="shared" si="15"/>
        <v>#DIV/0!</v>
      </c>
      <c r="L108" s="34"/>
    </row>
    <row r="109" spans="1:13">
      <c r="A109" s="17"/>
      <c r="B109" s="85"/>
      <c r="C109" s="28"/>
      <c r="D109" s="29"/>
      <c r="E109" s="21"/>
      <c r="F109" s="30"/>
      <c r="G109" s="23" t="e">
        <f t="shared" si="11"/>
        <v>#DIV/0!</v>
      </c>
      <c r="H109" s="21" t="e">
        <f t="shared" si="12"/>
        <v>#DIV/0!</v>
      </c>
      <c r="I109" s="32">
        <f t="shared" si="13"/>
        <v>0</v>
      </c>
      <c r="J109" s="42" t="e">
        <f t="shared" si="14"/>
        <v>#DIV/0!</v>
      </c>
      <c r="K109" s="33" t="e">
        <f t="shared" si="15"/>
        <v>#DIV/0!</v>
      </c>
      <c r="L109" s="34"/>
    </row>
    <row r="110" spans="1:13">
      <c r="A110" s="17"/>
      <c r="B110" s="85"/>
      <c r="C110" s="28"/>
      <c r="D110" s="29"/>
      <c r="E110" s="21"/>
      <c r="F110" s="30"/>
      <c r="G110" s="23" t="e">
        <f t="shared" si="11"/>
        <v>#DIV/0!</v>
      </c>
      <c r="H110" s="21" t="e">
        <f t="shared" si="12"/>
        <v>#DIV/0!</v>
      </c>
      <c r="I110" s="32">
        <f t="shared" si="13"/>
        <v>0</v>
      </c>
      <c r="J110" s="42" t="e">
        <f t="shared" si="14"/>
        <v>#DIV/0!</v>
      </c>
      <c r="K110" s="33" t="e">
        <f t="shared" si="15"/>
        <v>#DIV/0!</v>
      </c>
      <c r="L110" s="34"/>
    </row>
    <row r="111" spans="1:13">
      <c r="A111" s="17"/>
      <c r="B111" s="85"/>
      <c r="C111" s="28"/>
      <c r="D111" s="29"/>
      <c r="E111" s="21"/>
      <c r="F111" s="30"/>
      <c r="G111" s="23" t="e">
        <f t="shared" si="11"/>
        <v>#DIV/0!</v>
      </c>
      <c r="H111" s="21" t="e">
        <f t="shared" si="12"/>
        <v>#DIV/0!</v>
      </c>
      <c r="I111" s="32">
        <f t="shared" si="13"/>
        <v>0</v>
      </c>
      <c r="J111" s="42" t="e">
        <f t="shared" si="14"/>
        <v>#DIV/0!</v>
      </c>
      <c r="K111" s="33" t="e">
        <f t="shared" si="15"/>
        <v>#DIV/0!</v>
      </c>
      <c r="L111" s="34"/>
    </row>
    <row r="112" spans="1:13">
      <c r="A112" s="17"/>
      <c r="B112" s="85"/>
      <c r="C112" s="28"/>
      <c r="D112" s="29"/>
      <c r="E112" s="21"/>
      <c r="F112" s="30"/>
      <c r="G112" s="23" t="e">
        <f t="shared" si="11"/>
        <v>#DIV/0!</v>
      </c>
      <c r="H112" s="21" t="e">
        <f t="shared" si="12"/>
        <v>#DIV/0!</v>
      </c>
      <c r="I112" s="32">
        <f t="shared" si="13"/>
        <v>0</v>
      </c>
      <c r="J112" s="42" t="e">
        <f t="shared" si="14"/>
        <v>#DIV/0!</v>
      </c>
      <c r="K112" s="33" t="e">
        <f t="shared" si="15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23" t="e">
        <f t="shared" si="11"/>
        <v>#DIV/0!</v>
      </c>
      <c r="H113" s="21" t="e">
        <f t="shared" si="12"/>
        <v>#DIV/0!</v>
      </c>
      <c r="I113" s="32">
        <f t="shared" si="13"/>
        <v>0</v>
      </c>
      <c r="J113" s="42" t="e">
        <f t="shared" si="14"/>
        <v>#DIV/0!</v>
      </c>
      <c r="K113" s="33" t="e">
        <f t="shared" si="15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23" t="e">
        <f t="shared" si="11"/>
        <v>#DIV/0!</v>
      </c>
      <c r="H114" s="21" t="e">
        <f t="shared" si="12"/>
        <v>#DIV/0!</v>
      </c>
      <c r="I114" s="32">
        <f t="shared" si="13"/>
        <v>0</v>
      </c>
      <c r="J114" s="42" t="e">
        <f t="shared" si="14"/>
        <v>#DIV/0!</v>
      </c>
      <c r="K114" s="33" t="e">
        <f t="shared" si="15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23" t="e">
        <f t="shared" si="11"/>
        <v>#DIV/0!</v>
      </c>
      <c r="H115" s="21" t="e">
        <f t="shared" si="12"/>
        <v>#DIV/0!</v>
      </c>
      <c r="I115" s="32">
        <f t="shared" si="13"/>
        <v>0</v>
      </c>
      <c r="J115" s="42" t="e">
        <f t="shared" si="14"/>
        <v>#DIV/0!</v>
      </c>
      <c r="K115" s="33" t="e">
        <f t="shared" si="15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23" t="e">
        <f t="shared" si="11"/>
        <v>#DIV/0!</v>
      </c>
      <c r="H116" s="21" t="e">
        <f t="shared" si="12"/>
        <v>#DIV/0!</v>
      </c>
      <c r="I116" s="32">
        <f t="shared" si="13"/>
        <v>0</v>
      </c>
      <c r="J116" s="42" t="e">
        <f t="shared" si="14"/>
        <v>#DIV/0!</v>
      </c>
      <c r="K116" s="33" t="e">
        <f t="shared" si="15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23" t="e">
        <f t="shared" si="11"/>
        <v>#DIV/0!</v>
      </c>
      <c r="H117" s="21" t="e">
        <f t="shared" si="12"/>
        <v>#DIV/0!</v>
      </c>
      <c r="I117" s="32">
        <f t="shared" si="13"/>
        <v>0</v>
      </c>
      <c r="J117" s="42" t="e">
        <f t="shared" si="14"/>
        <v>#DIV/0!</v>
      </c>
      <c r="K117" s="33" t="e">
        <f t="shared" si="15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23" t="e">
        <f t="shared" si="11"/>
        <v>#DIV/0!</v>
      </c>
      <c r="H118" s="21" t="e">
        <f t="shared" si="12"/>
        <v>#DIV/0!</v>
      </c>
      <c r="I118" s="32">
        <f t="shared" si="13"/>
        <v>0</v>
      </c>
      <c r="J118" s="42" t="e">
        <f t="shared" si="14"/>
        <v>#DIV/0!</v>
      </c>
      <c r="K118" s="33" t="e">
        <f t="shared" si="15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23" t="e">
        <f t="shared" si="11"/>
        <v>#DIV/0!</v>
      </c>
      <c r="H119" s="21" t="e">
        <f t="shared" si="12"/>
        <v>#DIV/0!</v>
      </c>
      <c r="I119" s="32">
        <f t="shared" si="13"/>
        <v>0</v>
      </c>
      <c r="J119" s="42" t="e">
        <f t="shared" si="14"/>
        <v>#DIV/0!</v>
      </c>
      <c r="K119" s="33" t="e">
        <f t="shared" si="15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23" t="e">
        <f t="shared" si="11"/>
        <v>#DIV/0!</v>
      </c>
      <c r="H120" s="21" t="e">
        <f t="shared" si="12"/>
        <v>#DIV/0!</v>
      </c>
      <c r="I120" s="32">
        <f t="shared" si="13"/>
        <v>0</v>
      </c>
      <c r="J120" s="42" t="e">
        <f t="shared" si="14"/>
        <v>#DIV/0!</v>
      </c>
      <c r="K120" s="33" t="e">
        <f t="shared" si="15"/>
        <v>#DIV/0!</v>
      </c>
      <c r="L120" s="34"/>
    </row>
  </sheetData>
  <mergeCells count="23">
    <mergeCell ref="M11:M13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FFFF00"/>
    <pageSetUpPr fitToPage="1"/>
  </sheetPr>
  <dimension ref="A1:M120"/>
  <sheetViews>
    <sheetView topLeftCell="A88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22</v>
      </c>
      <c r="E8" s="10"/>
      <c r="F8" s="10"/>
      <c r="G8" s="10"/>
      <c r="H8" s="38"/>
      <c r="I8" s="9" t="s">
        <v>6</v>
      </c>
      <c r="J8" s="10"/>
      <c r="K8" s="10" t="s">
        <v>23</v>
      </c>
      <c r="L8" s="11"/>
    </row>
    <row r="9" spans="1:13" ht="15" customHeight="1">
      <c r="A9" s="12" t="s">
        <v>8</v>
      </c>
      <c r="B9" s="10"/>
      <c r="C9" s="10"/>
      <c r="D9" s="40" t="s">
        <v>467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128</v>
      </c>
      <c r="J14" s="25">
        <v>153.63999999999999</v>
      </c>
      <c r="K14" s="21">
        <f>J14*I14</f>
        <v>19665.919999999998</v>
      </c>
      <c r="L14" s="26"/>
    </row>
    <row r="15" spans="1:13" ht="17.100000000000001" customHeight="1">
      <c r="A15" s="17">
        <v>45294</v>
      </c>
      <c r="B15" s="85" t="s">
        <v>587</v>
      </c>
      <c r="C15" s="28"/>
      <c r="D15" s="29"/>
      <c r="E15" s="21"/>
      <c r="F15" s="30">
        <v>2</v>
      </c>
      <c r="G15" s="31">
        <f t="shared" ref="G15:G46" si="0">J14</f>
        <v>153.63999999999999</v>
      </c>
      <c r="H15" s="21">
        <f t="shared" ref="H15:H46" si="1">G15*F15</f>
        <v>307.27999999999997</v>
      </c>
      <c r="I15" s="32">
        <f t="shared" ref="I15:I46" si="2">+I14+C15-F15</f>
        <v>126</v>
      </c>
      <c r="J15" s="42">
        <f t="shared" ref="J15:J46" si="3">ROUND(((K14+E15)-H15)/I15,2)</f>
        <v>153.63999999999999</v>
      </c>
      <c r="K15" s="33">
        <f t="shared" ref="K15:K46" si="4">ROUND(I15*J15,2)</f>
        <v>19358.64</v>
      </c>
      <c r="L15" s="34"/>
      <c r="M15" s="118" t="s">
        <v>588</v>
      </c>
    </row>
    <row r="16" spans="1:13" ht="17.100000000000001" customHeight="1">
      <c r="A16" s="17">
        <v>45299</v>
      </c>
      <c r="B16" s="85" t="s">
        <v>598</v>
      </c>
      <c r="C16" s="28"/>
      <c r="D16" s="29"/>
      <c r="E16" s="21"/>
      <c r="F16" s="30">
        <v>2</v>
      </c>
      <c r="G16" s="31">
        <f t="shared" si="0"/>
        <v>153.63999999999999</v>
      </c>
      <c r="H16" s="21">
        <f t="shared" si="1"/>
        <v>307.27999999999997</v>
      </c>
      <c r="I16" s="32">
        <f t="shared" si="2"/>
        <v>124</v>
      </c>
      <c r="J16" s="42">
        <f t="shared" si="3"/>
        <v>153.63999999999999</v>
      </c>
      <c r="K16" s="33">
        <f t="shared" si="4"/>
        <v>19051.36</v>
      </c>
      <c r="L16" s="34"/>
      <c r="M16" s="118" t="s">
        <v>599</v>
      </c>
    </row>
    <row r="17" spans="1:13" ht="17.100000000000001" customHeight="1">
      <c r="A17" s="17">
        <v>45299</v>
      </c>
      <c r="B17" s="85" t="s">
        <v>604</v>
      </c>
      <c r="C17" s="28"/>
      <c r="D17" s="29"/>
      <c r="E17" s="21"/>
      <c r="F17" s="30">
        <v>1</v>
      </c>
      <c r="G17" s="31">
        <f t="shared" si="0"/>
        <v>153.63999999999999</v>
      </c>
      <c r="H17" s="21">
        <f t="shared" si="1"/>
        <v>153.63999999999999</v>
      </c>
      <c r="I17" s="32">
        <f t="shared" si="2"/>
        <v>123</v>
      </c>
      <c r="J17" s="42">
        <f t="shared" si="3"/>
        <v>153.63999999999999</v>
      </c>
      <c r="K17" s="33">
        <f t="shared" si="4"/>
        <v>18897.72</v>
      </c>
      <c r="L17" s="34"/>
      <c r="M17" s="118" t="s">
        <v>606</v>
      </c>
    </row>
    <row r="18" spans="1:13" ht="17.100000000000001" customHeight="1">
      <c r="A18" s="17">
        <v>45300</v>
      </c>
      <c r="B18" s="86" t="s">
        <v>607</v>
      </c>
      <c r="C18" s="28"/>
      <c r="D18" s="29"/>
      <c r="E18" s="21"/>
      <c r="F18" s="30">
        <v>1</v>
      </c>
      <c r="G18" s="31">
        <f t="shared" si="0"/>
        <v>153.63999999999999</v>
      </c>
      <c r="H18" s="21">
        <f t="shared" si="1"/>
        <v>153.63999999999999</v>
      </c>
      <c r="I18" s="32">
        <f t="shared" si="2"/>
        <v>122</v>
      </c>
      <c r="J18" s="42">
        <f t="shared" si="3"/>
        <v>153.63999999999999</v>
      </c>
      <c r="K18" s="33">
        <f t="shared" si="4"/>
        <v>18744.080000000002</v>
      </c>
      <c r="L18" s="34"/>
      <c r="M18" s="118" t="s">
        <v>612</v>
      </c>
    </row>
    <row r="19" spans="1:13" ht="17.100000000000001" customHeight="1">
      <c r="A19" s="17">
        <v>45302</v>
      </c>
      <c r="B19" s="86" t="s">
        <v>587</v>
      </c>
      <c r="C19" s="28"/>
      <c r="D19" s="29"/>
      <c r="E19" s="21"/>
      <c r="F19" s="30">
        <v>2</v>
      </c>
      <c r="G19" s="31">
        <f t="shared" si="0"/>
        <v>153.63999999999999</v>
      </c>
      <c r="H19" s="21">
        <f t="shared" si="1"/>
        <v>307.27999999999997</v>
      </c>
      <c r="I19" s="32">
        <f t="shared" si="2"/>
        <v>120</v>
      </c>
      <c r="J19" s="42">
        <f t="shared" si="3"/>
        <v>153.63999999999999</v>
      </c>
      <c r="K19" s="33">
        <f t="shared" si="4"/>
        <v>18436.8</v>
      </c>
      <c r="L19" s="34"/>
      <c r="M19" s="118" t="s">
        <v>618</v>
      </c>
    </row>
    <row r="20" spans="1:13" ht="17.100000000000001" customHeight="1">
      <c r="A20" s="17">
        <v>45303</v>
      </c>
      <c r="B20" s="87" t="s">
        <v>598</v>
      </c>
      <c r="C20" s="28"/>
      <c r="D20" s="29"/>
      <c r="E20" s="21"/>
      <c r="F20" s="30">
        <v>2</v>
      </c>
      <c r="G20" s="31">
        <f t="shared" si="0"/>
        <v>153.63999999999999</v>
      </c>
      <c r="H20" s="21">
        <f t="shared" si="1"/>
        <v>307.27999999999997</v>
      </c>
      <c r="I20" s="32">
        <f t="shared" si="2"/>
        <v>118</v>
      </c>
      <c r="J20" s="42">
        <f t="shared" si="3"/>
        <v>153.63999999999999</v>
      </c>
      <c r="K20" s="33">
        <f t="shared" si="4"/>
        <v>18129.52</v>
      </c>
      <c r="L20" s="34"/>
      <c r="M20" s="118" t="s">
        <v>622</v>
      </c>
    </row>
    <row r="21" spans="1:13" ht="17.100000000000001" customHeight="1">
      <c r="A21" s="17">
        <v>45310</v>
      </c>
      <c r="B21" s="85" t="s">
        <v>595</v>
      </c>
      <c r="C21" s="28"/>
      <c r="D21" s="29"/>
      <c r="E21" s="21"/>
      <c r="F21" s="30">
        <v>1</v>
      </c>
      <c r="G21" s="31">
        <f t="shared" si="0"/>
        <v>153.63999999999999</v>
      </c>
      <c r="H21" s="21">
        <f t="shared" si="1"/>
        <v>153.63999999999999</v>
      </c>
      <c r="I21" s="32">
        <f t="shared" si="2"/>
        <v>117</v>
      </c>
      <c r="J21" s="42">
        <f t="shared" si="3"/>
        <v>153.63999999999999</v>
      </c>
      <c r="K21" s="33">
        <f t="shared" si="4"/>
        <v>17975.88</v>
      </c>
      <c r="L21" s="34"/>
      <c r="M21" s="118" t="s">
        <v>648</v>
      </c>
    </row>
    <row r="22" spans="1:13" ht="17.100000000000001" customHeight="1">
      <c r="A22" s="17">
        <v>45310</v>
      </c>
      <c r="B22" s="85" t="s">
        <v>626</v>
      </c>
      <c r="C22" s="28"/>
      <c r="D22" s="29"/>
      <c r="E22" s="21"/>
      <c r="F22" s="30">
        <v>1</v>
      </c>
      <c r="G22" s="31">
        <f t="shared" si="0"/>
        <v>153.63999999999999</v>
      </c>
      <c r="H22" s="21">
        <f t="shared" si="1"/>
        <v>153.63999999999999</v>
      </c>
      <c r="I22" s="32">
        <f t="shared" si="2"/>
        <v>116</v>
      </c>
      <c r="J22" s="42">
        <f t="shared" si="3"/>
        <v>153.63999999999999</v>
      </c>
      <c r="K22" s="33">
        <f t="shared" si="4"/>
        <v>17822.240000000002</v>
      </c>
      <c r="L22" s="34"/>
      <c r="M22" s="118" t="s">
        <v>649</v>
      </c>
    </row>
    <row r="23" spans="1:13" ht="17.100000000000001" customHeight="1">
      <c r="A23" s="17">
        <v>45317</v>
      </c>
      <c r="B23" s="85" t="s">
        <v>598</v>
      </c>
      <c r="C23" s="28"/>
      <c r="D23" s="29"/>
      <c r="E23" s="21"/>
      <c r="F23" s="30">
        <v>2</v>
      </c>
      <c r="G23" s="31">
        <f t="shared" si="0"/>
        <v>153.63999999999999</v>
      </c>
      <c r="H23" s="21">
        <f t="shared" si="1"/>
        <v>307.27999999999997</v>
      </c>
      <c r="I23" s="32">
        <f t="shared" si="2"/>
        <v>114</v>
      </c>
      <c r="J23" s="42">
        <f t="shared" si="3"/>
        <v>153.63999999999999</v>
      </c>
      <c r="K23" s="33">
        <f t="shared" si="4"/>
        <v>17514.96</v>
      </c>
      <c r="L23" s="34"/>
      <c r="M23" s="118" t="s">
        <v>657</v>
      </c>
    </row>
    <row r="24" spans="1:13" ht="17.100000000000001" customHeight="1">
      <c r="A24" s="17">
        <v>45317</v>
      </c>
      <c r="B24" s="85" t="s">
        <v>587</v>
      </c>
      <c r="C24" s="28"/>
      <c r="D24" s="29"/>
      <c r="E24" s="21"/>
      <c r="F24" s="30">
        <v>1</v>
      </c>
      <c r="G24" s="31">
        <f t="shared" si="0"/>
        <v>153.63999999999999</v>
      </c>
      <c r="H24" s="21">
        <f t="shared" si="1"/>
        <v>153.63999999999999</v>
      </c>
      <c r="I24" s="32">
        <f t="shared" si="2"/>
        <v>113</v>
      </c>
      <c r="J24" s="42">
        <f t="shared" si="3"/>
        <v>153.63999999999999</v>
      </c>
      <c r="K24" s="33">
        <f t="shared" si="4"/>
        <v>17361.32</v>
      </c>
      <c r="L24" s="34"/>
      <c r="M24" s="118" t="s">
        <v>660</v>
      </c>
    </row>
    <row r="25" spans="1:13" ht="17.100000000000001" customHeight="1">
      <c r="A25" s="154">
        <v>45321</v>
      </c>
      <c r="B25" s="166" t="s">
        <v>627</v>
      </c>
      <c r="C25" s="156"/>
      <c r="D25" s="157"/>
      <c r="E25" s="158"/>
      <c r="F25" s="159">
        <v>1</v>
      </c>
      <c r="G25" s="160">
        <f t="shared" si="0"/>
        <v>153.63999999999999</v>
      </c>
      <c r="H25" s="158">
        <f t="shared" si="1"/>
        <v>153.63999999999999</v>
      </c>
      <c r="I25" s="161">
        <f t="shared" si="2"/>
        <v>112</v>
      </c>
      <c r="J25" s="162">
        <f t="shared" si="3"/>
        <v>153.63999999999999</v>
      </c>
      <c r="K25" s="163">
        <f t="shared" si="4"/>
        <v>17207.68</v>
      </c>
      <c r="L25" s="164"/>
      <c r="M25" s="167" t="s">
        <v>675</v>
      </c>
    </row>
    <row r="26" spans="1:13" ht="17.100000000000001" customHeight="1">
      <c r="A26" s="17">
        <v>45328</v>
      </c>
      <c r="B26" s="86" t="s">
        <v>598</v>
      </c>
      <c r="C26" s="19"/>
      <c r="D26" s="20"/>
      <c r="E26" s="21"/>
      <c r="F26" s="22">
        <v>1</v>
      </c>
      <c r="G26" s="160">
        <f t="shared" si="0"/>
        <v>153.63999999999999</v>
      </c>
      <c r="H26" s="21">
        <f t="shared" si="1"/>
        <v>153.63999999999999</v>
      </c>
      <c r="I26" s="32">
        <f t="shared" si="2"/>
        <v>111</v>
      </c>
      <c r="J26" s="42">
        <f t="shared" si="3"/>
        <v>153.63999999999999</v>
      </c>
      <c r="K26" s="33">
        <f t="shared" si="4"/>
        <v>17054.04</v>
      </c>
      <c r="L26" s="26"/>
      <c r="M26" s="118" t="s">
        <v>684</v>
      </c>
    </row>
    <row r="27" spans="1:13" ht="17.100000000000001" customHeight="1">
      <c r="A27" s="17">
        <v>45330</v>
      </c>
      <c r="B27" s="85" t="s">
        <v>587</v>
      </c>
      <c r="C27" s="28"/>
      <c r="D27" s="29"/>
      <c r="E27" s="21"/>
      <c r="F27" s="30">
        <v>1</v>
      </c>
      <c r="G27" s="160">
        <f t="shared" si="0"/>
        <v>153.63999999999999</v>
      </c>
      <c r="H27" s="21">
        <f t="shared" si="1"/>
        <v>153.63999999999999</v>
      </c>
      <c r="I27" s="32">
        <f t="shared" si="2"/>
        <v>110</v>
      </c>
      <c r="J27" s="42">
        <f t="shared" si="3"/>
        <v>153.63999999999999</v>
      </c>
      <c r="K27" s="33">
        <f t="shared" si="4"/>
        <v>16900.400000000001</v>
      </c>
      <c r="L27" s="34"/>
      <c r="M27" s="118" t="s">
        <v>690</v>
      </c>
    </row>
    <row r="28" spans="1:13" ht="17.100000000000001" customHeight="1">
      <c r="A28" s="17">
        <v>45334</v>
      </c>
      <c r="B28" s="85" t="s">
        <v>627</v>
      </c>
      <c r="C28" s="28"/>
      <c r="D28" s="29"/>
      <c r="E28" s="21"/>
      <c r="F28" s="30">
        <v>2</v>
      </c>
      <c r="G28" s="160">
        <f t="shared" si="0"/>
        <v>153.63999999999999</v>
      </c>
      <c r="H28" s="21">
        <f t="shared" si="1"/>
        <v>307.27999999999997</v>
      </c>
      <c r="I28" s="32">
        <f t="shared" si="2"/>
        <v>108</v>
      </c>
      <c r="J28" s="42">
        <f t="shared" si="3"/>
        <v>153.63999999999999</v>
      </c>
      <c r="K28" s="33">
        <f t="shared" si="4"/>
        <v>16593.12</v>
      </c>
      <c r="L28" s="34"/>
      <c r="M28" s="118" t="s">
        <v>691</v>
      </c>
    </row>
    <row r="29" spans="1:13" ht="17.100000000000001" customHeight="1">
      <c r="A29" s="17">
        <v>45344</v>
      </c>
      <c r="B29" s="85" t="s">
        <v>587</v>
      </c>
      <c r="C29" s="28"/>
      <c r="D29" s="29"/>
      <c r="E29" s="21"/>
      <c r="F29" s="30">
        <v>1</v>
      </c>
      <c r="G29" s="160">
        <f t="shared" si="0"/>
        <v>153.63999999999999</v>
      </c>
      <c r="H29" s="21">
        <f t="shared" si="1"/>
        <v>153.63999999999999</v>
      </c>
      <c r="I29" s="32">
        <f t="shared" si="2"/>
        <v>107</v>
      </c>
      <c r="J29" s="42">
        <f t="shared" si="3"/>
        <v>153.63999999999999</v>
      </c>
      <c r="K29" s="33">
        <f t="shared" si="4"/>
        <v>16439.48</v>
      </c>
      <c r="L29" s="34"/>
      <c r="M29" s="118" t="s">
        <v>713</v>
      </c>
    </row>
    <row r="30" spans="1:13" ht="17.100000000000001" customHeight="1">
      <c r="A30" s="17">
        <v>45348</v>
      </c>
      <c r="B30" s="85" t="s">
        <v>598</v>
      </c>
      <c r="C30" s="28"/>
      <c r="D30" s="29"/>
      <c r="E30" s="21"/>
      <c r="F30" s="30">
        <v>1</v>
      </c>
      <c r="G30" s="160">
        <f t="shared" si="0"/>
        <v>153.63999999999999</v>
      </c>
      <c r="H30" s="21">
        <f t="shared" si="1"/>
        <v>153.63999999999999</v>
      </c>
      <c r="I30" s="32">
        <f t="shared" si="2"/>
        <v>106</v>
      </c>
      <c r="J30" s="42">
        <f t="shared" si="3"/>
        <v>153.63999999999999</v>
      </c>
      <c r="K30" s="33">
        <f t="shared" si="4"/>
        <v>16285.84</v>
      </c>
      <c r="L30" s="34"/>
      <c r="M30" s="118" t="s">
        <v>717</v>
      </c>
    </row>
    <row r="31" spans="1:13" ht="17.100000000000001" customHeight="1">
      <c r="A31" s="17">
        <v>45349</v>
      </c>
      <c r="B31" s="85" t="s">
        <v>626</v>
      </c>
      <c r="C31" s="28"/>
      <c r="D31" s="29"/>
      <c r="E31" s="21"/>
      <c r="F31" s="30">
        <v>2</v>
      </c>
      <c r="G31" s="160">
        <f t="shared" si="0"/>
        <v>153.63999999999999</v>
      </c>
      <c r="H31" s="21">
        <f t="shared" si="1"/>
        <v>307.27999999999997</v>
      </c>
      <c r="I31" s="32">
        <f t="shared" si="2"/>
        <v>104</v>
      </c>
      <c r="J31" s="42">
        <f t="shared" si="3"/>
        <v>153.63999999999999</v>
      </c>
      <c r="K31" s="33">
        <f t="shared" si="4"/>
        <v>15978.56</v>
      </c>
      <c r="L31" s="34"/>
      <c r="M31" s="118" t="s">
        <v>721</v>
      </c>
    </row>
    <row r="32" spans="1:13" ht="17.100000000000001" customHeight="1">
      <c r="A32" s="17">
        <v>45319</v>
      </c>
      <c r="B32" s="85" t="s">
        <v>583</v>
      </c>
      <c r="C32" s="28"/>
      <c r="D32" s="29"/>
      <c r="E32" s="21"/>
      <c r="F32" s="30">
        <v>2</v>
      </c>
      <c r="G32" s="160">
        <f t="shared" si="0"/>
        <v>153.63999999999999</v>
      </c>
      <c r="H32" s="21">
        <f t="shared" si="1"/>
        <v>307.27999999999997</v>
      </c>
      <c r="I32" s="32">
        <f t="shared" si="2"/>
        <v>102</v>
      </c>
      <c r="J32" s="42">
        <f t="shared" si="3"/>
        <v>153.63999999999999</v>
      </c>
      <c r="K32" s="33">
        <f t="shared" si="4"/>
        <v>15671.28</v>
      </c>
      <c r="L32" s="34"/>
      <c r="M32" s="118" t="s">
        <v>728</v>
      </c>
    </row>
    <row r="33" spans="1:13" ht="17.100000000000001" customHeight="1">
      <c r="A33" s="154">
        <v>45351</v>
      </c>
      <c r="B33" s="166" t="s">
        <v>598</v>
      </c>
      <c r="C33" s="156"/>
      <c r="D33" s="157"/>
      <c r="E33" s="158"/>
      <c r="F33" s="159">
        <v>1</v>
      </c>
      <c r="G33" s="160">
        <f t="shared" si="0"/>
        <v>153.63999999999999</v>
      </c>
      <c r="H33" s="163">
        <f t="shared" si="1"/>
        <v>153.63999999999999</v>
      </c>
      <c r="I33" s="161">
        <f t="shared" si="2"/>
        <v>101</v>
      </c>
      <c r="J33" s="162">
        <f t="shared" si="3"/>
        <v>153.63999999999999</v>
      </c>
      <c r="K33" s="163">
        <f t="shared" si="4"/>
        <v>15517.64</v>
      </c>
      <c r="L33" s="164"/>
      <c r="M33" s="167" t="s">
        <v>731</v>
      </c>
    </row>
    <row r="34" spans="1:13" ht="17.100000000000001" customHeight="1">
      <c r="A34" s="17">
        <v>45355</v>
      </c>
      <c r="B34" s="86" t="s">
        <v>602</v>
      </c>
      <c r="C34" s="19"/>
      <c r="D34" s="20"/>
      <c r="E34" s="21"/>
      <c r="F34" s="22">
        <v>1</v>
      </c>
      <c r="G34" s="170">
        <f t="shared" si="0"/>
        <v>153.63999999999999</v>
      </c>
      <c r="H34" s="21">
        <f t="shared" si="1"/>
        <v>153.63999999999999</v>
      </c>
      <c r="I34" s="24">
        <f t="shared" si="2"/>
        <v>100</v>
      </c>
      <c r="J34" s="134">
        <f t="shared" si="3"/>
        <v>153.63999999999999</v>
      </c>
      <c r="K34" s="21">
        <f t="shared" si="4"/>
        <v>15364</v>
      </c>
      <c r="L34" s="26"/>
      <c r="M34" s="118" t="s">
        <v>733</v>
      </c>
    </row>
    <row r="35" spans="1:13" ht="17.100000000000001" customHeight="1">
      <c r="A35" s="17">
        <v>45359</v>
      </c>
      <c r="B35" s="85" t="s">
        <v>607</v>
      </c>
      <c r="C35" s="28"/>
      <c r="D35" s="29"/>
      <c r="E35" s="21"/>
      <c r="F35" s="30">
        <v>1</v>
      </c>
      <c r="G35" s="160">
        <f t="shared" si="0"/>
        <v>153.63999999999999</v>
      </c>
      <c r="H35" s="21">
        <f t="shared" si="1"/>
        <v>153.63999999999999</v>
      </c>
      <c r="I35" s="32">
        <f t="shared" si="2"/>
        <v>99</v>
      </c>
      <c r="J35" s="42">
        <f t="shared" si="3"/>
        <v>153.63999999999999</v>
      </c>
      <c r="K35" s="33">
        <f t="shared" si="4"/>
        <v>15210.36</v>
      </c>
      <c r="L35" s="34"/>
      <c r="M35" s="118" t="s">
        <v>750</v>
      </c>
    </row>
    <row r="36" spans="1:13" ht="17.100000000000001" customHeight="1">
      <c r="A36" s="17">
        <v>45359</v>
      </c>
      <c r="B36" s="85" t="s">
        <v>587</v>
      </c>
      <c r="C36" s="28"/>
      <c r="D36" s="29"/>
      <c r="E36" s="21"/>
      <c r="F36" s="30">
        <v>1</v>
      </c>
      <c r="G36" s="160">
        <f t="shared" si="0"/>
        <v>153.63999999999999</v>
      </c>
      <c r="H36" s="21">
        <f t="shared" si="1"/>
        <v>153.63999999999999</v>
      </c>
      <c r="I36" s="32">
        <f t="shared" si="2"/>
        <v>98</v>
      </c>
      <c r="J36" s="42">
        <f t="shared" si="3"/>
        <v>153.63999999999999</v>
      </c>
      <c r="K36" s="33">
        <f t="shared" si="4"/>
        <v>15056.72</v>
      </c>
      <c r="L36" s="34"/>
      <c r="M36" s="118" t="s">
        <v>751</v>
      </c>
    </row>
    <row r="37" spans="1:13" ht="17.100000000000001" customHeight="1">
      <c r="A37" s="154">
        <v>45378</v>
      </c>
      <c r="B37" s="166" t="s">
        <v>604</v>
      </c>
      <c r="C37" s="156"/>
      <c r="D37" s="157"/>
      <c r="E37" s="158"/>
      <c r="F37" s="159">
        <v>1</v>
      </c>
      <c r="G37" s="160">
        <f t="shared" si="0"/>
        <v>153.63999999999999</v>
      </c>
      <c r="H37" s="158">
        <f t="shared" si="1"/>
        <v>153.63999999999999</v>
      </c>
      <c r="I37" s="161">
        <f t="shared" si="2"/>
        <v>97</v>
      </c>
      <c r="J37" s="162">
        <f t="shared" si="3"/>
        <v>153.63999999999999</v>
      </c>
      <c r="K37" s="163">
        <f t="shared" si="4"/>
        <v>14903.08</v>
      </c>
      <c r="L37" s="164"/>
      <c r="M37" s="167" t="s">
        <v>786</v>
      </c>
    </row>
    <row r="38" spans="1:13" ht="17.100000000000001" customHeight="1">
      <c r="A38" s="17">
        <v>45391</v>
      </c>
      <c r="B38" s="86" t="s">
        <v>627</v>
      </c>
      <c r="C38" s="19"/>
      <c r="D38" s="20"/>
      <c r="E38" s="21"/>
      <c r="F38" s="22">
        <v>2</v>
      </c>
      <c r="G38" s="160">
        <f t="shared" si="0"/>
        <v>153.63999999999999</v>
      </c>
      <c r="H38" s="188">
        <f t="shared" si="1"/>
        <v>307.27999999999997</v>
      </c>
      <c r="I38" s="161">
        <f t="shared" si="2"/>
        <v>95</v>
      </c>
      <c r="J38" s="162">
        <f t="shared" si="3"/>
        <v>153.63999999999999</v>
      </c>
      <c r="K38" s="163">
        <f t="shared" si="4"/>
        <v>14595.8</v>
      </c>
      <c r="L38" s="26"/>
      <c r="M38" s="118" t="s">
        <v>806</v>
      </c>
    </row>
    <row r="39" spans="1:13" ht="17.100000000000001" customHeight="1">
      <c r="A39" s="17">
        <v>45393</v>
      </c>
      <c r="B39" s="85" t="s">
        <v>629</v>
      </c>
      <c r="C39" s="28"/>
      <c r="D39" s="29"/>
      <c r="E39" s="21"/>
      <c r="F39" s="30">
        <v>1</v>
      </c>
      <c r="G39" s="160">
        <f t="shared" si="0"/>
        <v>153.63999999999999</v>
      </c>
      <c r="H39" s="21">
        <f t="shared" si="1"/>
        <v>153.63999999999999</v>
      </c>
      <c r="I39" s="161">
        <f t="shared" si="2"/>
        <v>94</v>
      </c>
      <c r="J39" s="162">
        <f t="shared" si="3"/>
        <v>153.63999999999999</v>
      </c>
      <c r="K39" s="163">
        <f t="shared" si="4"/>
        <v>14442.16</v>
      </c>
      <c r="L39" s="34"/>
      <c r="M39" s="118" t="s">
        <v>807</v>
      </c>
    </row>
    <row r="40" spans="1:13" ht="17.100000000000001" customHeight="1">
      <c r="A40" s="17">
        <v>45398</v>
      </c>
      <c r="B40" s="85" t="s">
        <v>583</v>
      </c>
      <c r="C40" s="28"/>
      <c r="D40" s="29"/>
      <c r="E40" s="21"/>
      <c r="F40" s="30">
        <v>1</v>
      </c>
      <c r="G40" s="160">
        <f t="shared" si="0"/>
        <v>153.63999999999999</v>
      </c>
      <c r="H40" s="188">
        <f t="shared" si="1"/>
        <v>153.63999999999999</v>
      </c>
      <c r="I40" s="161">
        <f t="shared" si="2"/>
        <v>93</v>
      </c>
      <c r="J40" s="162">
        <f t="shared" si="3"/>
        <v>153.63999999999999</v>
      </c>
      <c r="K40" s="163">
        <f t="shared" si="4"/>
        <v>14288.52</v>
      </c>
      <c r="L40" s="34"/>
      <c r="M40" s="118" t="s">
        <v>814</v>
      </c>
    </row>
    <row r="41" spans="1:13" ht="17.100000000000001" customHeight="1">
      <c r="A41" s="17">
        <v>45398</v>
      </c>
      <c r="B41" s="85" t="s">
        <v>598</v>
      </c>
      <c r="C41" s="28"/>
      <c r="D41" s="29"/>
      <c r="E41" s="21"/>
      <c r="F41" s="30">
        <v>1</v>
      </c>
      <c r="G41" s="160">
        <f t="shared" si="0"/>
        <v>153.63999999999999</v>
      </c>
      <c r="H41" s="188">
        <f t="shared" si="1"/>
        <v>153.63999999999999</v>
      </c>
      <c r="I41" s="161">
        <f t="shared" si="2"/>
        <v>92</v>
      </c>
      <c r="J41" s="162">
        <f t="shared" si="3"/>
        <v>153.63999999999999</v>
      </c>
      <c r="K41" s="163">
        <f t="shared" si="4"/>
        <v>14134.88</v>
      </c>
      <c r="L41" s="34"/>
      <c r="M41" s="118" t="s">
        <v>817</v>
      </c>
    </row>
    <row r="42" spans="1:13" ht="17.100000000000001" customHeight="1">
      <c r="A42" s="17">
        <v>45399</v>
      </c>
      <c r="B42" s="85" t="s">
        <v>587</v>
      </c>
      <c r="C42" s="28"/>
      <c r="D42" s="29"/>
      <c r="E42" s="21"/>
      <c r="F42" s="30">
        <v>1</v>
      </c>
      <c r="G42" s="160">
        <f t="shared" si="0"/>
        <v>153.63999999999999</v>
      </c>
      <c r="H42" s="21">
        <f t="shared" si="1"/>
        <v>153.63999999999999</v>
      </c>
      <c r="I42" s="161">
        <f t="shared" si="2"/>
        <v>91</v>
      </c>
      <c r="J42" s="162">
        <f t="shared" si="3"/>
        <v>153.63999999999999</v>
      </c>
      <c r="K42" s="163">
        <f t="shared" si="4"/>
        <v>13981.24</v>
      </c>
      <c r="L42" s="34"/>
      <c r="M42" s="118" t="s">
        <v>820</v>
      </c>
    </row>
    <row r="43" spans="1:13" ht="17.100000000000001" customHeight="1">
      <c r="A43" s="17">
        <v>45405</v>
      </c>
      <c r="B43" s="85" t="s">
        <v>602</v>
      </c>
      <c r="C43" s="28"/>
      <c r="D43" s="29"/>
      <c r="E43" s="21"/>
      <c r="F43" s="30">
        <v>2</v>
      </c>
      <c r="G43" s="160">
        <f t="shared" si="0"/>
        <v>153.63999999999999</v>
      </c>
      <c r="H43" s="21">
        <f t="shared" si="1"/>
        <v>307.27999999999997</v>
      </c>
      <c r="I43" s="161">
        <f t="shared" si="2"/>
        <v>89</v>
      </c>
      <c r="J43" s="162">
        <f t="shared" si="3"/>
        <v>153.63999999999999</v>
      </c>
      <c r="K43" s="163">
        <f t="shared" si="4"/>
        <v>13673.96</v>
      </c>
      <c r="L43" s="34"/>
      <c r="M43" s="118" t="s">
        <v>831</v>
      </c>
    </row>
    <row r="44" spans="1:13" ht="17.100000000000001" customHeight="1">
      <c r="A44" s="17">
        <v>45411</v>
      </c>
      <c r="B44" s="85" t="s">
        <v>583</v>
      </c>
      <c r="C44" s="28"/>
      <c r="D44" s="29"/>
      <c r="E44" s="21"/>
      <c r="F44" s="30">
        <v>1</v>
      </c>
      <c r="G44" s="160">
        <f t="shared" si="0"/>
        <v>153.63999999999999</v>
      </c>
      <c r="H44" s="21">
        <f t="shared" si="1"/>
        <v>153.63999999999999</v>
      </c>
      <c r="I44" s="161">
        <f t="shared" si="2"/>
        <v>88</v>
      </c>
      <c r="J44" s="162">
        <f t="shared" si="3"/>
        <v>153.63999999999999</v>
      </c>
      <c r="K44" s="163">
        <f t="shared" si="4"/>
        <v>13520.32</v>
      </c>
      <c r="L44" s="34"/>
      <c r="M44" s="118" t="s">
        <v>839</v>
      </c>
    </row>
    <row r="45" spans="1:13" ht="17.100000000000001" customHeight="1">
      <c r="A45" s="154">
        <v>45412</v>
      </c>
      <c r="B45" s="166" t="s">
        <v>587</v>
      </c>
      <c r="C45" s="156"/>
      <c r="D45" s="157"/>
      <c r="E45" s="158"/>
      <c r="F45" s="159">
        <v>1</v>
      </c>
      <c r="G45" s="160">
        <f t="shared" si="0"/>
        <v>153.63999999999999</v>
      </c>
      <c r="H45" s="158">
        <f t="shared" si="1"/>
        <v>153.63999999999999</v>
      </c>
      <c r="I45" s="161">
        <f t="shared" si="2"/>
        <v>87</v>
      </c>
      <c r="J45" s="162">
        <f t="shared" si="3"/>
        <v>153.63999999999999</v>
      </c>
      <c r="K45" s="163">
        <f t="shared" si="4"/>
        <v>13366.68</v>
      </c>
      <c r="L45" s="164"/>
      <c r="M45" s="167" t="s">
        <v>841</v>
      </c>
    </row>
    <row r="46" spans="1:13" ht="17.100000000000001" customHeight="1">
      <c r="A46" s="17">
        <v>45418</v>
      </c>
      <c r="B46" s="86" t="s">
        <v>629</v>
      </c>
      <c r="C46" s="19"/>
      <c r="D46" s="20"/>
      <c r="E46" s="21"/>
      <c r="F46" s="22">
        <v>1</v>
      </c>
      <c r="G46" s="195">
        <f t="shared" si="0"/>
        <v>153.63999999999999</v>
      </c>
      <c r="H46" s="188">
        <f t="shared" si="1"/>
        <v>153.63999999999999</v>
      </c>
      <c r="I46" s="189">
        <f t="shared" si="2"/>
        <v>86</v>
      </c>
      <c r="J46" s="190">
        <f t="shared" si="3"/>
        <v>153.63999999999999</v>
      </c>
      <c r="K46" s="188">
        <f t="shared" si="4"/>
        <v>13213.04</v>
      </c>
      <c r="L46" s="26"/>
      <c r="M46" s="118" t="s">
        <v>853</v>
      </c>
    </row>
    <row r="47" spans="1:13" ht="17.100000000000001" customHeight="1">
      <c r="A47" s="17">
        <v>45426</v>
      </c>
      <c r="B47" s="85" t="s">
        <v>583</v>
      </c>
      <c r="C47" s="28"/>
      <c r="D47" s="29"/>
      <c r="E47" s="21"/>
      <c r="F47" s="22">
        <v>1</v>
      </c>
      <c r="G47" s="31">
        <f t="shared" ref="G47:G78" si="5">J46</f>
        <v>153.63999999999999</v>
      </c>
      <c r="H47" s="33">
        <f t="shared" ref="H47:H78" si="6">G47*F47</f>
        <v>153.63999999999999</v>
      </c>
      <c r="I47" s="32">
        <f t="shared" ref="I47:I78" si="7">+I46+C47-F47</f>
        <v>85</v>
      </c>
      <c r="J47" s="42">
        <f t="shared" ref="J47:J78" si="8">ROUND(((K46+E47)-H47)/I47,2)</f>
        <v>153.63999999999999</v>
      </c>
      <c r="K47" s="33">
        <f t="shared" ref="K47:K78" si="9">ROUND(I47*J47,2)</f>
        <v>13059.4</v>
      </c>
      <c r="L47" s="34"/>
      <c r="M47" s="118" t="s">
        <v>885</v>
      </c>
    </row>
    <row r="48" spans="1:13" ht="17.100000000000001" customHeight="1">
      <c r="A48" s="17">
        <v>45425</v>
      </c>
      <c r="B48" s="85" t="s">
        <v>587</v>
      </c>
      <c r="C48" s="28"/>
      <c r="D48" s="29"/>
      <c r="E48" s="21"/>
      <c r="F48" s="22">
        <v>1</v>
      </c>
      <c r="G48" s="31">
        <f t="shared" si="5"/>
        <v>153.63999999999999</v>
      </c>
      <c r="H48" s="33">
        <f t="shared" si="6"/>
        <v>153.63999999999999</v>
      </c>
      <c r="I48" s="32">
        <f t="shared" si="7"/>
        <v>84</v>
      </c>
      <c r="J48" s="42">
        <f t="shared" si="8"/>
        <v>153.63999999999999</v>
      </c>
      <c r="K48" s="33">
        <f t="shared" si="9"/>
        <v>12905.76</v>
      </c>
      <c r="L48" s="34"/>
      <c r="M48" s="118" t="s">
        <v>887</v>
      </c>
    </row>
    <row r="49" spans="1:13" ht="17.100000000000001" customHeight="1">
      <c r="A49" s="17">
        <v>45426</v>
      </c>
      <c r="B49" s="85" t="s">
        <v>589</v>
      </c>
      <c r="C49" s="28"/>
      <c r="D49" s="29"/>
      <c r="E49" s="21"/>
      <c r="F49" s="30">
        <v>1</v>
      </c>
      <c r="G49" s="31">
        <f t="shared" si="5"/>
        <v>153.63999999999999</v>
      </c>
      <c r="H49" s="33">
        <f t="shared" si="6"/>
        <v>153.63999999999999</v>
      </c>
      <c r="I49" s="32">
        <f t="shared" si="7"/>
        <v>83</v>
      </c>
      <c r="J49" s="42">
        <f t="shared" si="8"/>
        <v>153.63999999999999</v>
      </c>
      <c r="K49" s="33">
        <f t="shared" si="9"/>
        <v>12752.12</v>
      </c>
      <c r="L49" s="34"/>
      <c r="M49" s="118" t="s">
        <v>888</v>
      </c>
    </row>
    <row r="50" spans="1:13" ht="17.100000000000001" customHeight="1">
      <c r="A50" s="17">
        <v>45433</v>
      </c>
      <c r="B50" s="85" t="s">
        <v>604</v>
      </c>
      <c r="C50" s="28"/>
      <c r="D50" s="29"/>
      <c r="E50" s="21"/>
      <c r="F50" s="30">
        <v>1</v>
      </c>
      <c r="G50" s="31">
        <f t="shared" si="5"/>
        <v>153.63999999999999</v>
      </c>
      <c r="H50" s="33">
        <f t="shared" si="6"/>
        <v>153.63999999999999</v>
      </c>
      <c r="I50" s="32">
        <f t="shared" si="7"/>
        <v>82</v>
      </c>
      <c r="J50" s="42">
        <f t="shared" si="8"/>
        <v>153.63999999999999</v>
      </c>
      <c r="K50" s="33">
        <f t="shared" si="9"/>
        <v>12598.48</v>
      </c>
      <c r="L50" s="34"/>
      <c r="M50" s="118" t="s">
        <v>901</v>
      </c>
    </row>
    <row r="51" spans="1:13" ht="17.100000000000001" customHeight="1">
      <c r="A51" s="17">
        <v>45435</v>
      </c>
      <c r="B51" s="85" t="s">
        <v>591</v>
      </c>
      <c r="C51" s="28"/>
      <c r="D51" s="29"/>
      <c r="E51" s="21"/>
      <c r="F51" s="30">
        <v>1</v>
      </c>
      <c r="G51" s="31">
        <f t="shared" si="5"/>
        <v>153.63999999999999</v>
      </c>
      <c r="H51" s="33">
        <f t="shared" si="6"/>
        <v>153.63999999999999</v>
      </c>
      <c r="I51" s="32">
        <f t="shared" si="7"/>
        <v>81</v>
      </c>
      <c r="J51" s="42">
        <f t="shared" si="8"/>
        <v>153.63999999999999</v>
      </c>
      <c r="K51" s="33">
        <f t="shared" si="9"/>
        <v>12444.84</v>
      </c>
      <c r="L51" s="34"/>
      <c r="M51" s="118" t="s">
        <v>906</v>
      </c>
    </row>
    <row r="52" spans="1:13" ht="17.100000000000001" customHeight="1">
      <c r="A52" s="17">
        <v>45435</v>
      </c>
      <c r="B52" s="85" t="s">
        <v>627</v>
      </c>
      <c r="C52" s="28"/>
      <c r="D52" s="29"/>
      <c r="E52" s="21"/>
      <c r="F52" s="30">
        <v>1</v>
      </c>
      <c r="G52" s="31">
        <f t="shared" si="5"/>
        <v>153.63999999999999</v>
      </c>
      <c r="H52" s="33">
        <f t="shared" si="6"/>
        <v>153.63999999999999</v>
      </c>
      <c r="I52" s="32">
        <f t="shared" si="7"/>
        <v>80</v>
      </c>
      <c r="J52" s="42">
        <f t="shared" si="8"/>
        <v>153.63999999999999</v>
      </c>
      <c r="K52" s="33">
        <f t="shared" si="9"/>
        <v>12291.2</v>
      </c>
      <c r="L52" s="34"/>
      <c r="M52" s="118" t="s">
        <v>907</v>
      </c>
    </row>
    <row r="53" spans="1:13" ht="17.100000000000001" customHeight="1">
      <c r="A53" s="154">
        <v>45440</v>
      </c>
      <c r="B53" s="166" t="s">
        <v>629</v>
      </c>
      <c r="C53" s="156"/>
      <c r="D53" s="157"/>
      <c r="E53" s="158"/>
      <c r="F53" s="159">
        <v>1</v>
      </c>
      <c r="G53" s="160">
        <f t="shared" si="5"/>
        <v>153.63999999999999</v>
      </c>
      <c r="H53" s="163">
        <f t="shared" si="6"/>
        <v>153.63999999999999</v>
      </c>
      <c r="I53" s="161">
        <f t="shared" si="7"/>
        <v>79</v>
      </c>
      <c r="J53" s="162">
        <f t="shared" si="8"/>
        <v>153.63999999999999</v>
      </c>
      <c r="K53" s="163">
        <f t="shared" si="9"/>
        <v>12137.56</v>
      </c>
      <c r="L53" s="164"/>
      <c r="M53" s="167" t="s">
        <v>921</v>
      </c>
    </row>
    <row r="54" spans="1:13" ht="17.100000000000001" customHeight="1">
      <c r="A54" s="17">
        <v>45449</v>
      </c>
      <c r="B54" s="86" t="s">
        <v>626</v>
      </c>
      <c r="C54" s="19"/>
      <c r="D54" s="20"/>
      <c r="E54" s="21"/>
      <c r="F54" s="22">
        <v>1</v>
      </c>
      <c r="G54" s="23">
        <f t="shared" si="5"/>
        <v>153.63999999999999</v>
      </c>
      <c r="H54" s="21">
        <f t="shared" si="6"/>
        <v>153.63999999999999</v>
      </c>
      <c r="I54" s="24">
        <f t="shared" si="7"/>
        <v>78</v>
      </c>
      <c r="J54" s="134">
        <f t="shared" si="8"/>
        <v>153.63999999999999</v>
      </c>
      <c r="K54" s="21">
        <f t="shared" si="9"/>
        <v>11983.92</v>
      </c>
      <c r="L54" s="26"/>
      <c r="M54" s="118" t="s">
        <v>937</v>
      </c>
    </row>
    <row r="55" spans="1:13" ht="17.100000000000001" customHeight="1">
      <c r="A55" s="17">
        <v>45456</v>
      </c>
      <c r="B55" s="85" t="s">
        <v>587</v>
      </c>
      <c r="C55" s="28"/>
      <c r="D55" s="29"/>
      <c r="E55" s="21"/>
      <c r="F55" s="30">
        <v>1</v>
      </c>
      <c r="G55" s="31">
        <f t="shared" si="5"/>
        <v>153.63999999999999</v>
      </c>
      <c r="H55" s="33">
        <f t="shared" si="6"/>
        <v>153.63999999999999</v>
      </c>
      <c r="I55" s="32">
        <f t="shared" si="7"/>
        <v>77</v>
      </c>
      <c r="J55" s="42">
        <f t="shared" si="8"/>
        <v>153.63999999999999</v>
      </c>
      <c r="K55" s="33">
        <f t="shared" si="9"/>
        <v>11830.28</v>
      </c>
      <c r="L55" s="34"/>
      <c r="M55" s="118" t="s">
        <v>947</v>
      </c>
    </row>
    <row r="56" spans="1:13" ht="17.100000000000001" customHeight="1">
      <c r="A56" s="17">
        <v>45463</v>
      </c>
      <c r="B56" s="85" t="s">
        <v>583</v>
      </c>
      <c r="C56" s="28"/>
      <c r="D56" s="29"/>
      <c r="E56" s="21"/>
      <c r="F56" s="30">
        <v>2</v>
      </c>
      <c r="G56" s="23">
        <f t="shared" si="5"/>
        <v>153.63999999999999</v>
      </c>
      <c r="H56" s="21">
        <f t="shared" si="6"/>
        <v>307.27999999999997</v>
      </c>
      <c r="I56" s="24">
        <f t="shared" si="7"/>
        <v>75</v>
      </c>
      <c r="J56" s="134">
        <f t="shared" si="8"/>
        <v>153.63999999999999</v>
      </c>
      <c r="K56" s="21">
        <f t="shared" si="9"/>
        <v>11523</v>
      </c>
      <c r="L56" s="34"/>
      <c r="M56" s="118" t="s">
        <v>954</v>
      </c>
    </row>
    <row r="57" spans="1:13" ht="17.100000000000001" customHeight="1">
      <c r="A57" s="17">
        <v>45467</v>
      </c>
      <c r="B57" s="85" t="s">
        <v>598</v>
      </c>
      <c r="C57" s="28"/>
      <c r="D57" s="29"/>
      <c r="E57" s="21"/>
      <c r="F57" s="30">
        <v>1</v>
      </c>
      <c r="G57" s="23">
        <f t="shared" si="5"/>
        <v>153.63999999999999</v>
      </c>
      <c r="H57" s="21">
        <f t="shared" si="6"/>
        <v>153.63999999999999</v>
      </c>
      <c r="I57" s="24">
        <f t="shared" si="7"/>
        <v>74</v>
      </c>
      <c r="J57" s="134">
        <f t="shared" si="8"/>
        <v>153.63999999999999</v>
      </c>
      <c r="K57" s="21">
        <f t="shared" si="9"/>
        <v>11369.36</v>
      </c>
      <c r="L57" s="34"/>
      <c r="M57" s="118" t="s">
        <v>961</v>
      </c>
    </row>
    <row r="58" spans="1:13" ht="17.100000000000001" customHeight="1">
      <c r="A58" s="154">
        <v>45468</v>
      </c>
      <c r="B58" s="166" t="s">
        <v>629</v>
      </c>
      <c r="C58" s="156"/>
      <c r="D58" s="157"/>
      <c r="E58" s="158"/>
      <c r="F58" s="159">
        <v>1</v>
      </c>
      <c r="G58" s="160">
        <f t="shared" si="5"/>
        <v>153.63999999999999</v>
      </c>
      <c r="H58" s="163">
        <f t="shared" si="6"/>
        <v>153.63999999999999</v>
      </c>
      <c r="I58" s="161">
        <f t="shared" si="7"/>
        <v>73</v>
      </c>
      <c r="J58" s="162">
        <f t="shared" si="8"/>
        <v>153.63999999999999</v>
      </c>
      <c r="K58" s="163">
        <f t="shared" si="9"/>
        <v>11215.72</v>
      </c>
      <c r="L58" s="164"/>
      <c r="M58" s="167" t="s">
        <v>965</v>
      </c>
    </row>
    <row r="59" spans="1:13" ht="17.100000000000001" customHeight="1">
      <c r="A59" s="17">
        <v>45482</v>
      </c>
      <c r="B59" s="86" t="s">
        <v>583</v>
      </c>
      <c r="C59" s="19"/>
      <c r="D59" s="20"/>
      <c r="E59" s="21"/>
      <c r="F59" s="326">
        <v>5</v>
      </c>
      <c r="G59" s="327">
        <f t="shared" si="5"/>
        <v>153.63999999999999</v>
      </c>
      <c r="H59" s="187">
        <f t="shared" si="6"/>
        <v>768.19999999999993</v>
      </c>
      <c r="I59" s="328">
        <f t="shared" si="7"/>
        <v>68</v>
      </c>
      <c r="J59" s="329">
        <f t="shared" si="8"/>
        <v>153.63999999999999</v>
      </c>
      <c r="K59" s="330">
        <f t="shared" si="9"/>
        <v>10447.52</v>
      </c>
      <c r="L59" s="254"/>
      <c r="M59" s="118" t="s">
        <v>988</v>
      </c>
    </row>
    <row r="60" spans="1:13" ht="17.100000000000001" customHeight="1">
      <c r="A60" s="17">
        <v>45490</v>
      </c>
      <c r="B60" s="85" t="s">
        <v>610</v>
      </c>
      <c r="C60" s="28"/>
      <c r="D60" s="29"/>
      <c r="E60" s="21"/>
      <c r="F60" s="209">
        <v>1</v>
      </c>
      <c r="G60" s="331">
        <f t="shared" si="5"/>
        <v>153.63999999999999</v>
      </c>
      <c r="H60" s="332">
        <f t="shared" si="6"/>
        <v>153.63999999999999</v>
      </c>
      <c r="I60" s="333">
        <f t="shared" si="7"/>
        <v>67</v>
      </c>
      <c r="J60" s="334">
        <f t="shared" si="8"/>
        <v>153.63999999999999</v>
      </c>
      <c r="K60" s="337">
        <f t="shared" si="9"/>
        <v>10293.879999999999</v>
      </c>
      <c r="L60" s="239"/>
      <c r="M60" s="118" t="s">
        <v>1012</v>
      </c>
    </row>
    <row r="61" spans="1:13" ht="17.100000000000001" customHeight="1">
      <c r="A61" s="17">
        <v>45491</v>
      </c>
      <c r="B61" s="85" t="s">
        <v>626</v>
      </c>
      <c r="C61" s="28"/>
      <c r="D61" s="29"/>
      <c r="E61" s="21"/>
      <c r="F61" s="209">
        <v>2</v>
      </c>
      <c r="G61" s="331">
        <f t="shared" si="5"/>
        <v>153.63999999999999</v>
      </c>
      <c r="H61" s="332">
        <f t="shared" si="6"/>
        <v>307.27999999999997</v>
      </c>
      <c r="I61" s="333">
        <f t="shared" si="7"/>
        <v>65</v>
      </c>
      <c r="J61" s="334">
        <f t="shared" si="8"/>
        <v>153.63999999999999</v>
      </c>
      <c r="K61" s="337">
        <f t="shared" si="9"/>
        <v>9986.6</v>
      </c>
      <c r="L61" s="239"/>
      <c r="M61" s="118" t="s">
        <v>1014</v>
      </c>
    </row>
    <row r="62" spans="1:13" ht="17.100000000000001" customHeight="1">
      <c r="A62" s="17">
        <v>45491</v>
      </c>
      <c r="B62" s="85" t="s">
        <v>604</v>
      </c>
      <c r="C62" s="28"/>
      <c r="D62" s="29"/>
      <c r="E62" s="21"/>
      <c r="F62" s="209">
        <v>1</v>
      </c>
      <c r="G62" s="338">
        <f t="shared" si="5"/>
        <v>153.63999999999999</v>
      </c>
      <c r="H62" s="332">
        <f t="shared" si="6"/>
        <v>153.63999999999999</v>
      </c>
      <c r="I62" s="333">
        <f t="shared" si="7"/>
        <v>64</v>
      </c>
      <c r="J62" s="334">
        <f t="shared" si="8"/>
        <v>153.63999999999999</v>
      </c>
      <c r="K62" s="337">
        <f t="shared" si="9"/>
        <v>9832.9599999999991</v>
      </c>
      <c r="L62" s="239"/>
      <c r="M62" s="118" t="s">
        <v>1015</v>
      </c>
    </row>
    <row r="63" spans="1:13" ht="17.100000000000001" customHeight="1">
      <c r="A63" s="17">
        <v>45495</v>
      </c>
      <c r="B63" s="85" t="s">
        <v>598</v>
      </c>
      <c r="C63" s="28"/>
      <c r="D63" s="29"/>
      <c r="E63" s="21"/>
      <c r="F63" s="209">
        <v>2</v>
      </c>
      <c r="G63" s="331">
        <f t="shared" si="5"/>
        <v>153.63999999999999</v>
      </c>
      <c r="H63" s="332">
        <f t="shared" si="6"/>
        <v>307.27999999999997</v>
      </c>
      <c r="I63" s="333">
        <f t="shared" si="7"/>
        <v>62</v>
      </c>
      <c r="J63" s="334">
        <f t="shared" si="8"/>
        <v>153.63999999999999</v>
      </c>
      <c r="K63" s="337">
        <f t="shared" si="9"/>
        <v>9525.68</v>
      </c>
      <c r="L63" s="239"/>
      <c r="M63" s="118" t="s">
        <v>1018</v>
      </c>
    </row>
    <row r="64" spans="1:13" ht="17.100000000000001" customHeight="1">
      <c r="A64" s="17">
        <v>45495</v>
      </c>
      <c r="B64" s="85" t="s">
        <v>636</v>
      </c>
      <c r="C64" s="28"/>
      <c r="D64" s="29"/>
      <c r="E64" s="21"/>
      <c r="F64" s="209">
        <v>1</v>
      </c>
      <c r="G64" s="331">
        <f t="shared" si="5"/>
        <v>153.63999999999999</v>
      </c>
      <c r="H64" s="332">
        <f t="shared" si="6"/>
        <v>153.63999999999999</v>
      </c>
      <c r="I64" s="333">
        <f t="shared" si="7"/>
        <v>61</v>
      </c>
      <c r="J64" s="334">
        <f t="shared" si="8"/>
        <v>153.63999999999999</v>
      </c>
      <c r="K64" s="337">
        <f t="shared" si="9"/>
        <v>9372.0400000000009</v>
      </c>
      <c r="L64" s="239"/>
      <c r="M64" s="118" t="s">
        <v>1019</v>
      </c>
    </row>
    <row r="65" spans="1:13" ht="17.100000000000001" customHeight="1">
      <c r="A65" s="17">
        <v>45495</v>
      </c>
      <c r="B65" s="85" t="s">
        <v>589</v>
      </c>
      <c r="C65" s="28"/>
      <c r="D65" s="29"/>
      <c r="E65" s="21"/>
      <c r="F65" s="209">
        <v>1</v>
      </c>
      <c r="G65" s="327">
        <f t="shared" si="5"/>
        <v>153.63999999999999</v>
      </c>
      <c r="H65" s="187">
        <f t="shared" si="6"/>
        <v>153.63999999999999</v>
      </c>
      <c r="I65" s="328">
        <f t="shared" si="7"/>
        <v>60</v>
      </c>
      <c r="J65" s="329">
        <f t="shared" si="8"/>
        <v>153.63999999999999</v>
      </c>
      <c r="K65" s="336">
        <f t="shared" si="9"/>
        <v>9218.4</v>
      </c>
      <c r="L65" s="239"/>
      <c r="M65" s="118" t="s">
        <v>1020</v>
      </c>
    </row>
    <row r="66" spans="1:13" ht="17.100000000000001" customHeight="1">
      <c r="A66" s="17">
        <v>45495</v>
      </c>
      <c r="B66" s="85" t="s">
        <v>607</v>
      </c>
      <c r="C66" s="28"/>
      <c r="D66" s="29"/>
      <c r="E66" s="21"/>
      <c r="F66" s="30">
        <v>1</v>
      </c>
      <c r="G66" s="339">
        <f t="shared" si="5"/>
        <v>153.63999999999999</v>
      </c>
      <c r="H66" s="332">
        <f t="shared" si="6"/>
        <v>153.63999999999999</v>
      </c>
      <c r="I66" s="333">
        <f t="shared" si="7"/>
        <v>59</v>
      </c>
      <c r="J66" s="334">
        <f t="shared" si="8"/>
        <v>153.63999999999999</v>
      </c>
      <c r="K66" s="337">
        <f t="shared" si="9"/>
        <v>9064.76</v>
      </c>
      <c r="L66" s="239"/>
      <c r="M66" s="118" t="s">
        <v>1022</v>
      </c>
    </row>
    <row r="67" spans="1:13" ht="17.100000000000001" customHeight="1">
      <c r="A67" s="17">
        <v>45496</v>
      </c>
      <c r="B67" s="85" t="s">
        <v>591</v>
      </c>
      <c r="C67" s="28"/>
      <c r="D67" s="29"/>
      <c r="E67" s="21"/>
      <c r="F67" s="30">
        <v>1</v>
      </c>
      <c r="G67" s="339">
        <f t="shared" si="5"/>
        <v>153.63999999999999</v>
      </c>
      <c r="H67" s="332">
        <f t="shared" si="6"/>
        <v>153.63999999999999</v>
      </c>
      <c r="I67" s="333">
        <f t="shared" si="7"/>
        <v>58</v>
      </c>
      <c r="J67" s="334">
        <f t="shared" si="8"/>
        <v>153.63999999999999</v>
      </c>
      <c r="K67" s="337">
        <f t="shared" si="9"/>
        <v>8911.1200000000008</v>
      </c>
      <c r="L67" s="239"/>
      <c r="M67" s="118" t="s">
        <v>1023</v>
      </c>
    </row>
    <row r="68" spans="1:13" ht="17.100000000000001" customHeight="1">
      <c r="A68" s="17">
        <v>45496</v>
      </c>
      <c r="B68" s="85" t="s">
        <v>587</v>
      </c>
      <c r="C68" s="28"/>
      <c r="D68" s="29"/>
      <c r="E68" s="21"/>
      <c r="F68" s="30">
        <v>1</v>
      </c>
      <c r="G68" s="339">
        <f t="shared" si="5"/>
        <v>153.63999999999999</v>
      </c>
      <c r="H68" s="332">
        <f t="shared" si="6"/>
        <v>153.63999999999999</v>
      </c>
      <c r="I68" s="333">
        <f t="shared" si="7"/>
        <v>57</v>
      </c>
      <c r="J68" s="334">
        <f t="shared" si="8"/>
        <v>153.63999999999999</v>
      </c>
      <c r="K68" s="337">
        <f t="shared" si="9"/>
        <v>8757.48</v>
      </c>
      <c r="L68" s="239"/>
      <c r="M68" s="118" t="s">
        <v>1024</v>
      </c>
    </row>
    <row r="69" spans="1:13" ht="17.100000000000001" customHeight="1">
      <c r="A69" s="154">
        <v>45497</v>
      </c>
      <c r="B69" s="166" t="s">
        <v>627</v>
      </c>
      <c r="C69" s="156"/>
      <c r="D69" s="157"/>
      <c r="E69" s="158"/>
      <c r="F69" s="159">
        <v>2</v>
      </c>
      <c r="G69" s="170">
        <f t="shared" si="5"/>
        <v>153.63999999999999</v>
      </c>
      <c r="H69" s="158">
        <f t="shared" si="6"/>
        <v>307.27999999999997</v>
      </c>
      <c r="I69" s="173">
        <f t="shared" si="7"/>
        <v>55</v>
      </c>
      <c r="J69" s="174">
        <f t="shared" si="8"/>
        <v>153.63999999999999</v>
      </c>
      <c r="K69" s="158">
        <f t="shared" si="9"/>
        <v>8450.2000000000007</v>
      </c>
      <c r="L69" s="164"/>
      <c r="M69" s="167" t="s">
        <v>1027</v>
      </c>
    </row>
    <row r="70" spans="1:13" ht="17.100000000000001" customHeight="1">
      <c r="A70" s="17">
        <v>45505</v>
      </c>
      <c r="B70" s="86" t="s">
        <v>598</v>
      </c>
      <c r="C70" s="19"/>
      <c r="D70" s="20"/>
      <c r="E70" s="21"/>
      <c r="F70" s="326">
        <v>1</v>
      </c>
      <c r="G70" s="327">
        <f t="shared" si="5"/>
        <v>153.63999999999999</v>
      </c>
      <c r="H70" s="187">
        <f t="shared" si="6"/>
        <v>153.63999999999999</v>
      </c>
      <c r="I70" s="328">
        <f t="shared" si="7"/>
        <v>54</v>
      </c>
      <c r="J70" s="329">
        <f t="shared" si="8"/>
        <v>153.63999999999999</v>
      </c>
      <c r="K70" s="330">
        <f t="shared" si="9"/>
        <v>8296.56</v>
      </c>
      <c r="L70" s="254"/>
      <c r="M70" s="118" t="s">
        <v>1030</v>
      </c>
    </row>
    <row r="71" spans="1:13" ht="17.100000000000001" customHeight="1">
      <c r="A71" s="17">
        <v>45509</v>
      </c>
      <c r="B71" s="85" t="s">
        <v>591</v>
      </c>
      <c r="C71" s="28"/>
      <c r="D71" s="29"/>
      <c r="E71" s="21"/>
      <c r="F71" s="30">
        <v>1</v>
      </c>
      <c r="G71" s="339">
        <f t="shared" si="5"/>
        <v>153.63999999999999</v>
      </c>
      <c r="H71" s="332">
        <f t="shared" si="6"/>
        <v>153.63999999999999</v>
      </c>
      <c r="I71" s="333">
        <f t="shared" si="7"/>
        <v>53</v>
      </c>
      <c r="J71" s="334">
        <f t="shared" si="8"/>
        <v>153.63999999999999</v>
      </c>
      <c r="K71" s="332">
        <f t="shared" si="9"/>
        <v>8142.92</v>
      </c>
      <c r="L71" s="34"/>
      <c r="M71" s="118" t="s">
        <v>1036</v>
      </c>
    </row>
    <row r="72" spans="1:13" ht="17.100000000000001" customHeight="1">
      <c r="A72" s="17">
        <v>45509</v>
      </c>
      <c r="B72" s="85" t="s">
        <v>587</v>
      </c>
      <c r="C72" s="28"/>
      <c r="D72" s="29"/>
      <c r="E72" s="21"/>
      <c r="F72" s="30">
        <v>1</v>
      </c>
      <c r="G72" s="339">
        <f t="shared" si="5"/>
        <v>153.63999999999999</v>
      </c>
      <c r="H72" s="332">
        <f t="shared" si="6"/>
        <v>153.63999999999999</v>
      </c>
      <c r="I72" s="333">
        <f t="shared" si="7"/>
        <v>52</v>
      </c>
      <c r="J72" s="334">
        <f t="shared" si="8"/>
        <v>153.63999999999999</v>
      </c>
      <c r="K72" s="332">
        <f t="shared" si="9"/>
        <v>7989.28</v>
      </c>
      <c r="L72" s="34"/>
      <c r="M72" s="118" t="s">
        <v>1037</v>
      </c>
    </row>
    <row r="73" spans="1:13" ht="17.100000000000001" customHeight="1">
      <c r="A73" s="17">
        <v>45510</v>
      </c>
      <c r="B73" s="85" t="s">
        <v>589</v>
      </c>
      <c r="C73" s="28"/>
      <c r="D73" s="29"/>
      <c r="E73" s="21"/>
      <c r="F73" s="30">
        <v>1</v>
      </c>
      <c r="G73" s="340">
        <f t="shared" si="5"/>
        <v>153.63999999999999</v>
      </c>
      <c r="H73" s="187">
        <f t="shared" si="6"/>
        <v>153.63999999999999</v>
      </c>
      <c r="I73" s="328">
        <f t="shared" si="7"/>
        <v>51</v>
      </c>
      <c r="J73" s="329">
        <f t="shared" si="8"/>
        <v>153.63999999999999</v>
      </c>
      <c r="K73" s="187">
        <f t="shared" si="9"/>
        <v>7835.64</v>
      </c>
      <c r="L73" s="341"/>
      <c r="M73" s="118" t="s">
        <v>1041</v>
      </c>
    </row>
    <row r="74" spans="1:13" ht="17.100000000000001" customHeight="1">
      <c r="A74" s="17">
        <v>45510</v>
      </c>
      <c r="B74" s="85" t="s">
        <v>598</v>
      </c>
      <c r="C74" s="28"/>
      <c r="D74" s="29"/>
      <c r="E74" s="21"/>
      <c r="F74" s="209">
        <v>1</v>
      </c>
      <c r="G74" s="331">
        <f t="shared" si="5"/>
        <v>153.63999999999999</v>
      </c>
      <c r="H74" s="332">
        <f t="shared" si="6"/>
        <v>153.63999999999999</v>
      </c>
      <c r="I74" s="333">
        <f t="shared" si="7"/>
        <v>50</v>
      </c>
      <c r="J74" s="334">
        <f t="shared" si="8"/>
        <v>153.63999999999999</v>
      </c>
      <c r="K74" s="335">
        <f t="shared" si="9"/>
        <v>7682</v>
      </c>
      <c r="L74" s="254"/>
      <c r="M74" s="118" t="s">
        <v>1043</v>
      </c>
    </row>
    <row r="75" spans="1:13" ht="17.100000000000001" customHeight="1">
      <c r="A75" s="17">
        <v>45511</v>
      </c>
      <c r="B75" s="85" t="s">
        <v>604</v>
      </c>
      <c r="C75" s="28"/>
      <c r="D75" s="29"/>
      <c r="E75" s="21"/>
      <c r="F75" s="30">
        <v>1</v>
      </c>
      <c r="G75" s="339">
        <f t="shared" si="5"/>
        <v>153.63999999999999</v>
      </c>
      <c r="H75" s="332">
        <f t="shared" si="6"/>
        <v>153.63999999999999</v>
      </c>
      <c r="I75" s="333">
        <f t="shared" si="7"/>
        <v>49</v>
      </c>
      <c r="J75" s="334">
        <f t="shared" si="8"/>
        <v>153.63999999999999</v>
      </c>
      <c r="K75" s="332">
        <f t="shared" si="9"/>
        <v>7528.36</v>
      </c>
      <c r="L75" s="34"/>
      <c r="M75" s="118" t="s">
        <v>1046</v>
      </c>
    </row>
    <row r="76" spans="1:13">
      <c r="A76" s="17">
        <v>45516</v>
      </c>
      <c r="B76" s="85" t="s">
        <v>598</v>
      </c>
      <c r="C76" s="28"/>
      <c r="D76" s="29"/>
      <c r="E76" s="21"/>
      <c r="F76" s="30">
        <v>1</v>
      </c>
      <c r="G76" s="204">
        <f t="shared" si="5"/>
        <v>153.63999999999999</v>
      </c>
      <c r="H76" s="169">
        <f t="shared" si="6"/>
        <v>153.63999999999999</v>
      </c>
      <c r="I76" s="324">
        <f t="shared" si="7"/>
        <v>48</v>
      </c>
      <c r="J76" s="325">
        <f t="shared" si="8"/>
        <v>153.63999999999999</v>
      </c>
      <c r="K76" s="169">
        <f t="shared" si="9"/>
        <v>7374.72</v>
      </c>
      <c r="L76" s="34"/>
      <c r="M76" s="118" t="s">
        <v>1057</v>
      </c>
    </row>
    <row r="77" spans="1:13">
      <c r="A77" s="17">
        <v>45520</v>
      </c>
      <c r="B77" s="85" t="s">
        <v>589</v>
      </c>
      <c r="C77" s="28"/>
      <c r="D77" s="29"/>
      <c r="E77" s="21"/>
      <c r="F77" s="30">
        <v>1</v>
      </c>
      <c r="G77" s="31">
        <f t="shared" si="5"/>
        <v>153.63999999999999</v>
      </c>
      <c r="H77" s="196">
        <f t="shared" si="6"/>
        <v>153.63999999999999</v>
      </c>
      <c r="I77" s="196">
        <f t="shared" si="7"/>
        <v>47</v>
      </c>
      <c r="J77" s="196">
        <f t="shared" si="8"/>
        <v>153.63999999999999</v>
      </c>
      <c r="K77" s="196">
        <f t="shared" si="9"/>
        <v>7221.08</v>
      </c>
      <c r="L77" s="239"/>
      <c r="M77" s="118" t="s">
        <v>1075</v>
      </c>
    </row>
    <row r="78" spans="1:13">
      <c r="A78" s="154">
        <v>45525</v>
      </c>
      <c r="B78" s="166" t="s">
        <v>604</v>
      </c>
      <c r="C78" s="156"/>
      <c r="D78" s="157"/>
      <c r="E78" s="158"/>
      <c r="F78" s="159">
        <v>1</v>
      </c>
      <c r="G78" s="170">
        <f t="shared" si="5"/>
        <v>153.63999999999999</v>
      </c>
      <c r="H78" s="199">
        <f t="shared" si="6"/>
        <v>153.63999999999999</v>
      </c>
      <c r="I78" s="342">
        <f t="shared" si="7"/>
        <v>46</v>
      </c>
      <c r="J78" s="174">
        <f t="shared" si="8"/>
        <v>153.63999999999999</v>
      </c>
      <c r="K78" s="158">
        <f t="shared" si="9"/>
        <v>7067.44</v>
      </c>
      <c r="L78" s="164"/>
      <c r="M78" s="167" t="s">
        <v>1083</v>
      </c>
    </row>
    <row r="79" spans="1:13">
      <c r="A79" s="17">
        <v>45539</v>
      </c>
      <c r="B79" s="86" t="s">
        <v>591</v>
      </c>
      <c r="C79" s="19"/>
      <c r="D79" s="20"/>
      <c r="E79" s="21"/>
      <c r="F79" s="22">
        <v>1</v>
      </c>
      <c r="G79" s="204">
        <f t="shared" ref="G79:G98" si="10">J78</f>
        <v>153.63999999999999</v>
      </c>
      <c r="H79" s="25">
        <f t="shared" ref="H79:H98" si="11">G79*F79</f>
        <v>153.63999999999999</v>
      </c>
      <c r="I79" s="347">
        <f t="shared" ref="I79:I98" si="12">+I78+C79-F79</f>
        <v>45</v>
      </c>
      <c r="J79" s="329">
        <f t="shared" ref="J79:J98" si="13">ROUND(((K78+E79)-H79)/I79,2)</f>
        <v>153.63999999999999</v>
      </c>
      <c r="K79" s="187">
        <f t="shared" ref="K79:K98" si="14">ROUND(I79*J79,2)</f>
        <v>6913.8</v>
      </c>
      <c r="L79" s="26"/>
      <c r="M79" s="118" t="s">
        <v>1090</v>
      </c>
    </row>
    <row r="80" spans="1:13">
      <c r="A80" s="17">
        <v>45539</v>
      </c>
      <c r="B80" s="85" t="s">
        <v>587</v>
      </c>
      <c r="C80" s="28"/>
      <c r="D80" s="29"/>
      <c r="E80" s="21"/>
      <c r="F80" s="30">
        <v>1</v>
      </c>
      <c r="G80" s="206">
        <f t="shared" si="10"/>
        <v>153.63999999999999</v>
      </c>
      <c r="H80" s="196">
        <f t="shared" si="11"/>
        <v>153.63999999999999</v>
      </c>
      <c r="I80" s="343">
        <f t="shared" si="12"/>
        <v>44</v>
      </c>
      <c r="J80" s="325">
        <f t="shared" si="13"/>
        <v>153.63999999999999</v>
      </c>
      <c r="K80" s="169">
        <f t="shared" si="14"/>
        <v>6760.16</v>
      </c>
      <c r="L80" s="34"/>
      <c r="M80" s="118" t="s">
        <v>1092</v>
      </c>
    </row>
    <row r="81" spans="1:13">
      <c r="A81" s="17">
        <v>45539</v>
      </c>
      <c r="B81" s="85" t="s">
        <v>604</v>
      </c>
      <c r="C81" s="28"/>
      <c r="D81" s="29"/>
      <c r="E81" s="21"/>
      <c r="F81" s="30">
        <v>1</v>
      </c>
      <c r="G81" s="206">
        <f t="shared" si="10"/>
        <v>153.63999999999999</v>
      </c>
      <c r="H81" s="42">
        <f t="shared" si="11"/>
        <v>153.63999999999999</v>
      </c>
      <c r="I81" s="344">
        <f t="shared" si="12"/>
        <v>43</v>
      </c>
      <c r="J81" s="334">
        <f t="shared" si="13"/>
        <v>153.63999999999999</v>
      </c>
      <c r="K81" s="335">
        <f t="shared" si="14"/>
        <v>6606.52</v>
      </c>
      <c r="L81" s="239"/>
      <c r="M81" s="118" t="s">
        <v>1093</v>
      </c>
    </row>
    <row r="82" spans="1:13">
      <c r="A82" s="17">
        <v>45540</v>
      </c>
      <c r="B82" s="85" t="s">
        <v>607</v>
      </c>
      <c r="C82" s="28"/>
      <c r="D82" s="29"/>
      <c r="E82" s="21"/>
      <c r="F82" s="30">
        <v>1</v>
      </c>
      <c r="G82" s="206">
        <f t="shared" si="10"/>
        <v>153.63999999999999</v>
      </c>
      <c r="H82" s="196">
        <f t="shared" si="11"/>
        <v>153.63999999999999</v>
      </c>
      <c r="I82" s="345">
        <f t="shared" si="12"/>
        <v>42</v>
      </c>
      <c r="J82" s="334">
        <f t="shared" si="13"/>
        <v>153.63999999999999</v>
      </c>
      <c r="K82" s="332">
        <f t="shared" si="14"/>
        <v>6452.88</v>
      </c>
      <c r="L82" s="34"/>
      <c r="M82" s="118" t="s">
        <v>1094</v>
      </c>
    </row>
    <row r="83" spans="1:13">
      <c r="A83" s="17">
        <v>45540</v>
      </c>
      <c r="B83" s="85" t="s">
        <v>1095</v>
      </c>
      <c r="C83" s="28"/>
      <c r="D83" s="29"/>
      <c r="E83" s="21"/>
      <c r="F83" s="30">
        <v>5</v>
      </c>
      <c r="G83" s="206">
        <f t="shared" si="10"/>
        <v>153.63999999999999</v>
      </c>
      <c r="H83" s="196">
        <f t="shared" si="11"/>
        <v>768.19999999999993</v>
      </c>
      <c r="I83" s="345">
        <f t="shared" si="12"/>
        <v>37</v>
      </c>
      <c r="J83" s="334">
        <f t="shared" si="13"/>
        <v>153.63999999999999</v>
      </c>
      <c r="K83" s="332">
        <f t="shared" si="14"/>
        <v>5684.68</v>
      </c>
      <c r="L83" s="34"/>
      <c r="M83" s="118" t="s">
        <v>1096</v>
      </c>
    </row>
    <row r="84" spans="1:13">
      <c r="A84" s="17">
        <v>45544</v>
      </c>
      <c r="B84" s="85" t="s">
        <v>629</v>
      </c>
      <c r="C84" s="28"/>
      <c r="D84" s="29"/>
      <c r="E84" s="21"/>
      <c r="F84" s="30">
        <v>1</v>
      </c>
      <c r="G84" s="206">
        <f t="shared" si="10"/>
        <v>153.63999999999999</v>
      </c>
      <c r="H84" s="196">
        <f t="shared" si="11"/>
        <v>153.63999999999999</v>
      </c>
      <c r="I84" s="345">
        <f t="shared" si="12"/>
        <v>36</v>
      </c>
      <c r="J84" s="334">
        <f t="shared" si="13"/>
        <v>153.63999999999999</v>
      </c>
      <c r="K84" s="332">
        <f t="shared" si="14"/>
        <v>5531.04</v>
      </c>
      <c r="L84" s="34"/>
      <c r="M84" s="118" t="s">
        <v>1098</v>
      </c>
    </row>
    <row r="85" spans="1:13">
      <c r="A85" s="17">
        <v>45545</v>
      </c>
      <c r="B85" s="85" t="s">
        <v>627</v>
      </c>
      <c r="C85" s="28"/>
      <c r="D85" s="29"/>
      <c r="E85" s="21"/>
      <c r="F85" s="30">
        <v>3</v>
      </c>
      <c r="G85" s="206">
        <f t="shared" si="10"/>
        <v>153.63999999999999</v>
      </c>
      <c r="H85" s="196">
        <f t="shared" si="11"/>
        <v>460.91999999999996</v>
      </c>
      <c r="I85" s="345">
        <f t="shared" si="12"/>
        <v>33</v>
      </c>
      <c r="J85" s="334">
        <f t="shared" si="13"/>
        <v>153.63999999999999</v>
      </c>
      <c r="K85" s="332">
        <f t="shared" si="14"/>
        <v>5070.12</v>
      </c>
      <c r="L85" s="34"/>
      <c r="M85" s="118" t="s">
        <v>1101</v>
      </c>
    </row>
    <row r="86" spans="1:13">
      <c r="A86" s="17">
        <v>45545</v>
      </c>
      <c r="B86" s="85" t="s">
        <v>589</v>
      </c>
      <c r="C86" s="28"/>
      <c r="D86" s="29"/>
      <c r="E86" s="21"/>
      <c r="F86" s="30">
        <v>1</v>
      </c>
      <c r="G86" s="206">
        <f t="shared" si="10"/>
        <v>153.63999999999999</v>
      </c>
      <c r="H86" s="196">
        <f t="shared" si="11"/>
        <v>153.63999999999999</v>
      </c>
      <c r="I86" s="345">
        <f t="shared" si="12"/>
        <v>32</v>
      </c>
      <c r="J86" s="334">
        <f t="shared" si="13"/>
        <v>153.63999999999999</v>
      </c>
      <c r="K86" s="332">
        <f t="shared" si="14"/>
        <v>4916.4799999999996</v>
      </c>
      <c r="L86" s="34"/>
      <c r="M86" s="118" t="s">
        <v>1104</v>
      </c>
    </row>
    <row r="87" spans="1:13">
      <c r="A87" s="17">
        <v>45545</v>
      </c>
      <c r="B87" s="85" t="s">
        <v>598</v>
      </c>
      <c r="C87" s="28"/>
      <c r="D87" s="29"/>
      <c r="E87" s="21"/>
      <c r="F87" s="30">
        <v>1</v>
      </c>
      <c r="G87" s="206">
        <f t="shared" si="10"/>
        <v>153.63999999999999</v>
      </c>
      <c r="H87" s="196">
        <f t="shared" si="11"/>
        <v>153.63999999999999</v>
      </c>
      <c r="I87" s="345">
        <f t="shared" si="12"/>
        <v>31</v>
      </c>
      <c r="J87" s="334">
        <f t="shared" si="13"/>
        <v>153.63999999999999</v>
      </c>
      <c r="K87" s="332">
        <f t="shared" si="14"/>
        <v>4762.84</v>
      </c>
      <c r="L87" s="34"/>
      <c r="M87" s="118" t="s">
        <v>1105</v>
      </c>
    </row>
    <row r="88" spans="1:13">
      <c r="A88" s="17">
        <v>45546</v>
      </c>
      <c r="B88" s="85" t="s">
        <v>604</v>
      </c>
      <c r="C88" s="28"/>
      <c r="D88" s="29"/>
      <c r="E88" s="21"/>
      <c r="F88" s="30">
        <v>1</v>
      </c>
      <c r="G88" s="206">
        <f t="shared" si="10"/>
        <v>153.63999999999999</v>
      </c>
      <c r="H88" s="196">
        <f t="shared" si="11"/>
        <v>153.63999999999999</v>
      </c>
      <c r="I88" s="345">
        <f t="shared" si="12"/>
        <v>30</v>
      </c>
      <c r="J88" s="334">
        <f t="shared" si="13"/>
        <v>153.63999999999999</v>
      </c>
      <c r="K88" s="332">
        <f t="shared" si="14"/>
        <v>4609.2</v>
      </c>
      <c r="L88" s="34"/>
      <c r="M88" s="118" t="s">
        <v>1108</v>
      </c>
    </row>
    <row r="89" spans="1:13">
      <c r="A89" s="17">
        <v>45551</v>
      </c>
      <c r="B89" s="85" t="s">
        <v>629</v>
      </c>
      <c r="C89" s="28"/>
      <c r="D89" s="29"/>
      <c r="E89" s="21"/>
      <c r="F89" s="30">
        <v>2</v>
      </c>
      <c r="G89" s="206">
        <f t="shared" si="10"/>
        <v>153.63999999999999</v>
      </c>
      <c r="H89" s="196">
        <f t="shared" si="11"/>
        <v>307.27999999999997</v>
      </c>
      <c r="I89" s="343">
        <f t="shared" si="12"/>
        <v>28</v>
      </c>
      <c r="J89" s="334">
        <f t="shared" si="13"/>
        <v>153.63999999999999</v>
      </c>
      <c r="K89" s="332">
        <f t="shared" si="14"/>
        <v>4301.92</v>
      </c>
      <c r="L89" s="34"/>
      <c r="M89" s="118" t="s">
        <v>1117</v>
      </c>
    </row>
    <row r="90" spans="1:13">
      <c r="A90" s="17">
        <v>45552</v>
      </c>
      <c r="B90" s="85" t="s">
        <v>607</v>
      </c>
      <c r="C90" s="28"/>
      <c r="D90" s="29"/>
      <c r="E90" s="21"/>
      <c r="F90" s="30">
        <v>1</v>
      </c>
      <c r="G90" s="206">
        <f t="shared" si="10"/>
        <v>153.63999999999999</v>
      </c>
      <c r="H90" s="196">
        <f t="shared" si="11"/>
        <v>153.63999999999999</v>
      </c>
      <c r="I90" s="346">
        <f t="shared" si="12"/>
        <v>27</v>
      </c>
      <c r="J90" s="325">
        <f t="shared" si="13"/>
        <v>153.63999999999999</v>
      </c>
      <c r="K90" s="169">
        <f t="shared" si="14"/>
        <v>4148.28</v>
      </c>
      <c r="L90" s="34"/>
      <c r="M90" s="118" t="s">
        <v>1119</v>
      </c>
    </row>
    <row r="91" spans="1:13">
      <c r="A91" s="17">
        <v>45553</v>
      </c>
      <c r="B91" s="85" t="s">
        <v>589</v>
      </c>
      <c r="C91" s="28"/>
      <c r="D91" s="29"/>
      <c r="E91" s="21"/>
      <c r="F91" s="30">
        <v>1</v>
      </c>
      <c r="G91" s="206">
        <f t="shared" si="10"/>
        <v>153.63999999999999</v>
      </c>
      <c r="H91" s="42">
        <f t="shared" si="11"/>
        <v>153.63999999999999</v>
      </c>
      <c r="I91" s="344">
        <f t="shared" si="12"/>
        <v>26</v>
      </c>
      <c r="J91" s="334">
        <f t="shared" si="13"/>
        <v>153.63999999999999</v>
      </c>
      <c r="K91" s="335">
        <f t="shared" si="14"/>
        <v>3994.64</v>
      </c>
      <c r="L91" s="239"/>
      <c r="M91" s="118" t="s">
        <v>1128</v>
      </c>
    </row>
    <row r="92" spans="1:13">
      <c r="A92" s="17">
        <v>45554</v>
      </c>
      <c r="B92" s="85" t="s">
        <v>602</v>
      </c>
      <c r="C92" s="28"/>
      <c r="D92" s="29"/>
      <c r="E92" s="21"/>
      <c r="F92" s="30">
        <v>2</v>
      </c>
      <c r="G92" s="207">
        <f t="shared" si="10"/>
        <v>153.63999999999999</v>
      </c>
      <c r="H92" s="196">
        <f t="shared" si="11"/>
        <v>307.27999999999997</v>
      </c>
      <c r="I92" s="342">
        <f t="shared" si="12"/>
        <v>24</v>
      </c>
      <c r="J92" s="174">
        <f t="shared" si="13"/>
        <v>153.63999999999999</v>
      </c>
      <c r="K92" s="158">
        <f t="shared" si="14"/>
        <v>3687.36</v>
      </c>
      <c r="L92" s="34"/>
      <c r="M92" s="118" t="s">
        <v>1129</v>
      </c>
    </row>
    <row r="93" spans="1:13">
      <c r="A93" s="17">
        <v>45566</v>
      </c>
      <c r="B93" s="85" t="s">
        <v>587</v>
      </c>
      <c r="C93" s="28"/>
      <c r="D93" s="29"/>
      <c r="E93" s="21"/>
      <c r="F93" s="30">
        <v>1</v>
      </c>
      <c r="G93" s="207">
        <f t="shared" si="10"/>
        <v>153.63999999999999</v>
      </c>
      <c r="H93" s="196">
        <f t="shared" si="11"/>
        <v>153.63999999999999</v>
      </c>
      <c r="I93" s="342">
        <f t="shared" si="12"/>
        <v>23</v>
      </c>
      <c r="J93" s="174">
        <f t="shared" si="13"/>
        <v>153.63999999999999</v>
      </c>
      <c r="K93" s="158">
        <f t="shared" si="14"/>
        <v>3533.72</v>
      </c>
      <c r="L93" s="34"/>
      <c r="M93" s="118" t="s">
        <v>1136</v>
      </c>
    </row>
    <row r="94" spans="1:13">
      <c r="A94" s="17">
        <v>45567</v>
      </c>
      <c r="B94" s="85" t="s">
        <v>589</v>
      </c>
      <c r="C94" s="28"/>
      <c r="D94" s="29"/>
      <c r="E94" s="21"/>
      <c r="F94" s="30">
        <v>1</v>
      </c>
      <c r="G94" s="207">
        <f t="shared" si="10"/>
        <v>153.63999999999999</v>
      </c>
      <c r="H94" s="196">
        <f t="shared" si="11"/>
        <v>153.63999999999999</v>
      </c>
      <c r="I94" s="342">
        <f t="shared" si="12"/>
        <v>22</v>
      </c>
      <c r="J94" s="174">
        <f t="shared" si="13"/>
        <v>153.63999999999999</v>
      </c>
      <c r="K94" s="158">
        <f t="shared" si="14"/>
        <v>3380.08</v>
      </c>
      <c r="L94" s="34"/>
      <c r="M94" s="118" t="s">
        <v>1138</v>
      </c>
    </row>
    <row r="95" spans="1:13">
      <c r="A95" s="17">
        <v>45567</v>
      </c>
      <c r="B95" s="85" t="s">
        <v>591</v>
      </c>
      <c r="C95" s="28"/>
      <c r="D95" s="29"/>
      <c r="E95" s="21"/>
      <c r="F95" s="30">
        <v>1</v>
      </c>
      <c r="G95" s="207">
        <f t="shared" si="10"/>
        <v>153.63999999999999</v>
      </c>
      <c r="H95" s="196">
        <f t="shared" si="11"/>
        <v>153.63999999999999</v>
      </c>
      <c r="I95" s="342">
        <f t="shared" si="12"/>
        <v>21</v>
      </c>
      <c r="J95" s="174">
        <f t="shared" si="13"/>
        <v>153.63999999999999</v>
      </c>
      <c r="K95" s="158">
        <f t="shared" si="14"/>
        <v>3226.44</v>
      </c>
      <c r="L95" s="34"/>
      <c r="M95" s="118" t="s">
        <v>1139</v>
      </c>
    </row>
    <row r="96" spans="1:13">
      <c r="A96" s="17">
        <v>45569</v>
      </c>
      <c r="B96" s="85" t="s">
        <v>626</v>
      </c>
      <c r="C96" s="28"/>
      <c r="D96" s="29"/>
      <c r="E96" s="21"/>
      <c r="F96" s="30">
        <v>2</v>
      </c>
      <c r="G96" s="207">
        <f t="shared" si="10"/>
        <v>153.63999999999999</v>
      </c>
      <c r="H96" s="196">
        <f t="shared" si="11"/>
        <v>307.27999999999997</v>
      </c>
      <c r="I96" s="342">
        <f t="shared" si="12"/>
        <v>19</v>
      </c>
      <c r="J96" s="174">
        <f t="shared" si="13"/>
        <v>153.63999999999999</v>
      </c>
      <c r="K96" s="158">
        <f t="shared" si="14"/>
        <v>2919.16</v>
      </c>
      <c r="L96" s="34"/>
      <c r="M96" s="118" t="s">
        <v>1144</v>
      </c>
    </row>
    <row r="97" spans="1:13">
      <c r="A97" s="17">
        <v>45572</v>
      </c>
      <c r="B97" s="85" t="s">
        <v>629</v>
      </c>
      <c r="C97" s="28"/>
      <c r="D97" s="29"/>
      <c r="E97" s="21"/>
      <c r="F97" s="30">
        <v>1</v>
      </c>
      <c r="G97" s="207">
        <f t="shared" si="10"/>
        <v>153.63999999999999</v>
      </c>
      <c r="H97" s="196">
        <f t="shared" si="11"/>
        <v>153.63999999999999</v>
      </c>
      <c r="I97" s="342">
        <f t="shared" si="12"/>
        <v>18</v>
      </c>
      <c r="J97" s="174">
        <f t="shared" si="13"/>
        <v>153.63999999999999</v>
      </c>
      <c r="K97" s="158">
        <f t="shared" si="14"/>
        <v>2765.52</v>
      </c>
      <c r="L97" s="34"/>
      <c r="M97" s="118" t="s">
        <v>1148</v>
      </c>
    </row>
    <row r="98" spans="1:13">
      <c r="A98" s="17">
        <v>45572</v>
      </c>
      <c r="B98" s="85" t="s">
        <v>587</v>
      </c>
      <c r="C98" s="28"/>
      <c r="D98" s="29"/>
      <c r="E98" s="21"/>
      <c r="F98" s="30">
        <v>2</v>
      </c>
      <c r="G98" s="207">
        <f t="shared" si="10"/>
        <v>153.63999999999999</v>
      </c>
      <c r="H98" s="196">
        <f t="shared" si="11"/>
        <v>307.27999999999997</v>
      </c>
      <c r="I98" s="342">
        <f t="shared" si="12"/>
        <v>16</v>
      </c>
      <c r="J98" s="174">
        <f t="shared" si="13"/>
        <v>153.63999999999999</v>
      </c>
      <c r="K98" s="158">
        <f t="shared" si="14"/>
        <v>2458.2399999999998</v>
      </c>
      <c r="L98" s="34"/>
      <c r="M98" s="118" t="s">
        <v>1149</v>
      </c>
    </row>
    <row r="99" spans="1:13">
      <c r="A99" s="17">
        <v>45580</v>
      </c>
      <c r="B99" s="85" t="s">
        <v>591</v>
      </c>
      <c r="C99" s="28"/>
      <c r="D99" s="29"/>
      <c r="E99" s="21"/>
      <c r="F99" s="30">
        <v>1</v>
      </c>
      <c r="G99" s="207">
        <f t="shared" ref="G99" si="15">J98</f>
        <v>153.63999999999999</v>
      </c>
      <c r="H99" s="196">
        <f t="shared" ref="H99" si="16">G99*F99</f>
        <v>153.63999999999999</v>
      </c>
      <c r="I99" s="342">
        <f t="shared" ref="I99" si="17">+I98+C99-F99</f>
        <v>15</v>
      </c>
      <c r="J99" s="174">
        <f t="shared" ref="J99" si="18">ROUND(((K98+E99)-H99)/I99,2)</f>
        <v>153.63999999999999</v>
      </c>
      <c r="K99" s="158">
        <f t="shared" ref="K99" si="19">ROUND(I99*J99,2)</f>
        <v>2304.6</v>
      </c>
      <c r="L99" s="34"/>
      <c r="M99" s="118" t="s">
        <v>1165</v>
      </c>
    </row>
    <row r="100" spans="1:13">
      <c r="A100" s="17">
        <v>45580</v>
      </c>
      <c r="B100" s="85" t="s">
        <v>629</v>
      </c>
      <c r="C100" s="28"/>
      <c r="D100" s="29"/>
      <c r="E100" s="21"/>
      <c r="F100" s="30">
        <v>5</v>
      </c>
      <c r="G100" s="207">
        <f t="shared" ref="G100" si="20">J99</f>
        <v>153.63999999999999</v>
      </c>
      <c r="H100" s="196">
        <f t="shared" ref="H100" si="21">G100*F100</f>
        <v>768.19999999999993</v>
      </c>
      <c r="I100" s="342">
        <f t="shared" ref="I100" si="22">+I99+C100-F100</f>
        <v>10</v>
      </c>
      <c r="J100" s="174">
        <f t="shared" ref="J100" si="23">ROUND(((K99+E100)-H100)/I100,2)</f>
        <v>153.63999999999999</v>
      </c>
      <c r="K100" s="158">
        <f t="shared" ref="K100" si="24">ROUND(I100*J100,2)</f>
        <v>1536.4</v>
      </c>
      <c r="L100" s="34"/>
      <c r="M100" s="118" t="s">
        <v>1167</v>
      </c>
    </row>
    <row r="101" spans="1:13">
      <c r="A101" s="17">
        <v>45582</v>
      </c>
      <c r="B101" s="85" t="s">
        <v>589</v>
      </c>
      <c r="C101" s="28"/>
      <c r="D101" s="29"/>
      <c r="E101" s="21"/>
      <c r="F101" s="30">
        <v>3</v>
      </c>
      <c r="G101" s="207">
        <f t="shared" ref="G101" si="25">J100</f>
        <v>153.63999999999999</v>
      </c>
      <c r="H101" s="196">
        <f t="shared" ref="H101" si="26">G101*F101</f>
        <v>460.91999999999996</v>
      </c>
      <c r="I101" s="342">
        <f t="shared" ref="I101" si="27">+I100+C101-F101</f>
        <v>7</v>
      </c>
      <c r="J101" s="174">
        <f t="shared" ref="J101" si="28">ROUND(((K100+E101)-H101)/I101,2)</f>
        <v>153.63999999999999</v>
      </c>
      <c r="K101" s="158">
        <f t="shared" ref="K101" si="29">ROUND(I101*J101,2)</f>
        <v>1075.48</v>
      </c>
      <c r="L101" s="34"/>
      <c r="M101" s="118" t="s">
        <v>1169</v>
      </c>
    </row>
    <row r="102" spans="1:13">
      <c r="A102" s="17">
        <v>45582</v>
      </c>
      <c r="B102" s="85" t="s">
        <v>593</v>
      </c>
      <c r="C102" s="28"/>
      <c r="D102" s="29"/>
      <c r="E102" s="21"/>
      <c r="F102" s="30">
        <v>6</v>
      </c>
      <c r="G102" s="207">
        <f t="shared" ref="G102" si="30">J101</f>
        <v>153.63999999999999</v>
      </c>
      <c r="H102" s="196">
        <f t="shared" ref="H102" si="31">G102*F102</f>
        <v>921.83999999999992</v>
      </c>
      <c r="I102" s="342">
        <f t="shared" ref="I102" si="32">+I101+C102-F102</f>
        <v>1</v>
      </c>
      <c r="J102" s="174">
        <f t="shared" ref="J102" si="33">ROUND(((K101+E102)-H102)/I102,2)</f>
        <v>153.63999999999999</v>
      </c>
      <c r="K102" s="158">
        <f t="shared" ref="K102" si="34">ROUND(I102*J102,2)</f>
        <v>153.63999999999999</v>
      </c>
      <c r="L102" s="34"/>
      <c r="M102" s="118" t="s">
        <v>1170</v>
      </c>
    </row>
    <row r="103" spans="1:13">
      <c r="A103" s="17">
        <v>45582</v>
      </c>
      <c r="B103" s="85" t="s">
        <v>593</v>
      </c>
      <c r="C103" s="28"/>
      <c r="D103" s="29"/>
      <c r="E103" s="21"/>
      <c r="F103" s="30">
        <v>1</v>
      </c>
      <c r="G103" s="207">
        <f t="shared" ref="G103" si="35">J102</f>
        <v>153.63999999999999</v>
      </c>
      <c r="H103" s="196">
        <f t="shared" ref="H103" si="36">G103*F103</f>
        <v>153.63999999999999</v>
      </c>
      <c r="I103" s="342">
        <f t="shared" ref="I103" si="37">+I102+C103-F103</f>
        <v>0</v>
      </c>
      <c r="J103" s="174">
        <v>0</v>
      </c>
      <c r="K103" s="158">
        <f t="shared" ref="K103" si="38">ROUND(I103*J103,2)</f>
        <v>0</v>
      </c>
      <c r="L103" s="34"/>
      <c r="M103" s="118" t="s">
        <v>1171</v>
      </c>
    </row>
    <row r="104" spans="1:13">
      <c r="A104" s="17"/>
      <c r="B104" s="85"/>
      <c r="C104" s="28"/>
      <c r="D104" s="29"/>
      <c r="E104" s="21"/>
      <c r="F104" s="30"/>
      <c r="G104" s="31"/>
      <c r="H104" s="21"/>
      <c r="I104" s="32">
        <f t="shared" ref="I104:I120" si="39">+I103+C104-F104</f>
        <v>0</v>
      </c>
      <c r="J104" s="42" t="e">
        <f t="shared" ref="J104:J120" si="40">ROUND(((K103+E104)-H104)/I104,2)</f>
        <v>#DIV/0!</v>
      </c>
      <c r="K104" s="33" t="e">
        <f t="shared" ref="K104:K120" si="41">ROUND(I104*J104,2)</f>
        <v>#DIV/0!</v>
      </c>
      <c r="L104" s="34"/>
    </row>
    <row r="105" spans="1:13">
      <c r="A105" s="17"/>
      <c r="B105" s="85"/>
      <c r="C105" s="28"/>
      <c r="D105" s="29"/>
      <c r="E105" s="21"/>
      <c r="F105" s="30"/>
      <c r="G105" s="31"/>
      <c r="H105" s="21"/>
      <c r="I105" s="32">
        <f t="shared" si="39"/>
        <v>0</v>
      </c>
      <c r="J105" s="42" t="e">
        <f t="shared" si="40"/>
        <v>#DIV/0!</v>
      </c>
      <c r="K105" s="33" t="e">
        <f t="shared" si="41"/>
        <v>#DIV/0!</v>
      </c>
      <c r="L105" s="34"/>
    </row>
    <row r="106" spans="1:13">
      <c r="A106" s="17"/>
      <c r="B106" s="85"/>
      <c r="C106" s="28"/>
      <c r="D106" s="29"/>
      <c r="E106" s="21"/>
      <c r="F106" s="30"/>
      <c r="G106" s="31"/>
      <c r="H106" s="21"/>
      <c r="I106" s="32">
        <f t="shared" si="39"/>
        <v>0</v>
      </c>
      <c r="J106" s="42" t="e">
        <f t="shared" si="40"/>
        <v>#DIV/0!</v>
      </c>
      <c r="K106" s="33" t="e">
        <f t="shared" si="41"/>
        <v>#DIV/0!</v>
      </c>
      <c r="L106" s="34"/>
    </row>
    <row r="107" spans="1:13">
      <c r="A107" s="17"/>
      <c r="B107" s="85"/>
      <c r="C107" s="28"/>
      <c r="D107" s="29"/>
      <c r="E107" s="21"/>
      <c r="F107" s="30"/>
      <c r="G107" s="31"/>
      <c r="H107" s="21"/>
      <c r="I107" s="32">
        <f t="shared" si="39"/>
        <v>0</v>
      </c>
      <c r="J107" s="42" t="e">
        <f t="shared" si="40"/>
        <v>#DIV/0!</v>
      </c>
      <c r="K107" s="33" t="e">
        <f t="shared" si="41"/>
        <v>#DIV/0!</v>
      </c>
      <c r="L107" s="34"/>
    </row>
    <row r="108" spans="1:13">
      <c r="A108" s="17"/>
      <c r="B108" s="85"/>
      <c r="C108" s="28"/>
      <c r="D108" s="29"/>
      <c r="E108" s="21"/>
      <c r="F108" s="30"/>
      <c r="G108" s="31"/>
      <c r="H108" s="21"/>
      <c r="I108" s="32">
        <f t="shared" si="39"/>
        <v>0</v>
      </c>
      <c r="J108" s="42" t="e">
        <f t="shared" si="40"/>
        <v>#DIV/0!</v>
      </c>
      <c r="K108" s="33" t="e">
        <f t="shared" si="41"/>
        <v>#DIV/0!</v>
      </c>
      <c r="L108" s="34"/>
    </row>
    <row r="109" spans="1:13">
      <c r="A109" s="17"/>
      <c r="B109" s="85"/>
      <c r="C109" s="28"/>
      <c r="D109" s="29"/>
      <c r="E109" s="21"/>
      <c r="F109" s="30"/>
      <c r="G109" s="31"/>
      <c r="H109" s="21"/>
      <c r="I109" s="32">
        <f t="shared" si="39"/>
        <v>0</v>
      </c>
      <c r="J109" s="42" t="e">
        <f t="shared" si="40"/>
        <v>#DIV/0!</v>
      </c>
      <c r="K109" s="33" t="e">
        <f t="shared" si="41"/>
        <v>#DIV/0!</v>
      </c>
      <c r="L109" s="34"/>
    </row>
    <row r="110" spans="1:13">
      <c r="A110" s="17"/>
      <c r="B110" s="85"/>
      <c r="C110" s="28"/>
      <c r="D110" s="29"/>
      <c r="E110" s="21"/>
      <c r="F110" s="30"/>
      <c r="G110" s="31"/>
      <c r="H110" s="21"/>
      <c r="I110" s="32">
        <f t="shared" si="39"/>
        <v>0</v>
      </c>
      <c r="J110" s="42" t="e">
        <f t="shared" si="40"/>
        <v>#DIV/0!</v>
      </c>
      <c r="K110" s="33" t="e">
        <f t="shared" si="41"/>
        <v>#DIV/0!</v>
      </c>
      <c r="L110" s="34"/>
    </row>
    <row r="111" spans="1:13">
      <c r="A111" s="17"/>
      <c r="B111" s="85"/>
      <c r="C111" s="28"/>
      <c r="D111" s="29"/>
      <c r="E111" s="21"/>
      <c r="F111" s="30"/>
      <c r="G111" s="31"/>
      <c r="H111" s="21"/>
      <c r="I111" s="32">
        <f t="shared" si="39"/>
        <v>0</v>
      </c>
      <c r="J111" s="42" t="e">
        <f t="shared" si="40"/>
        <v>#DIV/0!</v>
      </c>
      <c r="K111" s="33" t="e">
        <f t="shared" si="41"/>
        <v>#DIV/0!</v>
      </c>
      <c r="L111" s="34"/>
    </row>
    <row r="112" spans="1:13">
      <c r="A112" s="17"/>
      <c r="B112" s="85"/>
      <c r="C112" s="28"/>
      <c r="D112" s="29"/>
      <c r="E112" s="21"/>
      <c r="F112" s="30"/>
      <c r="G112" s="31"/>
      <c r="H112" s="21"/>
      <c r="I112" s="32">
        <f t="shared" si="39"/>
        <v>0</v>
      </c>
      <c r="J112" s="42" t="e">
        <f t="shared" si="40"/>
        <v>#DIV/0!</v>
      </c>
      <c r="K112" s="33" t="e">
        <f t="shared" si="41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32">
        <f t="shared" si="39"/>
        <v>0</v>
      </c>
      <c r="J113" s="42" t="e">
        <f t="shared" si="40"/>
        <v>#DIV/0!</v>
      </c>
      <c r="K113" s="33" t="e">
        <f t="shared" si="41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32">
        <f t="shared" si="39"/>
        <v>0</v>
      </c>
      <c r="J114" s="42" t="e">
        <f t="shared" si="40"/>
        <v>#DIV/0!</v>
      </c>
      <c r="K114" s="33" t="e">
        <f t="shared" si="41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32">
        <f t="shared" si="39"/>
        <v>0</v>
      </c>
      <c r="J115" s="42" t="e">
        <f t="shared" si="40"/>
        <v>#DIV/0!</v>
      </c>
      <c r="K115" s="33" t="e">
        <f t="shared" si="41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32">
        <f t="shared" si="39"/>
        <v>0</v>
      </c>
      <c r="J116" s="42" t="e">
        <f t="shared" si="40"/>
        <v>#DIV/0!</v>
      </c>
      <c r="K116" s="33" t="e">
        <f t="shared" si="41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32">
        <f t="shared" si="39"/>
        <v>0</v>
      </c>
      <c r="J117" s="42" t="e">
        <f t="shared" si="40"/>
        <v>#DIV/0!</v>
      </c>
      <c r="K117" s="33" t="e">
        <f t="shared" si="41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32">
        <f t="shared" si="39"/>
        <v>0</v>
      </c>
      <c r="J118" s="42" t="e">
        <f t="shared" si="40"/>
        <v>#DIV/0!</v>
      </c>
      <c r="K118" s="33" t="e">
        <f t="shared" si="41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32">
        <f t="shared" si="39"/>
        <v>0</v>
      </c>
      <c r="J119" s="42" t="e">
        <f t="shared" si="40"/>
        <v>#DIV/0!</v>
      </c>
      <c r="K119" s="33" t="e">
        <f t="shared" si="41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32">
        <f t="shared" si="39"/>
        <v>0</v>
      </c>
      <c r="J120" s="42" t="e">
        <f t="shared" si="40"/>
        <v>#DIV/0!</v>
      </c>
      <c r="K120" s="33" t="e">
        <f t="shared" si="41"/>
        <v>#DIV/0!</v>
      </c>
      <c r="L120" s="34"/>
    </row>
  </sheetData>
  <mergeCells count="23">
    <mergeCell ref="M11:M13"/>
    <mergeCell ref="K12:K13"/>
    <mergeCell ref="C12:C13"/>
    <mergeCell ref="D12:D13"/>
    <mergeCell ref="E12:E13"/>
    <mergeCell ref="F12:F13"/>
    <mergeCell ref="G12:G13"/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FFFF00"/>
    <pageSetUpPr fitToPage="1"/>
  </sheetPr>
  <dimension ref="A1:M120"/>
  <sheetViews>
    <sheetView topLeftCell="A7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40" t="s">
        <v>24</v>
      </c>
      <c r="E8" s="10"/>
      <c r="F8" s="10"/>
      <c r="G8" s="10"/>
      <c r="H8" s="38"/>
      <c r="I8" s="9" t="s">
        <v>6</v>
      </c>
      <c r="J8" s="10"/>
      <c r="K8" s="10" t="s">
        <v>25</v>
      </c>
      <c r="L8" s="11"/>
    </row>
    <row r="9" spans="1:13" ht="15" customHeight="1">
      <c r="A9" s="12" t="s">
        <v>8</v>
      </c>
      <c r="B9" s="95"/>
      <c r="C9" s="10"/>
      <c r="D9" s="40" t="s">
        <v>26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832</v>
      </c>
      <c r="J14" s="25">
        <v>8.5</v>
      </c>
      <c r="K14" s="21">
        <f>J14*I14</f>
        <v>7072</v>
      </c>
      <c r="L14" s="26"/>
    </row>
    <row r="15" spans="1:13" ht="17.100000000000001" customHeight="1">
      <c r="A15" s="17">
        <v>45294</v>
      </c>
      <c r="B15" s="81" t="s">
        <v>583</v>
      </c>
      <c r="C15" s="28"/>
      <c r="D15" s="29"/>
      <c r="E15" s="21"/>
      <c r="F15" s="30">
        <v>15</v>
      </c>
      <c r="G15" s="31">
        <f t="shared" ref="G15:G25" si="0">J14</f>
        <v>8.5</v>
      </c>
      <c r="H15" s="21">
        <f t="shared" ref="H15:H24" si="1">G15*F15</f>
        <v>127.5</v>
      </c>
      <c r="I15" s="32">
        <f t="shared" ref="I15:I23" si="2">+I14+C15-F15</f>
        <v>817</v>
      </c>
      <c r="J15" s="42">
        <f t="shared" ref="J15:J25" si="3">ROUND(((K14+E15)-H15)/I15,2)</f>
        <v>8.5</v>
      </c>
      <c r="K15" s="33">
        <f t="shared" ref="K15:K23" si="4">ROUND(I15*J15,2)</f>
        <v>6944.5</v>
      </c>
      <c r="L15" s="34"/>
      <c r="M15" s="118" t="s">
        <v>585</v>
      </c>
    </row>
    <row r="16" spans="1:13" ht="17.100000000000001" customHeight="1">
      <c r="A16" s="17">
        <v>45295</v>
      </c>
      <c r="B16" s="36" t="s">
        <v>593</v>
      </c>
      <c r="C16" s="28"/>
      <c r="D16" s="29"/>
      <c r="E16" s="21"/>
      <c r="F16" s="30">
        <v>5</v>
      </c>
      <c r="G16" s="31">
        <f t="shared" si="0"/>
        <v>8.5</v>
      </c>
      <c r="H16" s="21">
        <f t="shared" si="1"/>
        <v>42.5</v>
      </c>
      <c r="I16" s="32">
        <f t="shared" si="2"/>
        <v>812</v>
      </c>
      <c r="J16" s="42">
        <f t="shared" si="3"/>
        <v>8.5</v>
      </c>
      <c r="K16" s="33">
        <f t="shared" si="4"/>
        <v>6902</v>
      </c>
      <c r="L16" s="34"/>
      <c r="M16" s="118" t="s">
        <v>594</v>
      </c>
    </row>
    <row r="17" spans="1:13" ht="17.100000000000001" customHeight="1">
      <c r="A17" s="17">
        <v>45295</v>
      </c>
      <c r="B17" s="82" t="s">
        <v>595</v>
      </c>
      <c r="C17" s="28"/>
      <c r="D17" s="29"/>
      <c r="E17" s="21"/>
      <c r="F17" s="30">
        <v>6</v>
      </c>
      <c r="G17" s="31">
        <f t="shared" si="0"/>
        <v>8.5</v>
      </c>
      <c r="H17" s="21">
        <f t="shared" si="1"/>
        <v>51</v>
      </c>
      <c r="I17" s="32">
        <f t="shared" si="2"/>
        <v>806</v>
      </c>
      <c r="J17" s="42">
        <f t="shared" si="3"/>
        <v>8.5</v>
      </c>
      <c r="K17" s="33">
        <f t="shared" si="4"/>
        <v>6851</v>
      </c>
      <c r="L17" s="34"/>
      <c r="M17" s="118" t="s">
        <v>597</v>
      </c>
    </row>
    <row r="18" spans="1:13" ht="17.100000000000001" customHeight="1">
      <c r="A18" s="17">
        <v>45299</v>
      </c>
      <c r="B18" s="36" t="s">
        <v>587</v>
      </c>
      <c r="C18" s="28"/>
      <c r="D18" s="29"/>
      <c r="E18" s="21"/>
      <c r="F18" s="30">
        <v>7</v>
      </c>
      <c r="G18" s="31">
        <f>J17</f>
        <v>8.5</v>
      </c>
      <c r="H18" s="21">
        <f>G18*F18</f>
        <v>59.5</v>
      </c>
      <c r="I18" s="32">
        <f>+I17+C18-F18</f>
        <v>799</v>
      </c>
      <c r="J18" s="42">
        <f t="shared" si="3"/>
        <v>8.5</v>
      </c>
      <c r="K18" s="33">
        <f>ROUND(I18*J18,2)</f>
        <v>6791.5</v>
      </c>
      <c r="L18" s="34"/>
      <c r="M18" s="118" t="s">
        <v>600</v>
      </c>
    </row>
    <row r="19" spans="1:13" ht="17.100000000000001" customHeight="1">
      <c r="A19" s="17">
        <v>45299</v>
      </c>
      <c r="B19" s="36" t="s">
        <v>602</v>
      </c>
      <c r="C19" s="28"/>
      <c r="D19" s="29"/>
      <c r="E19" s="21"/>
      <c r="F19" s="30">
        <v>10</v>
      </c>
      <c r="G19" s="31">
        <f>J18</f>
        <v>8.5</v>
      </c>
      <c r="H19" s="21">
        <f>G19*F19</f>
        <v>85</v>
      </c>
      <c r="I19" s="32">
        <f>+I18+C19-F19</f>
        <v>789</v>
      </c>
      <c r="J19" s="42">
        <f t="shared" si="3"/>
        <v>8.5</v>
      </c>
      <c r="K19" s="33">
        <f>ROUND(I19*J19,2)</f>
        <v>6706.5</v>
      </c>
      <c r="L19" s="34"/>
      <c r="M19" s="118" t="s">
        <v>603</v>
      </c>
    </row>
    <row r="20" spans="1:13" ht="17.100000000000001" customHeight="1">
      <c r="A20" s="17">
        <v>45299</v>
      </c>
      <c r="B20" s="36" t="s">
        <v>607</v>
      </c>
      <c r="C20" s="28"/>
      <c r="D20" s="29"/>
      <c r="E20" s="21"/>
      <c r="F20" s="30">
        <v>12</v>
      </c>
      <c r="G20" s="31">
        <f>J19</f>
        <v>8.5</v>
      </c>
      <c r="H20" s="21">
        <f t="shared" si="1"/>
        <v>102</v>
      </c>
      <c r="I20" s="32">
        <f>+I19+C20-F20</f>
        <v>777</v>
      </c>
      <c r="J20" s="42">
        <f t="shared" si="3"/>
        <v>8.5</v>
      </c>
      <c r="K20" s="33">
        <f t="shared" si="4"/>
        <v>6604.5</v>
      </c>
      <c r="L20" s="34"/>
      <c r="M20" s="118" t="s">
        <v>609</v>
      </c>
    </row>
    <row r="21" spans="1:13" ht="17.100000000000001" customHeight="1">
      <c r="A21" s="17">
        <v>45300</v>
      </c>
      <c r="B21" s="36" t="s">
        <v>610</v>
      </c>
      <c r="C21" s="28"/>
      <c r="D21" s="29"/>
      <c r="E21" s="21"/>
      <c r="F21" s="30">
        <v>4</v>
      </c>
      <c r="G21" s="31">
        <f>J20</f>
        <v>8.5</v>
      </c>
      <c r="H21" s="21">
        <f>G21*F21</f>
        <v>34</v>
      </c>
      <c r="I21" s="32">
        <f>+I20+C21-F21</f>
        <v>773</v>
      </c>
      <c r="J21" s="42">
        <f t="shared" si="3"/>
        <v>8.5</v>
      </c>
      <c r="K21" s="33">
        <f>ROUND(I21*J21,2)</f>
        <v>6570.5</v>
      </c>
      <c r="L21" s="34"/>
      <c r="M21" s="118" t="s">
        <v>611</v>
      </c>
    </row>
    <row r="22" spans="1:13" ht="17.100000000000001" customHeight="1">
      <c r="A22" s="17">
        <v>45301</v>
      </c>
      <c r="B22" s="36" t="s">
        <v>583</v>
      </c>
      <c r="C22" s="28"/>
      <c r="D22" s="29"/>
      <c r="E22" s="21"/>
      <c r="F22" s="30">
        <v>5</v>
      </c>
      <c r="G22" s="31">
        <f>J21</f>
        <v>8.5</v>
      </c>
      <c r="H22" s="21">
        <f>G22*F22</f>
        <v>42.5</v>
      </c>
      <c r="I22" s="32">
        <f>+I21+C22-F22</f>
        <v>768</v>
      </c>
      <c r="J22" s="42">
        <f t="shared" si="3"/>
        <v>8.5</v>
      </c>
      <c r="K22" s="33">
        <f>ROUND(I22*J22,2)</f>
        <v>6528</v>
      </c>
      <c r="L22" s="34"/>
      <c r="M22" s="118" t="s">
        <v>616</v>
      </c>
    </row>
    <row r="23" spans="1:13" ht="17.100000000000001" customHeight="1">
      <c r="A23" s="17">
        <v>45303</v>
      </c>
      <c r="B23" s="36" t="s">
        <v>589</v>
      </c>
      <c r="C23" s="28"/>
      <c r="D23" s="29"/>
      <c r="E23" s="21"/>
      <c r="F23" s="30">
        <v>8</v>
      </c>
      <c r="G23" s="31">
        <f t="shared" si="0"/>
        <v>8.5</v>
      </c>
      <c r="H23" s="21">
        <f t="shared" si="1"/>
        <v>68</v>
      </c>
      <c r="I23" s="32">
        <f t="shared" si="2"/>
        <v>760</v>
      </c>
      <c r="J23" s="42">
        <f t="shared" si="3"/>
        <v>8.5</v>
      </c>
      <c r="K23" s="33">
        <f t="shared" si="4"/>
        <v>6460</v>
      </c>
      <c r="L23" s="34"/>
      <c r="M23" s="118" t="s">
        <v>623</v>
      </c>
    </row>
    <row r="24" spans="1:13" ht="17.100000000000001" customHeight="1">
      <c r="A24" s="17">
        <v>45306</v>
      </c>
      <c r="B24" s="36" t="s">
        <v>629</v>
      </c>
      <c r="C24" s="28"/>
      <c r="D24" s="29"/>
      <c r="E24" s="21"/>
      <c r="F24" s="30">
        <v>10</v>
      </c>
      <c r="G24" s="31">
        <f t="shared" si="0"/>
        <v>8.5</v>
      </c>
      <c r="H24" s="21">
        <f t="shared" si="1"/>
        <v>85</v>
      </c>
      <c r="I24" s="32">
        <f>+I23+C24-F24</f>
        <v>750</v>
      </c>
      <c r="J24" s="42">
        <f t="shared" si="3"/>
        <v>8.5</v>
      </c>
      <c r="K24" s="33">
        <f>ROUND(I24*J24,2)</f>
        <v>6375</v>
      </c>
      <c r="L24" s="34"/>
      <c r="M24" s="118" t="s">
        <v>630</v>
      </c>
    </row>
    <row r="25" spans="1:13" ht="17.100000000000001" customHeight="1">
      <c r="A25" s="17">
        <v>45306</v>
      </c>
      <c r="B25" s="36" t="s">
        <v>629</v>
      </c>
      <c r="C25" s="28"/>
      <c r="D25" s="29"/>
      <c r="E25" s="21"/>
      <c r="F25" s="30">
        <v>10</v>
      </c>
      <c r="G25" s="31">
        <f t="shared" si="0"/>
        <v>8.5</v>
      </c>
      <c r="H25" s="21">
        <f>G25*F25</f>
        <v>85</v>
      </c>
      <c r="I25" s="32">
        <f>+I24+C25-F25</f>
        <v>740</v>
      </c>
      <c r="J25" s="42">
        <f t="shared" si="3"/>
        <v>8.5</v>
      </c>
      <c r="K25" s="33">
        <f>ROUND(I25*J25,2)</f>
        <v>6290</v>
      </c>
      <c r="L25" s="34"/>
      <c r="M25" s="118" t="s">
        <v>631</v>
      </c>
    </row>
    <row r="26" spans="1:13" ht="17.100000000000001" customHeight="1">
      <c r="A26" s="17">
        <v>45641</v>
      </c>
      <c r="B26" s="36" t="s">
        <v>595</v>
      </c>
      <c r="C26" s="28"/>
      <c r="D26" s="29"/>
      <c r="E26" s="21"/>
      <c r="F26" s="30">
        <v>8</v>
      </c>
      <c r="G26" s="31">
        <f t="shared" ref="G26:G45" si="5">J25</f>
        <v>8.5</v>
      </c>
      <c r="H26" s="21">
        <f t="shared" ref="H26:H45" si="6">G26*F26</f>
        <v>68</v>
      </c>
      <c r="I26" s="32">
        <f t="shared" ref="I26:I45" si="7">+I25+C26-F26</f>
        <v>732</v>
      </c>
      <c r="J26" s="42">
        <f t="shared" ref="J26:J45" si="8">ROUND(((K25+E26)-H26)/I26,2)</f>
        <v>8.5</v>
      </c>
      <c r="K26" s="33">
        <f t="shared" ref="K26:K45" si="9">ROUND(I26*J26,2)</f>
        <v>6222</v>
      </c>
      <c r="L26" s="34"/>
      <c r="M26" s="118" t="s">
        <v>633</v>
      </c>
    </row>
    <row r="27" spans="1:13" ht="17.100000000000001" customHeight="1">
      <c r="A27" s="17">
        <v>45307</v>
      </c>
      <c r="B27" s="36" t="s">
        <v>629</v>
      </c>
      <c r="C27" s="28"/>
      <c r="D27" s="29"/>
      <c r="E27" s="21"/>
      <c r="F27" s="30">
        <v>20</v>
      </c>
      <c r="G27" s="31">
        <f t="shared" si="5"/>
        <v>8.5</v>
      </c>
      <c r="H27" s="21">
        <f t="shared" si="6"/>
        <v>170</v>
      </c>
      <c r="I27" s="32">
        <f t="shared" si="7"/>
        <v>712</v>
      </c>
      <c r="J27" s="42">
        <f t="shared" si="8"/>
        <v>8.5</v>
      </c>
      <c r="K27" s="33">
        <f t="shared" si="9"/>
        <v>6052</v>
      </c>
      <c r="L27" s="34"/>
      <c r="M27" s="118" t="s">
        <v>634</v>
      </c>
    </row>
    <row r="28" spans="1:13" ht="17.100000000000001" customHeight="1">
      <c r="A28" s="17">
        <v>45308</v>
      </c>
      <c r="B28" s="36" t="s">
        <v>607</v>
      </c>
      <c r="C28" s="28"/>
      <c r="D28" s="29"/>
      <c r="E28" s="21"/>
      <c r="F28" s="30">
        <v>2</v>
      </c>
      <c r="G28" s="31">
        <f t="shared" si="5"/>
        <v>8.5</v>
      </c>
      <c r="H28" s="21">
        <f t="shared" si="6"/>
        <v>17</v>
      </c>
      <c r="I28" s="32">
        <f t="shared" si="7"/>
        <v>710</v>
      </c>
      <c r="J28" s="42">
        <f t="shared" si="8"/>
        <v>8.5</v>
      </c>
      <c r="K28" s="33">
        <f t="shared" si="9"/>
        <v>6035</v>
      </c>
      <c r="L28" s="34"/>
      <c r="M28" s="118" t="s">
        <v>639</v>
      </c>
    </row>
    <row r="29" spans="1:13" ht="17.100000000000001" customHeight="1">
      <c r="A29" s="17">
        <v>45309</v>
      </c>
      <c r="B29" s="36" t="s">
        <v>602</v>
      </c>
      <c r="C29" s="28"/>
      <c r="D29" s="29"/>
      <c r="E29" s="21"/>
      <c r="F29" s="30">
        <v>1</v>
      </c>
      <c r="G29" s="31">
        <f t="shared" si="5"/>
        <v>8.5</v>
      </c>
      <c r="H29" s="21">
        <f t="shared" si="6"/>
        <v>8.5</v>
      </c>
      <c r="I29" s="32">
        <f t="shared" si="7"/>
        <v>709</v>
      </c>
      <c r="J29" s="42">
        <f t="shared" si="8"/>
        <v>8.5</v>
      </c>
      <c r="K29" s="33">
        <f t="shared" si="9"/>
        <v>6026.5</v>
      </c>
      <c r="L29" s="34"/>
      <c r="M29" s="122" t="s">
        <v>644</v>
      </c>
    </row>
    <row r="30" spans="1:13" ht="17.100000000000001" customHeight="1">
      <c r="A30" s="17">
        <v>45309</v>
      </c>
      <c r="B30" s="36" t="s">
        <v>589</v>
      </c>
      <c r="C30" s="28"/>
      <c r="D30" s="29"/>
      <c r="E30" s="21"/>
      <c r="F30" s="30">
        <v>2</v>
      </c>
      <c r="G30" s="31">
        <f t="shared" si="5"/>
        <v>8.5</v>
      </c>
      <c r="H30" s="21">
        <f t="shared" si="6"/>
        <v>17</v>
      </c>
      <c r="I30" s="32">
        <f t="shared" si="7"/>
        <v>707</v>
      </c>
      <c r="J30" s="42">
        <f t="shared" si="8"/>
        <v>8.5</v>
      </c>
      <c r="K30" s="33">
        <f t="shared" si="9"/>
        <v>6009.5</v>
      </c>
      <c r="L30" s="34"/>
      <c r="M30" s="118" t="s">
        <v>646</v>
      </c>
    </row>
    <row r="31" spans="1:13" ht="17.100000000000001" customHeight="1">
      <c r="A31" s="17">
        <v>45310</v>
      </c>
      <c r="B31" s="36" t="s">
        <v>595</v>
      </c>
      <c r="C31" s="28"/>
      <c r="D31" s="29"/>
      <c r="E31" s="21"/>
      <c r="F31" s="30">
        <v>4</v>
      </c>
      <c r="G31" s="31">
        <f t="shared" si="5"/>
        <v>8.5</v>
      </c>
      <c r="H31" s="21">
        <f t="shared" si="6"/>
        <v>34</v>
      </c>
      <c r="I31" s="32">
        <f t="shared" si="7"/>
        <v>703</v>
      </c>
      <c r="J31" s="42">
        <f t="shared" si="8"/>
        <v>8.5</v>
      </c>
      <c r="K31" s="33">
        <f t="shared" si="9"/>
        <v>5975.5</v>
      </c>
      <c r="L31" s="34"/>
      <c r="M31" s="118" t="s">
        <v>647</v>
      </c>
    </row>
    <row r="32" spans="1:13" ht="17.100000000000001" customHeight="1">
      <c r="A32" s="17">
        <v>45310</v>
      </c>
      <c r="B32" s="36" t="s">
        <v>595</v>
      </c>
      <c r="C32" s="28"/>
      <c r="D32" s="29"/>
      <c r="E32" s="21"/>
      <c r="F32" s="30">
        <v>35</v>
      </c>
      <c r="G32" s="31">
        <f t="shared" si="5"/>
        <v>8.5</v>
      </c>
      <c r="H32" s="21">
        <f t="shared" si="6"/>
        <v>297.5</v>
      </c>
      <c r="I32" s="32">
        <f t="shared" si="7"/>
        <v>668</v>
      </c>
      <c r="J32" s="42">
        <f t="shared" si="8"/>
        <v>8.5</v>
      </c>
      <c r="K32" s="33">
        <f t="shared" si="9"/>
        <v>5678</v>
      </c>
      <c r="L32" s="34"/>
      <c r="M32" s="118" t="s">
        <v>648</v>
      </c>
    </row>
    <row r="33" spans="1:13" ht="17.100000000000001" customHeight="1">
      <c r="A33" s="17">
        <v>45315</v>
      </c>
      <c r="B33" s="36" t="s">
        <v>593</v>
      </c>
      <c r="C33" s="28"/>
      <c r="D33" s="29"/>
      <c r="E33" s="21"/>
      <c r="F33" s="30">
        <v>5</v>
      </c>
      <c r="G33" s="31">
        <f t="shared" si="5"/>
        <v>8.5</v>
      </c>
      <c r="H33" s="21">
        <f t="shared" si="6"/>
        <v>42.5</v>
      </c>
      <c r="I33" s="32">
        <f t="shared" si="7"/>
        <v>663</v>
      </c>
      <c r="J33" s="42">
        <f t="shared" si="8"/>
        <v>8.5</v>
      </c>
      <c r="K33" s="33">
        <f t="shared" si="9"/>
        <v>5635.5</v>
      </c>
      <c r="L33" s="34"/>
      <c r="M33" s="118" t="s">
        <v>654</v>
      </c>
    </row>
    <row r="34" spans="1:13" ht="17.100000000000001" customHeight="1">
      <c r="A34" s="17">
        <v>45315</v>
      </c>
      <c r="B34" s="36" t="s">
        <v>587</v>
      </c>
      <c r="C34" s="28"/>
      <c r="D34" s="29"/>
      <c r="E34" s="21"/>
      <c r="F34" s="30">
        <v>5</v>
      </c>
      <c r="G34" s="31">
        <f t="shared" si="5"/>
        <v>8.5</v>
      </c>
      <c r="H34" s="21">
        <f t="shared" si="6"/>
        <v>42.5</v>
      </c>
      <c r="I34" s="32">
        <f t="shared" si="7"/>
        <v>658</v>
      </c>
      <c r="J34" s="42">
        <f t="shared" si="8"/>
        <v>8.5</v>
      </c>
      <c r="K34" s="33">
        <f t="shared" si="9"/>
        <v>5593</v>
      </c>
      <c r="L34" s="34"/>
      <c r="M34" s="118" t="s">
        <v>655</v>
      </c>
    </row>
    <row r="35" spans="1:13" ht="17.100000000000001" customHeight="1">
      <c r="A35" s="17">
        <v>45317</v>
      </c>
      <c r="B35" s="36" t="s">
        <v>610</v>
      </c>
      <c r="C35" s="28"/>
      <c r="D35" s="29"/>
      <c r="E35" s="21"/>
      <c r="F35" s="30">
        <v>6</v>
      </c>
      <c r="G35" s="31">
        <f t="shared" si="5"/>
        <v>8.5</v>
      </c>
      <c r="H35" s="21">
        <f t="shared" si="6"/>
        <v>51</v>
      </c>
      <c r="I35" s="32">
        <f t="shared" si="7"/>
        <v>652</v>
      </c>
      <c r="J35" s="42">
        <f t="shared" si="8"/>
        <v>8.5</v>
      </c>
      <c r="K35" s="33">
        <f t="shared" si="9"/>
        <v>5542</v>
      </c>
      <c r="L35" s="34"/>
      <c r="M35" s="118" t="s">
        <v>659</v>
      </c>
    </row>
    <row r="36" spans="1:13" ht="17.100000000000001" customHeight="1">
      <c r="A36" s="17">
        <v>45320</v>
      </c>
      <c r="B36" s="36" t="s">
        <v>583</v>
      </c>
      <c r="C36" s="28"/>
      <c r="D36" s="29"/>
      <c r="E36" s="21"/>
      <c r="F36" s="30">
        <v>10</v>
      </c>
      <c r="G36" s="31">
        <f t="shared" si="5"/>
        <v>8.5</v>
      </c>
      <c r="H36" s="21">
        <f t="shared" si="6"/>
        <v>85</v>
      </c>
      <c r="I36" s="32">
        <f t="shared" si="7"/>
        <v>642</v>
      </c>
      <c r="J36" s="42">
        <f t="shared" si="8"/>
        <v>8.5</v>
      </c>
      <c r="K36" s="33">
        <f t="shared" si="9"/>
        <v>5457</v>
      </c>
      <c r="L36" s="34"/>
      <c r="M36" s="118" t="s">
        <v>661</v>
      </c>
    </row>
    <row r="37" spans="1:13" ht="17.100000000000001" customHeight="1">
      <c r="A37" s="17">
        <v>45321</v>
      </c>
      <c r="B37" s="36" t="s">
        <v>589</v>
      </c>
      <c r="C37" s="28"/>
      <c r="D37" s="29"/>
      <c r="E37" s="21"/>
      <c r="F37" s="30">
        <v>13</v>
      </c>
      <c r="G37" s="31">
        <f t="shared" si="5"/>
        <v>8.5</v>
      </c>
      <c r="H37" s="21">
        <f t="shared" si="6"/>
        <v>110.5</v>
      </c>
      <c r="I37" s="32">
        <f t="shared" si="7"/>
        <v>629</v>
      </c>
      <c r="J37" s="42">
        <f t="shared" si="8"/>
        <v>8.5</v>
      </c>
      <c r="K37" s="33">
        <f t="shared" si="9"/>
        <v>5346.5</v>
      </c>
      <c r="L37" s="34"/>
      <c r="M37" s="118" t="s">
        <v>673</v>
      </c>
    </row>
    <row r="38" spans="1:13" ht="17.100000000000001" customHeight="1">
      <c r="A38" s="154">
        <v>45321</v>
      </c>
      <c r="B38" s="168" t="s">
        <v>627</v>
      </c>
      <c r="C38" s="156"/>
      <c r="D38" s="157"/>
      <c r="E38" s="158"/>
      <c r="F38" s="159">
        <v>2</v>
      </c>
      <c r="G38" s="160">
        <f t="shared" si="5"/>
        <v>8.5</v>
      </c>
      <c r="H38" s="158">
        <f t="shared" si="6"/>
        <v>17</v>
      </c>
      <c r="I38" s="161">
        <f t="shared" si="7"/>
        <v>627</v>
      </c>
      <c r="J38" s="162">
        <f t="shared" si="8"/>
        <v>8.5</v>
      </c>
      <c r="K38" s="163">
        <f t="shared" si="9"/>
        <v>5329.5</v>
      </c>
      <c r="L38" s="164"/>
      <c r="M38" s="167" t="s">
        <v>674</v>
      </c>
    </row>
    <row r="39" spans="1:13" ht="17.100000000000001" customHeight="1">
      <c r="A39" s="17">
        <v>45328</v>
      </c>
      <c r="B39" s="82" t="s">
        <v>629</v>
      </c>
      <c r="C39" s="19"/>
      <c r="D39" s="20"/>
      <c r="E39" s="21"/>
      <c r="F39" s="22">
        <v>10</v>
      </c>
      <c r="G39" s="23">
        <f t="shared" si="5"/>
        <v>8.5</v>
      </c>
      <c r="H39" s="21">
        <f t="shared" si="6"/>
        <v>85</v>
      </c>
      <c r="I39" s="24">
        <f t="shared" si="7"/>
        <v>617</v>
      </c>
      <c r="J39" s="134">
        <f t="shared" si="8"/>
        <v>8.5</v>
      </c>
      <c r="K39" s="21">
        <f t="shared" si="9"/>
        <v>5244.5</v>
      </c>
      <c r="L39" s="26"/>
      <c r="M39" s="118" t="s">
        <v>685</v>
      </c>
    </row>
    <row r="40" spans="1:13" ht="17.100000000000001" customHeight="1">
      <c r="A40" s="17">
        <v>45344</v>
      </c>
      <c r="B40" s="36" t="s">
        <v>636</v>
      </c>
      <c r="C40" s="28"/>
      <c r="D40" s="29"/>
      <c r="E40" s="21"/>
      <c r="F40" s="30">
        <v>24</v>
      </c>
      <c r="G40" s="31">
        <f t="shared" si="5"/>
        <v>8.5</v>
      </c>
      <c r="H40" s="21">
        <f t="shared" si="6"/>
        <v>204</v>
      </c>
      <c r="I40" s="32">
        <f t="shared" si="7"/>
        <v>593</v>
      </c>
      <c r="J40" s="42">
        <f t="shared" si="8"/>
        <v>8.5</v>
      </c>
      <c r="K40" s="33">
        <f t="shared" si="9"/>
        <v>5040.5</v>
      </c>
      <c r="L40" s="34"/>
      <c r="M40" s="118" t="s">
        <v>697</v>
      </c>
    </row>
    <row r="41" spans="1:13" ht="17.100000000000001" customHeight="1">
      <c r="A41" s="17">
        <v>45344</v>
      </c>
      <c r="B41" s="36" t="s">
        <v>587</v>
      </c>
      <c r="C41" s="28"/>
      <c r="D41" s="29"/>
      <c r="E41" s="21"/>
      <c r="F41" s="30">
        <v>6</v>
      </c>
      <c r="G41" s="31">
        <f t="shared" si="5"/>
        <v>8.5</v>
      </c>
      <c r="H41" s="21">
        <f t="shared" si="6"/>
        <v>51</v>
      </c>
      <c r="I41" s="32">
        <f t="shared" si="7"/>
        <v>587</v>
      </c>
      <c r="J41" s="42">
        <f t="shared" si="8"/>
        <v>8.5</v>
      </c>
      <c r="K41" s="33">
        <f t="shared" si="9"/>
        <v>4989.5</v>
      </c>
      <c r="L41" s="34"/>
      <c r="M41" s="118" t="s">
        <v>698</v>
      </c>
    </row>
    <row r="42" spans="1:13" ht="17.100000000000001" customHeight="1">
      <c r="A42" s="17">
        <v>45344</v>
      </c>
      <c r="B42" s="36" t="s">
        <v>589</v>
      </c>
      <c r="C42" s="28"/>
      <c r="D42" s="29"/>
      <c r="E42" s="21"/>
      <c r="F42" s="30">
        <v>12</v>
      </c>
      <c r="G42" s="31">
        <f t="shared" si="5"/>
        <v>8.5</v>
      </c>
      <c r="H42" s="21">
        <f t="shared" si="6"/>
        <v>102</v>
      </c>
      <c r="I42" s="32">
        <f t="shared" si="7"/>
        <v>575</v>
      </c>
      <c r="J42" s="42">
        <f t="shared" si="8"/>
        <v>8.5</v>
      </c>
      <c r="K42" s="33">
        <f t="shared" si="9"/>
        <v>4887.5</v>
      </c>
      <c r="L42" s="34"/>
      <c r="M42" s="118" t="s">
        <v>700</v>
      </c>
    </row>
    <row r="43" spans="1:13" ht="17.100000000000001" customHeight="1">
      <c r="A43" s="17">
        <v>45344</v>
      </c>
      <c r="B43" s="36" t="s">
        <v>591</v>
      </c>
      <c r="C43" s="28"/>
      <c r="D43" s="29"/>
      <c r="E43" s="21"/>
      <c r="F43" s="30">
        <v>20</v>
      </c>
      <c r="G43" s="31">
        <f t="shared" si="5"/>
        <v>8.5</v>
      </c>
      <c r="H43" s="21">
        <f t="shared" si="6"/>
        <v>170</v>
      </c>
      <c r="I43" s="32">
        <f t="shared" si="7"/>
        <v>555</v>
      </c>
      <c r="J43" s="42">
        <f t="shared" si="8"/>
        <v>8.5</v>
      </c>
      <c r="K43" s="33">
        <f t="shared" si="9"/>
        <v>4717.5</v>
      </c>
      <c r="L43" s="34"/>
      <c r="M43" s="118" t="s">
        <v>701</v>
      </c>
    </row>
    <row r="44" spans="1:13" ht="17.100000000000001" customHeight="1">
      <c r="A44" s="17">
        <v>45344</v>
      </c>
      <c r="B44" s="36" t="s">
        <v>583</v>
      </c>
      <c r="C44" s="28"/>
      <c r="D44" s="29"/>
      <c r="E44" s="21"/>
      <c r="F44" s="30">
        <v>12</v>
      </c>
      <c r="G44" s="31">
        <f t="shared" si="5"/>
        <v>8.5</v>
      </c>
      <c r="H44" s="21">
        <f t="shared" si="6"/>
        <v>102</v>
      </c>
      <c r="I44" s="32">
        <f t="shared" si="7"/>
        <v>543</v>
      </c>
      <c r="J44" s="42">
        <f t="shared" si="8"/>
        <v>8.5</v>
      </c>
      <c r="K44" s="33">
        <f t="shared" si="9"/>
        <v>4615.5</v>
      </c>
      <c r="L44" s="34"/>
      <c r="M44" s="118" t="s">
        <v>702</v>
      </c>
    </row>
    <row r="45" spans="1:13" ht="17.100000000000001" customHeight="1">
      <c r="A45" s="17">
        <v>45345</v>
      </c>
      <c r="B45" s="36" t="s">
        <v>602</v>
      </c>
      <c r="C45" s="28"/>
      <c r="D45" s="29"/>
      <c r="E45" s="21"/>
      <c r="F45" s="30">
        <v>5</v>
      </c>
      <c r="G45" s="31">
        <f t="shared" si="5"/>
        <v>8.5</v>
      </c>
      <c r="H45" s="21">
        <f t="shared" si="6"/>
        <v>42.5</v>
      </c>
      <c r="I45" s="32">
        <f t="shared" si="7"/>
        <v>538</v>
      </c>
      <c r="J45" s="42">
        <f t="shared" si="8"/>
        <v>8.5</v>
      </c>
      <c r="K45" s="33">
        <f t="shared" si="9"/>
        <v>4573</v>
      </c>
      <c r="L45" s="34"/>
      <c r="M45" s="118" t="s">
        <v>709</v>
      </c>
    </row>
    <row r="46" spans="1:13" ht="17.100000000000001" customHeight="1">
      <c r="A46" s="17">
        <v>45345</v>
      </c>
      <c r="B46" s="36" t="s">
        <v>583</v>
      </c>
      <c r="C46" s="28"/>
      <c r="D46" s="29"/>
      <c r="E46" s="21"/>
      <c r="F46" s="30">
        <v>30</v>
      </c>
      <c r="G46" s="31">
        <f t="shared" ref="G46:G60" si="10">J45</f>
        <v>8.5</v>
      </c>
      <c r="H46" s="21">
        <f t="shared" ref="H46:H60" si="11">G46*F46</f>
        <v>255</v>
      </c>
      <c r="I46" s="32">
        <f t="shared" ref="I46:I60" si="12">+I45+C46-F46</f>
        <v>508</v>
      </c>
      <c r="J46" s="42">
        <f t="shared" ref="J46:J60" si="13">ROUND(((K45+E46)-H46)/I46,2)</f>
        <v>8.5</v>
      </c>
      <c r="K46" s="33">
        <f t="shared" ref="K46:K60" si="14">ROUND(I46*J46,2)</f>
        <v>4318</v>
      </c>
      <c r="L46" s="34"/>
      <c r="M46" s="118" t="s">
        <v>710</v>
      </c>
    </row>
    <row r="47" spans="1:13" ht="17.100000000000001" customHeight="1">
      <c r="A47" s="17">
        <v>45345</v>
      </c>
      <c r="B47" s="36" t="s">
        <v>593</v>
      </c>
      <c r="C47" s="28"/>
      <c r="D47" s="29"/>
      <c r="E47" s="21"/>
      <c r="F47" s="30">
        <v>5</v>
      </c>
      <c r="G47" s="31">
        <f t="shared" si="10"/>
        <v>8.5</v>
      </c>
      <c r="H47" s="21">
        <f t="shared" si="11"/>
        <v>42.5</v>
      </c>
      <c r="I47" s="32">
        <f t="shared" si="12"/>
        <v>503</v>
      </c>
      <c r="J47" s="42">
        <f t="shared" si="13"/>
        <v>8.5</v>
      </c>
      <c r="K47" s="33">
        <f t="shared" si="14"/>
        <v>4275.5</v>
      </c>
      <c r="L47" s="34"/>
      <c r="M47" s="118" t="s">
        <v>712</v>
      </c>
    </row>
    <row r="48" spans="1:13">
      <c r="A48" s="17">
        <v>45349</v>
      </c>
      <c r="B48" s="36" t="s">
        <v>595</v>
      </c>
      <c r="C48" s="28"/>
      <c r="D48" s="29"/>
      <c r="E48" s="21"/>
      <c r="F48" s="30">
        <v>7</v>
      </c>
      <c r="G48" s="31">
        <f t="shared" si="10"/>
        <v>8.5</v>
      </c>
      <c r="H48" s="21">
        <f t="shared" si="11"/>
        <v>59.5</v>
      </c>
      <c r="I48" s="32">
        <f t="shared" si="12"/>
        <v>496</v>
      </c>
      <c r="J48" s="42">
        <f t="shared" si="13"/>
        <v>8.5</v>
      </c>
      <c r="K48" s="33">
        <f t="shared" si="14"/>
        <v>4216</v>
      </c>
      <c r="L48" s="34"/>
      <c r="M48" s="118" t="s">
        <v>716</v>
      </c>
    </row>
    <row r="49" spans="1:13" ht="17.100000000000001" customHeight="1">
      <c r="A49" s="17">
        <v>45349</v>
      </c>
      <c r="B49" s="36" t="s">
        <v>583</v>
      </c>
      <c r="C49" s="28"/>
      <c r="D49" s="29"/>
      <c r="E49" s="21"/>
      <c r="F49" s="30">
        <v>12</v>
      </c>
      <c r="G49" s="31">
        <f t="shared" si="10"/>
        <v>8.5</v>
      </c>
      <c r="H49" s="21">
        <f t="shared" si="11"/>
        <v>102</v>
      </c>
      <c r="I49" s="32">
        <f t="shared" si="12"/>
        <v>484</v>
      </c>
      <c r="J49" s="42">
        <f t="shared" si="13"/>
        <v>8.5</v>
      </c>
      <c r="K49" s="33">
        <f t="shared" si="14"/>
        <v>4114</v>
      </c>
      <c r="L49" s="34"/>
      <c r="M49" s="118" t="s">
        <v>718</v>
      </c>
    </row>
    <row r="50" spans="1:13" ht="17.100000000000001" customHeight="1">
      <c r="A50" s="17">
        <v>45349</v>
      </c>
      <c r="B50" s="36" t="s">
        <v>583</v>
      </c>
      <c r="C50" s="28"/>
      <c r="D50" s="29"/>
      <c r="E50" s="21"/>
      <c r="F50" s="30">
        <v>20</v>
      </c>
      <c r="G50" s="31">
        <f t="shared" si="10"/>
        <v>8.5</v>
      </c>
      <c r="H50" s="21">
        <f t="shared" si="11"/>
        <v>170</v>
      </c>
      <c r="I50" s="32">
        <f t="shared" si="12"/>
        <v>464</v>
      </c>
      <c r="J50" s="42">
        <f t="shared" si="13"/>
        <v>8.5</v>
      </c>
      <c r="K50" s="33">
        <f t="shared" si="14"/>
        <v>3944</v>
      </c>
      <c r="L50" s="34"/>
      <c r="M50" s="118" t="s">
        <v>727</v>
      </c>
    </row>
    <row r="51" spans="1:13" ht="17.100000000000001" customHeight="1">
      <c r="A51" s="154">
        <v>45350</v>
      </c>
      <c r="B51" s="168" t="s">
        <v>589</v>
      </c>
      <c r="C51" s="156"/>
      <c r="D51" s="157"/>
      <c r="E51" s="158"/>
      <c r="F51" s="159">
        <v>13</v>
      </c>
      <c r="G51" s="160">
        <f t="shared" si="10"/>
        <v>8.5</v>
      </c>
      <c r="H51" s="158">
        <f t="shared" si="11"/>
        <v>110.5</v>
      </c>
      <c r="I51" s="161">
        <f t="shared" si="12"/>
        <v>451</v>
      </c>
      <c r="J51" s="162">
        <f t="shared" si="13"/>
        <v>8.5</v>
      </c>
      <c r="K51" s="163">
        <f t="shared" si="14"/>
        <v>3833.5</v>
      </c>
      <c r="L51" s="164"/>
      <c r="M51" s="167" t="s">
        <v>729</v>
      </c>
    </row>
    <row r="52" spans="1:13">
      <c r="A52" s="17">
        <v>45355</v>
      </c>
      <c r="B52" s="82" t="s">
        <v>604</v>
      </c>
      <c r="C52" s="19"/>
      <c r="D52" s="20"/>
      <c r="E52" s="21"/>
      <c r="F52" s="22">
        <v>12</v>
      </c>
      <c r="G52" s="23">
        <f t="shared" si="10"/>
        <v>8.5</v>
      </c>
      <c r="H52" s="21">
        <f t="shared" si="11"/>
        <v>102</v>
      </c>
      <c r="I52" s="24">
        <f t="shared" si="12"/>
        <v>439</v>
      </c>
      <c r="J52" s="134">
        <f t="shared" si="13"/>
        <v>8.5</v>
      </c>
      <c r="K52" s="21">
        <f t="shared" si="14"/>
        <v>3731.5</v>
      </c>
      <c r="L52" s="26"/>
      <c r="M52" s="118" t="s">
        <v>734</v>
      </c>
    </row>
    <row r="53" spans="1:13">
      <c r="A53" s="17">
        <v>45355</v>
      </c>
      <c r="B53" s="36" t="s">
        <v>604</v>
      </c>
      <c r="C53" s="28"/>
      <c r="D53" s="29"/>
      <c r="E53" s="21"/>
      <c r="F53" s="30">
        <v>5</v>
      </c>
      <c r="G53" s="31">
        <f t="shared" si="10"/>
        <v>8.5</v>
      </c>
      <c r="H53" s="21">
        <f t="shared" si="11"/>
        <v>42.5</v>
      </c>
      <c r="I53" s="32">
        <f t="shared" si="12"/>
        <v>434</v>
      </c>
      <c r="J53" s="42">
        <f t="shared" si="13"/>
        <v>8.5</v>
      </c>
      <c r="K53" s="33">
        <f t="shared" si="14"/>
        <v>3689</v>
      </c>
      <c r="L53" s="34"/>
      <c r="M53" s="118" t="s">
        <v>735</v>
      </c>
    </row>
    <row r="54" spans="1:13">
      <c r="A54" s="17">
        <v>45355</v>
      </c>
      <c r="B54" s="36" t="s">
        <v>607</v>
      </c>
      <c r="C54" s="28"/>
      <c r="D54" s="29"/>
      <c r="E54" s="21"/>
      <c r="F54" s="30">
        <v>1</v>
      </c>
      <c r="G54" s="31">
        <f t="shared" si="10"/>
        <v>8.5</v>
      </c>
      <c r="H54" s="21">
        <f t="shared" si="11"/>
        <v>8.5</v>
      </c>
      <c r="I54" s="32">
        <f t="shared" si="12"/>
        <v>433</v>
      </c>
      <c r="J54" s="42">
        <f t="shared" si="13"/>
        <v>8.5</v>
      </c>
      <c r="K54" s="33">
        <f t="shared" si="14"/>
        <v>3680.5</v>
      </c>
      <c r="L54" s="34"/>
      <c r="M54" s="118" t="s">
        <v>739</v>
      </c>
    </row>
    <row r="55" spans="1:13" ht="17.100000000000001" customHeight="1">
      <c r="A55" s="17">
        <v>45356</v>
      </c>
      <c r="B55" s="36" t="s">
        <v>591</v>
      </c>
      <c r="C55" s="28"/>
      <c r="D55" s="29"/>
      <c r="E55" s="21"/>
      <c r="F55" s="30">
        <v>60</v>
      </c>
      <c r="G55" s="31">
        <f t="shared" si="10"/>
        <v>8.5</v>
      </c>
      <c r="H55" s="21">
        <f t="shared" si="11"/>
        <v>510</v>
      </c>
      <c r="I55" s="32">
        <f t="shared" si="12"/>
        <v>373</v>
      </c>
      <c r="J55" s="42">
        <f t="shared" si="13"/>
        <v>8.5</v>
      </c>
      <c r="K55" s="33">
        <f t="shared" si="14"/>
        <v>3170.5</v>
      </c>
      <c r="L55" s="34"/>
      <c r="M55" s="118" t="s">
        <v>743</v>
      </c>
    </row>
    <row r="56" spans="1:13" ht="17.100000000000001" customHeight="1">
      <c r="A56" s="17">
        <v>45359</v>
      </c>
      <c r="B56" s="36" t="s">
        <v>587</v>
      </c>
      <c r="C56" s="28"/>
      <c r="D56" s="29"/>
      <c r="E56" s="21"/>
      <c r="F56" s="30">
        <v>12</v>
      </c>
      <c r="G56" s="31">
        <f t="shared" si="10"/>
        <v>8.5</v>
      </c>
      <c r="H56" s="21">
        <f t="shared" si="11"/>
        <v>102</v>
      </c>
      <c r="I56" s="32">
        <f t="shared" si="12"/>
        <v>361</v>
      </c>
      <c r="J56" s="42">
        <f t="shared" si="13"/>
        <v>8.5</v>
      </c>
      <c r="K56" s="33">
        <f t="shared" si="14"/>
        <v>3068.5</v>
      </c>
      <c r="L56" s="34"/>
      <c r="M56" s="118" t="s">
        <v>752</v>
      </c>
    </row>
    <row r="57" spans="1:13">
      <c r="A57" s="17">
        <v>45364</v>
      </c>
      <c r="B57" s="36" t="s">
        <v>591</v>
      </c>
      <c r="C57" s="28"/>
      <c r="D57" s="29"/>
      <c r="E57" s="21"/>
      <c r="F57" s="30">
        <v>20</v>
      </c>
      <c r="G57" s="31">
        <f t="shared" si="10"/>
        <v>8.5</v>
      </c>
      <c r="H57" s="21">
        <f t="shared" si="11"/>
        <v>170</v>
      </c>
      <c r="I57" s="32">
        <f t="shared" si="12"/>
        <v>341</v>
      </c>
      <c r="J57" s="42">
        <f t="shared" si="13"/>
        <v>8.5</v>
      </c>
      <c r="K57" s="33">
        <f t="shared" si="14"/>
        <v>2898.5</v>
      </c>
      <c r="L57" s="34"/>
      <c r="M57" s="118" t="s">
        <v>757</v>
      </c>
    </row>
    <row r="58" spans="1:13">
      <c r="A58" s="17">
        <v>45371</v>
      </c>
      <c r="B58" s="36" t="s">
        <v>627</v>
      </c>
      <c r="C58" s="28"/>
      <c r="D58" s="29"/>
      <c r="E58" s="21"/>
      <c r="F58" s="30">
        <v>5</v>
      </c>
      <c r="G58" s="31">
        <f t="shared" si="10"/>
        <v>8.5</v>
      </c>
      <c r="H58" s="21">
        <f t="shared" si="11"/>
        <v>42.5</v>
      </c>
      <c r="I58" s="32">
        <f t="shared" si="12"/>
        <v>336</v>
      </c>
      <c r="J58" s="42">
        <f t="shared" si="13"/>
        <v>8.5</v>
      </c>
      <c r="K58" s="33">
        <f t="shared" si="14"/>
        <v>2856</v>
      </c>
      <c r="L58" s="34"/>
      <c r="M58" s="118" t="s">
        <v>767</v>
      </c>
    </row>
    <row r="59" spans="1:13">
      <c r="A59" s="17">
        <v>45376</v>
      </c>
      <c r="B59" s="36" t="s">
        <v>583</v>
      </c>
      <c r="C59" s="28"/>
      <c r="D59" s="29"/>
      <c r="E59" s="21"/>
      <c r="F59" s="30">
        <v>30</v>
      </c>
      <c r="G59" s="31">
        <f t="shared" si="10"/>
        <v>8.5</v>
      </c>
      <c r="H59" s="21">
        <f t="shared" si="11"/>
        <v>255</v>
      </c>
      <c r="I59" s="32">
        <f t="shared" si="12"/>
        <v>306</v>
      </c>
      <c r="J59" s="42">
        <f t="shared" si="13"/>
        <v>8.5</v>
      </c>
      <c r="K59" s="33">
        <f t="shared" si="14"/>
        <v>2601</v>
      </c>
      <c r="L59" s="34"/>
      <c r="M59" s="118" t="s">
        <v>778</v>
      </c>
    </row>
    <row r="60" spans="1:13">
      <c r="A60" s="17">
        <v>45376</v>
      </c>
      <c r="B60" s="36" t="s">
        <v>583</v>
      </c>
      <c r="C60" s="28"/>
      <c r="D60" s="29"/>
      <c r="E60" s="21"/>
      <c r="F60" s="30">
        <v>5</v>
      </c>
      <c r="G60" s="31">
        <f t="shared" si="10"/>
        <v>8.5</v>
      </c>
      <c r="H60" s="21">
        <f t="shared" si="11"/>
        <v>42.5</v>
      </c>
      <c r="I60" s="32">
        <f t="shared" si="12"/>
        <v>301</v>
      </c>
      <c r="J60" s="42">
        <f t="shared" si="13"/>
        <v>8.5</v>
      </c>
      <c r="K60" s="33">
        <f t="shared" si="14"/>
        <v>2558.5</v>
      </c>
      <c r="L60" s="34"/>
      <c r="M60" s="118" t="s">
        <v>780</v>
      </c>
    </row>
    <row r="61" spans="1:13">
      <c r="A61" s="17">
        <v>45377</v>
      </c>
      <c r="B61" s="36" t="s">
        <v>626</v>
      </c>
      <c r="C61" s="28"/>
      <c r="D61" s="29"/>
      <c r="E61" s="21"/>
      <c r="F61" s="30">
        <v>10</v>
      </c>
      <c r="G61" s="31">
        <f t="shared" ref="G61:G71" si="15">J60</f>
        <v>8.5</v>
      </c>
      <c r="H61" s="21">
        <f t="shared" ref="H61:H71" si="16">G61*F61</f>
        <v>85</v>
      </c>
      <c r="I61" s="32">
        <f t="shared" ref="I61:I71" si="17">+I60+C61-F61</f>
        <v>291</v>
      </c>
      <c r="J61" s="42">
        <f t="shared" ref="J61:J71" si="18">ROUND(((K60+E61)-H61)/I61,2)</f>
        <v>8.5</v>
      </c>
      <c r="K61" s="33">
        <f t="shared" ref="K61:K71" si="19">ROUND(I61*J61,2)</f>
        <v>2473.5</v>
      </c>
      <c r="L61" s="34"/>
      <c r="M61" s="118" t="s">
        <v>782</v>
      </c>
    </row>
    <row r="62" spans="1:13">
      <c r="A62" s="17">
        <v>45377</v>
      </c>
      <c r="B62" s="36" t="s">
        <v>595</v>
      </c>
      <c r="C62" s="28"/>
      <c r="D62" s="29"/>
      <c r="E62" s="21"/>
      <c r="F62" s="30">
        <v>6</v>
      </c>
      <c r="G62" s="31">
        <f t="shared" si="15"/>
        <v>8.5</v>
      </c>
      <c r="H62" s="21">
        <f t="shared" si="16"/>
        <v>51</v>
      </c>
      <c r="I62" s="32">
        <f t="shared" si="17"/>
        <v>285</v>
      </c>
      <c r="J62" s="42">
        <f t="shared" si="18"/>
        <v>8.5</v>
      </c>
      <c r="K62" s="33">
        <f t="shared" si="19"/>
        <v>2422.5</v>
      </c>
      <c r="L62" s="34"/>
      <c r="M62" s="118" t="s">
        <v>784</v>
      </c>
    </row>
    <row r="63" spans="1:13">
      <c r="A63" s="154">
        <v>45378</v>
      </c>
      <c r="B63" s="168" t="s">
        <v>604</v>
      </c>
      <c r="C63" s="156"/>
      <c r="D63" s="157"/>
      <c r="E63" s="158"/>
      <c r="F63" s="159">
        <v>12</v>
      </c>
      <c r="G63" s="160">
        <f t="shared" si="15"/>
        <v>8.5</v>
      </c>
      <c r="H63" s="158">
        <f t="shared" si="16"/>
        <v>102</v>
      </c>
      <c r="I63" s="161">
        <f t="shared" si="17"/>
        <v>273</v>
      </c>
      <c r="J63" s="162">
        <f t="shared" si="18"/>
        <v>8.5</v>
      </c>
      <c r="K63" s="163">
        <f t="shared" si="19"/>
        <v>2320.5</v>
      </c>
      <c r="L63" s="164"/>
      <c r="M63" s="167" t="s">
        <v>787</v>
      </c>
    </row>
    <row r="64" spans="1:13">
      <c r="A64" s="17">
        <v>45384</v>
      </c>
      <c r="B64" s="82" t="s">
        <v>591</v>
      </c>
      <c r="C64" s="19"/>
      <c r="D64" s="20"/>
      <c r="E64" s="21"/>
      <c r="F64" s="22">
        <v>20</v>
      </c>
      <c r="G64" s="23">
        <f t="shared" si="15"/>
        <v>8.5</v>
      </c>
      <c r="H64" s="21">
        <f t="shared" si="16"/>
        <v>170</v>
      </c>
      <c r="I64" s="24">
        <f t="shared" si="17"/>
        <v>253</v>
      </c>
      <c r="J64" s="134">
        <f t="shared" si="18"/>
        <v>8.5</v>
      </c>
      <c r="K64" s="21">
        <f t="shared" si="19"/>
        <v>2150.5</v>
      </c>
      <c r="L64" s="26"/>
      <c r="M64" s="118" t="s">
        <v>792</v>
      </c>
    </row>
    <row r="65" spans="1:13">
      <c r="A65" s="17">
        <v>45384</v>
      </c>
      <c r="B65" s="36" t="s">
        <v>587</v>
      </c>
      <c r="C65" s="28"/>
      <c r="D65" s="29"/>
      <c r="E65" s="21"/>
      <c r="F65" s="30">
        <v>10</v>
      </c>
      <c r="G65" s="31">
        <f t="shared" si="15"/>
        <v>8.5</v>
      </c>
      <c r="H65" s="21">
        <f t="shared" si="16"/>
        <v>85</v>
      </c>
      <c r="I65" s="32">
        <f t="shared" si="17"/>
        <v>243</v>
      </c>
      <c r="J65" s="42">
        <f t="shared" si="18"/>
        <v>8.5</v>
      </c>
      <c r="K65" s="33">
        <f t="shared" si="19"/>
        <v>2065.5</v>
      </c>
      <c r="L65" s="34"/>
      <c r="M65" s="118" t="s">
        <v>793</v>
      </c>
    </row>
    <row r="66" spans="1:13">
      <c r="A66" s="17">
        <v>45390</v>
      </c>
      <c r="B66" s="36" t="s">
        <v>607</v>
      </c>
      <c r="C66" s="28"/>
      <c r="D66" s="29"/>
      <c r="E66" s="21"/>
      <c r="F66" s="30">
        <v>12</v>
      </c>
      <c r="G66" s="31">
        <f t="shared" si="15"/>
        <v>8.5</v>
      </c>
      <c r="H66" s="21">
        <f t="shared" si="16"/>
        <v>102</v>
      </c>
      <c r="I66" s="32">
        <f t="shared" si="17"/>
        <v>231</v>
      </c>
      <c r="J66" s="42">
        <f t="shared" si="18"/>
        <v>8.5</v>
      </c>
      <c r="K66" s="33">
        <f t="shared" si="19"/>
        <v>1963.5</v>
      </c>
      <c r="L66" s="34"/>
      <c r="M66" s="118" t="s">
        <v>804</v>
      </c>
    </row>
    <row r="67" spans="1:13">
      <c r="A67" s="17">
        <v>45393</v>
      </c>
      <c r="B67" s="36" t="s">
        <v>629</v>
      </c>
      <c r="C67" s="28"/>
      <c r="D67" s="29"/>
      <c r="E67" s="21"/>
      <c r="F67" s="30">
        <v>10</v>
      </c>
      <c r="G67" s="31">
        <f t="shared" si="15"/>
        <v>8.5</v>
      </c>
      <c r="H67" s="21">
        <f t="shared" si="16"/>
        <v>85</v>
      </c>
      <c r="I67" s="32">
        <f t="shared" si="17"/>
        <v>221</v>
      </c>
      <c r="J67" s="42">
        <f t="shared" si="18"/>
        <v>8.5</v>
      </c>
      <c r="K67" s="33">
        <f t="shared" si="19"/>
        <v>1878.5</v>
      </c>
      <c r="L67" s="34"/>
      <c r="M67" s="118" t="s">
        <v>807</v>
      </c>
    </row>
    <row r="68" spans="1:13">
      <c r="A68" s="17">
        <v>45394</v>
      </c>
      <c r="B68" s="36" t="s">
        <v>583</v>
      </c>
      <c r="C68" s="28"/>
      <c r="D68" s="29"/>
      <c r="E68" s="21"/>
      <c r="F68" s="30">
        <v>30</v>
      </c>
      <c r="G68" s="31">
        <f t="shared" si="15"/>
        <v>8.5</v>
      </c>
      <c r="H68" s="21">
        <f t="shared" si="16"/>
        <v>255</v>
      </c>
      <c r="I68" s="32">
        <f t="shared" si="17"/>
        <v>191</v>
      </c>
      <c r="J68" s="42">
        <f t="shared" si="18"/>
        <v>8.5</v>
      </c>
      <c r="K68" s="33">
        <f t="shared" si="19"/>
        <v>1623.5</v>
      </c>
      <c r="L68" s="34"/>
      <c r="M68" s="118" t="s">
        <v>811</v>
      </c>
    </row>
    <row r="69" spans="1:13">
      <c r="A69" s="17">
        <v>45397</v>
      </c>
      <c r="B69" s="36" t="s">
        <v>589</v>
      </c>
      <c r="C69" s="28"/>
      <c r="D69" s="29"/>
      <c r="E69" s="21"/>
      <c r="F69" s="30">
        <v>4</v>
      </c>
      <c r="G69" s="31">
        <f t="shared" si="15"/>
        <v>8.5</v>
      </c>
      <c r="H69" s="21">
        <f t="shared" si="16"/>
        <v>34</v>
      </c>
      <c r="I69" s="32">
        <f t="shared" si="17"/>
        <v>187</v>
      </c>
      <c r="J69" s="42">
        <f t="shared" si="18"/>
        <v>8.5</v>
      </c>
      <c r="K69" s="33">
        <f t="shared" si="19"/>
        <v>1589.5</v>
      </c>
      <c r="L69" s="34"/>
      <c r="M69" s="118" t="s">
        <v>812</v>
      </c>
    </row>
    <row r="70" spans="1:13">
      <c r="A70" s="17">
        <v>45398</v>
      </c>
      <c r="B70" s="36" t="s">
        <v>602</v>
      </c>
      <c r="C70" s="28"/>
      <c r="D70" s="29"/>
      <c r="E70" s="21"/>
      <c r="F70" s="30">
        <v>5</v>
      </c>
      <c r="G70" s="31">
        <f t="shared" si="15"/>
        <v>8.5</v>
      </c>
      <c r="H70" s="21">
        <f t="shared" si="16"/>
        <v>42.5</v>
      </c>
      <c r="I70" s="32">
        <f t="shared" si="17"/>
        <v>182</v>
      </c>
      <c r="J70" s="42">
        <f t="shared" si="18"/>
        <v>8.5</v>
      </c>
      <c r="K70" s="33">
        <f t="shared" si="19"/>
        <v>1547</v>
      </c>
      <c r="L70" s="34"/>
      <c r="M70" s="118" t="s">
        <v>819</v>
      </c>
    </row>
    <row r="71" spans="1:13">
      <c r="A71" s="17">
        <v>45400</v>
      </c>
      <c r="B71" s="36" t="s">
        <v>589</v>
      </c>
      <c r="C71" s="28"/>
      <c r="D71" s="29"/>
      <c r="E71" s="21"/>
      <c r="F71" s="30">
        <v>3</v>
      </c>
      <c r="G71" s="31">
        <f t="shared" si="15"/>
        <v>8.5</v>
      </c>
      <c r="H71" s="21">
        <f t="shared" si="16"/>
        <v>25.5</v>
      </c>
      <c r="I71" s="32">
        <f t="shared" si="17"/>
        <v>179</v>
      </c>
      <c r="J71" s="42">
        <f t="shared" si="18"/>
        <v>8.5</v>
      </c>
      <c r="K71" s="33">
        <f t="shared" si="19"/>
        <v>1521.5</v>
      </c>
      <c r="L71" s="34"/>
      <c r="M71" s="118" t="s">
        <v>824</v>
      </c>
    </row>
    <row r="72" spans="1:13">
      <c r="A72" s="17">
        <v>45404</v>
      </c>
      <c r="B72" s="36" t="s">
        <v>583</v>
      </c>
      <c r="C72" s="28"/>
      <c r="D72" s="29"/>
      <c r="E72" s="21"/>
      <c r="F72" s="30">
        <v>5</v>
      </c>
      <c r="G72" s="31">
        <f t="shared" ref="G72:G120" si="20">J71</f>
        <v>8.5</v>
      </c>
      <c r="H72" s="21">
        <f t="shared" ref="H72:H120" si="21">G72*F72</f>
        <v>42.5</v>
      </c>
      <c r="I72" s="32">
        <f t="shared" ref="I72:I120" si="22">+I71+C72-F72</f>
        <v>174</v>
      </c>
      <c r="J72" s="42">
        <f t="shared" ref="J72:J120" si="23">ROUND(((K71+E72)-H72)/I72,2)</f>
        <v>8.5</v>
      </c>
      <c r="K72" s="33">
        <f t="shared" ref="K72:K120" si="24">ROUND(I72*J72,2)</f>
        <v>1479</v>
      </c>
      <c r="L72" s="34"/>
      <c r="M72" s="118" t="s">
        <v>827</v>
      </c>
    </row>
    <row r="73" spans="1:13">
      <c r="A73" s="17">
        <v>45405</v>
      </c>
      <c r="B73" s="36" t="s">
        <v>595</v>
      </c>
      <c r="C73" s="28"/>
      <c r="D73" s="29"/>
      <c r="E73" s="21"/>
      <c r="F73" s="30">
        <v>10</v>
      </c>
      <c r="G73" s="31">
        <f t="shared" si="20"/>
        <v>8.5</v>
      </c>
      <c r="H73" s="21">
        <f t="shared" si="21"/>
        <v>85</v>
      </c>
      <c r="I73" s="32">
        <f t="shared" si="22"/>
        <v>164</v>
      </c>
      <c r="J73" s="42">
        <f t="shared" si="23"/>
        <v>8.5</v>
      </c>
      <c r="K73" s="33">
        <f t="shared" si="24"/>
        <v>1394</v>
      </c>
      <c r="L73" s="34"/>
      <c r="M73" s="118" t="s">
        <v>829</v>
      </c>
    </row>
    <row r="74" spans="1:13">
      <c r="A74" s="154">
        <v>45412</v>
      </c>
      <c r="B74" s="168" t="s">
        <v>604</v>
      </c>
      <c r="C74" s="156"/>
      <c r="D74" s="157"/>
      <c r="E74" s="158"/>
      <c r="F74" s="159">
        <v>12</v>
      </c>
      <c r="G74" s="160">
        <f t="shared" si="20"/>
        <v>8.5</v>
      </c>
      <c r="H74" s="158">
        <f t="shared" si="21"/>
        <v>102</v>
      </c>
      <c r="I74" s="161">
        <f t="shared" si="22"/>
        <v>152</v>
      </c>
      <c r="J74" s="162">
        <f t="shared" si="23"/>
        <v>8.5</v>
      </c>
      <c r="K74" s="163">
        <f t="shared" si="24"/>
        <v>1292</v>
      </c>
      <c r="L74" s="164"/>
      <c r="M74" s="167" t="s">
        <v>844</v>
      </c>
    </row>
    <row r="75" spans="1:13">
      <c r="A75" s="17">
        <v>45418</v>
      </c>
      <c r="B75" s="82" t="s">
        <v>629</v>
      </c>
      <c r="C75" s="19"/>
      <c r="D75" s="20"/>
      <c r="E75" s="21"/>
      <c r="F75" s="22">
        <v>10</v>
      </c>
      <c r="G75" s="23">
        <f t="shared" si="20"/>
        <v>8.5</v>
      </c>
      <c r="H75" s="21">
        <f t="shared" si="21"/>
        <v>85</v>
      </c>
      <c r="I75" s="24">
        <f t="shared" si="22"/>
        <v>142</v>
      </c>
      <c r="J75" s="134">
        <f t="shared" si="23"/>
        <v>8.5</v>
      </c>
      <c r="K75" s="21">
        <f t="shared" si="24"/>
        <v>1207</v>
      </c>
      <c r="L75" s="26"/>
      <c r="M75" s="118" t="s">
        <v>853</v>
      </c>
    </row>
    <row r="76" spans="1:13">
      <c r="A76" s="17">
        <v>45418</v>
      </c>
      <c r="B76" s="36" t="s">
        <v>604</v>
      </c>
      <c r="C76" s="28"/>
      <c r="D76" s="29"/>
      <c r="E76" s="21"/>
      <c r="F76" s="30">
        <v>5</v>
      </c>
      <c r="G76" s="31">
        <f t="shared" si="20"/>
        <v>8.5</v>
      </c>
      <c r="H76" s="21">
        <f t="shared" si="21"/>
        <v>42.5</v>
      </c>
      <c r="I76" s="32">
        <f t="shared" si="22"/>
        <v>137</v>
      </c>
      <c r="J76" s="42">
        <f t="shared" si="23"/>
        <v>8.5</v>
      </c>
      <c r="K76" s="33">
        <f t="shared" si="24"/>
        <v>1164.5</v>
      </c>
      <c r="L76" s="34"/>
      <c r="M76" s="118" t="s">
        <v>855</v>
      </c>
    </row>
    <row r="77" spans="1:13">
      <c r="A77" s="17">
        <v>45420</v>
      </c>
      <c r="B77" s="36" t="s">
        <v>626</v>
      </c>
      <c r="C77" s="28"/>
      <c r="D77" s="29"/>
      <c r="E77" s="21"/>
      <c r="F77" s="30">
        <v>12</v>
      </c>
      <c r="G77" s="31">
        <f t="shared" si="20"/>
        <v>8.5</v>
      </c>
      <c r="H77" s="21">
        <f t="shared" si="21"/>
        <v>102</v>
      </c>
      <c r="I77" s="32">
        <f t="shared" si="22"/>
        <v>125</v>
      </c>
      <c r="J77" s="42">
        <f t="shared" si="23"/>
        <v>8.5</v>
      </c>
      <c r="K77" s="33">
        <f t="shared" si="24"/>
        <v>1062.5</v>
      </c>
      <c r="L77" s="34"/>
      <c r="M77" s="118" t="s">
        <v>857</v>
      </c>
    </row>
    <row r="78" spans="1:13">
      <c r="A78" s="17">
        <v>45427</v>
      </c>
      <c r="B78" s="36" t="s">
        <v>595</v>
      </c>
      <c r="C78" s="28"/>
      <c r="D78" s="29"/>
      <c r="E78" s="21"/>
      <c r="F78" s="30">
        <v>6</v>
      </c>
      <c r="G78" s="31">
        <f t="shared" si="20"/>
        <v>8.5</v>
      </c>
      <c r="H78" s="21">
        <f t="shared" si="21"/>
        <v>51</v>
      </c>
      <c r="I78" s="32">
        <f t="shared" si="22"/>
        <v>119</v>
      </c>
      <c r="J78" s="42">
        <f t="shared" si="23"/>
        <v>8.5</v>
      </c>
      <c r="K78" s="33">
        <f t="shared" si="24"/>
        <v>1011.5</v>
      </c>
      <c r="L78" s="34"/>
      <c r="M78" s="118" t="s">
        <v>893</v>
      </c>
    </row>
    <row r="79" spans="1:13">
      <c r="A79" s="17">
        <v>45434</v>
      </c>
      <c r="B79" s="36" t="s">
        <v>607</v>
      </c>
      <c r="C79" s="28"/>
      <c r="D79" s="29"/>
      <c r="E79" s="21"/>
      <c r="F79" s="30">
        <v>12</v>
      </c>
      <c r="G79" s="31">
        <f t="shared" si="20"/>
        <v>8.5</v>
      </c>
      <c r="H79" s="21">
        <f t="shared" si="21"/>
        <v>102</v>
      </c>
      <c r="I79" s="32">
        <f t="shared" si="22"/>
        <v>107</v>
      </c>
      <c r="J79" s="42">
        <f t="shared" si="23"/>
        <v>8.5</v>
      </c>
      <c r="K79" s="33">
        <f t="shared" si="24"/>
        <v>909.5</v>
      </c>
      <c r="L79" s="34"/>
      <c r="M79" s="118" t="s">
        <v>904</v>
      </c>
    </row>
    <row r="80" spans="1:13">
      <c r="A80" s="17">
        <v>45434</v>
      </c>
      <c r="B80" s="36" t="s">
        <v>593</v>
      </c>
      <c r="C80" s="28"/>
      <c r="D80" s="29"/>
      <c r="E80" s="21"/>
      <c r="F80" s="30">
        <v>5</v>
      </c>
      <c r="G80" s="31">
        <f t="shared" si="20"/>
        <v>8.5</v>
      </c>
      <c r="H80" s="21">
        <f t="shared" si="21"/>
        <v>42.5</v>
      </c>
      <c r="I80" s="32">
        <f t="shared" si="22"/>
        <v>102</v>
      </c>
      <c r="J80" s="42">
        <f t="shared" si="23"/>
        <v>8.5</v>
      </c>
      <c r="K80" s="33">
        <f t="shared" si="24"/>
        <v>867</v>
      </c>
      <c r="L80" s="34"/>
      <c r="M80" s="118" t="s">
        <v>905</v>
      </c>
    </row>
    <row r="81" spans="1:13">
      <c r="A81" s="17">
        <v>45439</v>
      </c>
      <c r="B81" s="36" t="s">
        <v>589</v>
      </c>
      <c r="C81" s="28"/>
      <c r="D81" s="29"/>
      <c r="E81" s="21"/>
      <c r="F81" s="30">
        <v>12</v>
      </c>
      <c r="G81" s="31">
        <f t="shared" si="20"/>
        <v>8.5</v>
      </c>
      <c r="H81" s="21">
        <f t="shared" si="21"/>
        <v>102</v>
      </c>
      <c r="I81" s="32">
        <f t="shared" si="22"/>
        <v>90</v>
      </c>
      <c r="J81" s="42">
        <f t="shared" si="23"/>
        <v>8.5</v>
      </c>
      <c r="K81" s="33">
        <f t="shared" si="24"/>
        <v>765</v>
      </c>
      <c r="L81" s="34"/>
      <c r="M81" s="118" t="s">
        <v>918</v>
      </c>
    </row>
    <row r="82" spans="1:13">
      <c r="A82" s="154">
        <v>45440</v>
      </c>
      <c r="B82" s="168" t="s">
        <v>629</v>
      </c>
      <c r="C82" s="156"/>
      <c r="D82" s="157"/>
      <c r="E82" s="158"/>
      <c r="F82" s="159">
        <v>10</v>
      </c>
      <c r="G82" s="160">
        <f t="shared" si="20"/>
        <v>8.5</v>
      </c>
      <c r="H82" s="158">
        <f t="shared" si="21"/>
        <v>85</v>
      </c>
      <c r="I82" s="161">
        <f t="shared" si="22"/>
        <v>80</v>
      </c>
      <c r="J82" s="162">
        <f t="shared" si="23"/>
        <v>8.5</v>
      </c>
      <c r="K82" s="163">
        <f t="shared" si="24"/>
        <v>680</v>
      </c>
      <c r="L82" s="164"/>
      <c r="M82" s="167" t="s">
        <v>921</v>
      </c>
    </row>
    <row r="83" spans="1:13">
      <c r="A83" s="17">
        <v>45446</v>
      </c>
      <c r="B83" s="82" t="s">
        <v>629</v>
      </c>
      <c r="C83" s="19"/>
      <c r="D83" s="20"/>
      <c r="E83" s="21"/>
      <c r="F83" s="22">
        <v>50</v>
      </c>
      <c r="G83" s="23">
        <f t="shared" si="20"/>
        <v>8.5</v>
      </c>
      <c r="H83" s="21">
        <f t="shared" si="21"/>
        <v>425</v>
      </c>
      <c r="I83" s="24">
        <f t="shared" si="22"/>
        <v>30</v>
      </c>
      <c r="J83" s="134">
        <f t="shared" si="23"/>
        <v>8.5</v>
      </c>
      <c r="K83" s="21">
        <f t="shared" si="24"/>
        <v>255</v>
      </c>
      <c r="L83" s="26"/>
      <c r="M83" s="118" t="s">
        <v>925</v>
      </c>
    </row>
    <row r="84" spans="1:13">
      <c r="A84" s="17">
        <v>45463</v>
      </c>
      <c r="B84" s="36" t="s">
        <v>627</v>
      </c>
      <c r="C84" s="28"/>
      <c r="D84" s="29"/>
      <c r="E84" s="21"/>
      <c r="F84" s="30">
        <v>12</v>
      </c>
      <c r="G84" s="31">
        <f t="shared" si="20"/>
        <v>8.5</v>
      </c>
      <c r="H84" s="21">
        <f t="shared" si="21"/>
        <v>102</v>
      </c>
      <c r="I84" s="32">
        <f t="shared" si="22"/>
        <v>18</v>
      </c>
      <c r="J84" s="42">
        <f t="shared" si="23"/>
        <v>8.5</v>
      </c>
      <c r="K84" s="33">
        <f t="shared" si="24"/>
        <v>153</v>
      </c>
      <c r="L84" s="34"/>
      <c r="M84" s="118" t="s">
        <v>956</v>
      </c>
    </row>
    <row r="85" spans="1:13">
      <c r="A85" s="17">
        <v>45467</v>
      </c>
      <c r="B85" s="36" t="s">
        <v>589</v>
      </c>
      <c r="C85" s="28"/>
      <c r="D85" s="29"/>
      <c r="E85" s="21"/>
      <c r="F85" s="30">
        <v>10</v>
      </c>
      <c r="G85" s="31">
        <f t="shared" si="20"/>
        <v>8.5</v>
      </c>
      <c r="H85" s="21">
        <f t="shared" si="21"/>
        <v>85</v>
      </c>
      <c r="I85" s="32">
        <f t="shared" si="22"/>
        <v>8</v>
      </c>
      <c r="J85" s="42">
        <f t="shared" si="23"/>
        <v>8.5</v>
      </c>
      <c r="K85" s="33">
        <f t="shared" si="24"/>
        <v>68</v>
      </c>
      <c r="L85" s="34"/>
      <c r="M85" s="118" t="s">
        <v>958</v>
      </c>
    </row>
    <row r="86" spans="1:13">
      <c r="A86" s="17">
        <v>45467</v>
      </c>
      <c r="B86" s="36" t="s">
        <v>589</v>
      </c>
      <c r="C86" s="28"/>
      <c r="D86" s="29"/>
      <c r="E86" s="21"/>
      <c r="F86" s="30">
        <v>4</v>
      </c>
      <c r="G86" s="31">
        <f t="shared" si="20"/>
        <v>8.5</v>
      </c>
      <c r="H86" s="21">
        <f t="shared" si="21"/>
        <v>34</v>
      </c>
      <c r="I86" s="32">
        <f t="shared" si="22"/>
        <v>4</v>
      </c>
      <c r="J86" s="42">
        <f t="shared" si="23"/>
        <v>8.5</v>
      </c>
      <c r="K86" s="33">
        <f t="shared" si="24"/>
        <v>34</v>
      </c>
      <c r="L86" s="34"/>
      <c r="M86" s="118" t="s">
        <v>959</v>
      </c>
    </row>
    <row r="87" spans="1:13">
      <c r="A87" s="154">
        <v>45470</v>
      </c>
      <c r="B87" s="168" t="s">
        <v>610</v>
      </c>
      <c r="C87" s="156"/>
      <c r="D87" s="157"/>
      <c r="E87" s="158"/>
      <c r="F87" s="159">
        <v>4</v>
      </c>
      <c r="G87" s="160">
        <f t="shared" si="20"/>
        <v>8.5</v>
      </c>
      <c r="H87" s="158">
        <f t="shared" si="21"/>
        <v>34</v>
      </c>
      <c r="I87" s="161">
        <f t="shared" si="22"/>
        <v>0</v>
      </c>
      <c r="J87" s="162">
        <v>0</v>
      </c>
      <c r="K87" s="163">
        <f t="shared" si="24"/>
        <v>0</v>
      </c>
      <c r="L87" s="164"/>
      <c r="M87" s="167" t="s">
        <v>972</v>
      </c>
    </row>
    <row r="88" spans="1:13">
      <c r="A88" s="17"/>
      <c r="B88" s="82"/>
      <c r="C88" s="19"/>
      <c r="D88" s="20"/>
      <c r="E88" s="21"/>
      <c r="F88" s="22"/>
      <c r="G88" s="23">
        <f t="shared" si="20"/>
        <v>0</v>
      </c>
      <c r="H88" s="21">
        <f t="shared" si="21"/>
        <v>0</v>
      </c>
      <c r="I88" s="24">
        <f t="shared" si="22"/>
        <v>0</v>
      </c>
      <c r="J88" s="134" t="e">
        <f t="shared" si="23"/>
        <v>#DIV/0!</v>
      </c>
      <c r="K88" s="21" t="e">
        <f t="shared" si="24"/>
        <v>#DIV/0!</v>
      </c>
      <c r="L88" s="26"/>
    </row>
    <row r="89" spans="1:13">
      <c r="A89" s="17"/>
      <c r="B89" s="36"/>
      <c r="C89" s="28"/>
      <c r="D89" s="29"/>
      <c r="E89" s="21"/>
      <c r="F89" s="30"/>
      <c r="G89" s="31" t="e">
        <f t="shared" si="20"/>
        <v>#DIV/0!</v>
      </c>
      <c r="H89" s="21" t="e">
        <f t="shared" si="21"/>
        <v>#DIV/0!</v>
      </c>
      <c r="I89" s="32">
        <f t="shared" si="22"/>
        <v>0</v>
      </c>
      <c r="J89" s="42" t="e">
        <f t="shared" si="23"/>
        <v>#DIV/0!</v>
      </c>
      <c r="K89" s="33" t="e">
        <f t="shared" si="24"/>
        <v>#DIV/0!</v>
      </c>
      <c r="L89" s="34"/>
    </row>
    <row r="90" spans="1:13">
      <c r="A90" s="17"/>
      <c r="B90" s="36"/>
      <c r="C90" s="28"/>
      <c r="D90" s="29"/>
      <c r="E90" s="21"/>
      <c r="F90" s="30"/>
      <c r="G90" s="31" t="e">
        <f t="shared" si="20"/>
        <v>#DIV/0!</v>
      </c>
      <c r="H90" s="21" t="e">
        <f t="shared" si="21"/>
        <v>#DIV/0!</v>
      </c>
      <c r="I90" s="32">
        <f t="shared" si="22"/>
        <v>0</v>
      </c>
      <c r="J90" s="42" t="e">
        <f t="shared" si="23"/>
        <v>#DIV/0!</v>
      </c>
      <c r="K90" s="33" t="e">
        <f t="shared" si="24"/>
        <v>#DIV/0!</v>
      </c>
      <c r="L90" s="34"/>
    </row>
    <row r="91" spans="1:13">
      <c r="A91" s="17"/>
      <c r="B91" s="36"/>
      <c r="C91" s="28"/>
      <c r="D91" s="29"/>
      <c r="E91" s="21"/>
      <c r="F91" s="30"/>
      <c r="G91" s="31" t="e">
        <f t="shared" si="20"/>
        <v>#DIV/0!</v>
      </c>
      <c r="H91" s="21" t="e">
        <f t="shared" si="21"/>
        <v>#DIV/0!</v>
      </c>
      <c r="I91" s="32">
        <f t="shared" si="22"/>
        <v>0</v>
      </c>
      <c r="J91" s="42" t="e">
        <f t="shared" si="23"/>
        <v>#DIV/0!</v>
      </c>
      <c r="K91" s="33" t="e">
        <f t="shared" si="24"/>
        <v>#DIV/0!</v>
      </c>
      <c r="L91" s="34"/>
    </row>
    <row r="92" spans="1:13">
      <c r="A92" s="17"/>
      <c r="B92" s="36"/>
      <c r="C92" s="28"/>
      <c r="D92" s="29"/>
      <c r="E92" s="21"/>
      <c r="F92" s="30"/>
      <c r="G92" s="31" t="e">
        <f t="shared" si="20"/>
        <v>#DIV/0!</v>
      </c>
      <c r="H92" s="21" t="e">
        <f t="shared" si="21"/>
        <v>#DIV/0!</v>
      </c>
      <c r="I92" s="32">
        <f t="shared" si="22"/>
        <v>0</v>
      </c>
      <c r="J92" s="42" t="e">
        <f t="shared" si="23"/>
        <v>#DIV/0!</v>
      </c>
      <c r="K92" s="33" t="e">
        <f t="shared" si="24"/>
        <v>#DIV/0!</v>
      </c>
      <c r="L92" s="34"/>
    </row>
    <row r="93" spans="1:13">
      <c r="A93" s="17"/>
      <c r="B93" s="36"/>
      <c r="C93" s="28"/>
      <c r="D93" s="29"/>
      <c r="E93" s="21"/>
      <c r="F93" s="30"/>
      <c r="G93" s="31" t="e">
        <f t="shared" si="20"/>
        <v>#DIV/0!</v>
      </c>
      <c r="H93" s="21" t="e">
        <f t="shared" si="21"/>
        <v>#DIV/0!</v>
      </c>
      <c r="I93" s="32">
        <f t="shared" si="22"/>
        <v>0</v>
      </c>
      <c r="J93" s="42" t="e">
        <f t="shared" si="23"/>
        <v>#DIV/0!</v>
      </c>
      <c r="K93" s="33" t="e">
        <f t="shared" si="24"/>
        <v>#DIV/0!</v>
      </c>
      <c r="L93" s="34"/>
    </row>
    <row r="94" spans="1:13">
      <c r="A94" s="17"/>
      <c r="B94" s="36"/>
      <c r="C94" s="28"/>
      <c r="D94" s="29"/>
      <c r="E94" s="21"/>
      <c r="F94" s="30"/>
      <c r="G94" s="31" t="e">
        <f t="shared" si="20"/>
        <v>#DIV/0!</v>
      </c>
      <c r="H94" s="21" t="e">
        <f t="shared" si="21"/>
        <v>#DIV/0!</v>
      </c>
      <c r="I94" s="32">
        <f t="shared" si="22"/>
        <v>0</v>
      </c>
      <c r="J94" s="42" t="e">
        <f t="shared" si="23"/>
        <v>#DIV/0!</v>
      </c>
      <c r="K94" s="33" t="e">
        <f t="shared" si="24"/>
        <v>#DIV/0!</v>
      </c>
      <c r="L94" s="34"/>
    </row>
    <row r="95" spans="1:13">
      <c r="A95" s="17"/>
      <c r="B95" s="36"/>
      <c r="C95" s="28"/>
      <c r="D95" s="29"/>
      <c r="E95" s="21"/>
      <c r="F95" s="30"/>
      <c r="G95" s="31" t="e">
        <f t="shared" si="20"/>
        <v>#DIV/0!</v>
      </c>
      <c r="H95" s="21" t="e">
        <f t="shared" si="21"/>
        <v>#DIV/0!</v>
      </c>
      <c r="I95" s="32">
        <f t="shared" si="22"/>
        <v>0</v>
      </c>
      <c r="J95" s="42" t="e">
        <f t="shared" si="23"/>
        <v>#DIV/0!</v>
      </c>
      <c r="K95" s="33" t="e">
        <f t="shared" si="24"/>
        <v>#DIV/0!</v>
      </c>
      <c r="L95" s="34"/>
    </row>
    <row r="96" spans="1:13">
      <c r="A96" s="17"/>
      <c r="B96" s="36"/>
      <c r="C96" s="28"/>
      <c r="D96" s="29"/>
      <c r="E96" s="21"/>
      <c r="F96" s="30"/>
      <c r="G96" s="31" t="e">
        <f t="shared" si="20"/>
        <v>#DIV/0!</v>
      </c>
      <c r="H96" s="21" t="e">
        <f t="shared" si="21"/>
        <v>#DIV/0!</v>
      </c>
      <c r="I96" s="32">
        <f t="shared" si="22"/>
        <v>0</v>
      </c>
      <c r="J96" s="42" t="e">
        <f t="shared" si="23"/>
        <v>#DIV/0!</v>
      </c>
      <c r="K96" s="33" t="e">
        <f t="shared" si="24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 t="e">
        <f t="shared" si="20"/>
        <v>#DIV/0!</v>
      </c>
      <c r="H97" s="21" t="e">
        <f t="shared" si="21"/>
        <v>#DIV/0!</v>
      </c>
      <c r="I97" s="32">
        <f t="shared" si="22"/>
        <v>0</v>
      </c>
      <c r="J97" s="42" t="e">
        <f t="shared" si="23"/>
        <v>#DIV/0!</v>
      </c>
      <c r="K97" s="33" t="e">
        <f t="shared" si="24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 t="e">
        <f t="shared" si="20"/>
        <v>#DIV/0!</v>
      </c>
      <c r="H98" s="21" t="e">
        <f t="shared" si="21"/>
        <v>#DIV/0!</v>
      </c>
      <c r="I98" s="32">
        <f t="shared" si="22"/>
        <v>0</v>
      </c>
      <c r="J98" s="42" t="e">
        <f t="shared" si="23"/>
        <v>#DIV/0!</v>
      </c>
      <c r="K98" s="33" t="e">
        <f t="shared" si="24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 t="e">
        <f t="shared" si="20"/>
        <v>#DIV/0!</v>
      </c>
      <c r="H99" s="21" t="e">
        <f t="shared" si="21"/>
        <v>#DIV/0!</v>
      </c>
      <c r="I99" s="32">
        <f t="shared" si="22"/>
        <v>0</v>
      </c>
      <c r="J99" s="42" t="e">
        <f t="shared" si="23"/>
        <v>#DIV/0!</v>
      </c>
      <c r="K99" s="33" t="e">
        <f t="shared" si="24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 t="e">
        <f t="shared" si="20"/>
        <v>#DIV/0!</v>
      </c>
      <c r="H100" s="21" t="e">
        <f t="shared" si="21"/>
        <v>#DIV/0!</v>
      </c>
      <c r="I100" s="32">
        <f t="shared" si="22"/>
        <v>0</v>
      </c>
      <c r="J100" s="42" t="e">
        <f t="shared" si="23"/>
        <v>#DIV/0!</v>
      </c>
      <c r="K100" s="33" t="e">
        <f t="shared" si="24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 t="e">
        <f t="shared" si="20"/>
        <v>#DIV/0!</v>
      </c>
      <c r="H101" s="21" t="e">
        <f t="shared" si="21"/>
        <v>#DIV/0!</v>
      </c>
      <c r="I101" s="32">
        <f t="shared" si="22"/>
        <v>0</v>
      </c>
      <c r="J101" s="42" t="e">
        <f t="shared" si="23"/>
        <v>#DIV/0!</v>
      </c>
      <c r="K101" s="33" t="e">
        <f t="shared" si="24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 t="e">
        <f t="shared" si="20"/>
        <v>#DIV/0!</v>
      </c>
      <c r="H102" s="21" t="e">
        <f t="shared" si="21"/>
        <v>#DIV/0!</v>
      </c>
      <c r="I102" s="32">
        <f t="shared" si="22"/>
        <v>0</v>
      </c>
      <c r="J102" s="42" t="e">
        <f t="shared" si="23"/>
        <v>#DIV/0!</v>
      </c>
      <c r="K102" s="33" t="e">
        <f t="shared" si="24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 t="e">
        <f t="shared" si="20"/>
        <v>#DIV/0!</v>
      </c>
      <c r="H103" s="21" t="e">
        <f t="shared" si="21"/>
        <v>#DIV/0!</v>
      </c>
      <c r="I103" s="32">
        <f t="shared" si="22"/>
        <v>0</v>
      </c>
      <c r="J103" s="42" t="e">
        <f t="shared" si="23"/>
        <v>#DIV/0!</v>
      </c>
      <c r="K103" s="33" t="e">
        <f t="shared" si="24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 t="e">
        <f t="shared" si="20"/>
        <v>#DIV/0!</v>
      </c>
      <c r="H104" s="21" t="e">
        <f t="shared" si="21"/>
        <v>#DIV/0!</v>
      </c>
      <c r="I104" s="32">
        <f t="shared" si="22"/>
        <v>0</v>
      </c>
      <c r="J104" s="42" t="e">
        <f t="shared" si="23"/>
        <v>#DIV/0!</v>
      </c>
      <c r="K104" s="33" t="e">
        <f t="shared" si="24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 t="e">
        <f t="shared" si="20"/>
        <v>#DIV/0!</v>
      </c>
      <c r="H105" s="21" t="e">
        <f t="shared" si="21"/>
        <v>#DIV/0!</v>
      </c>
      <c r="I105" s="32">
        <f t="shared" si="22"/>
        <v>0</v>
      </c>
      <c r="J105" s="42" t="e">
        <f t="shared" si="23"/>
        <v>#DIV/0!</v>
      </c>
      <c r="K105" s="33" t="e">
        <f t="shared" si="24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 t="e">
        <f t="shared" si="20"/>
        <v>#DIV/0!</v>
      </c>
      <c r="H106" s="21" t="e">
        <f t="shared" si="21"/>
        <v>#DIV/0!</v>
      </c>
      <c r="I106" s="32">
        <f t="shared" si="22"/>
        <v>0</v>
      </c>
      <c r="J106" s="42" t="e">
        <f t="shared" si="23"/>
        <v>#DIV/0!</v>
      </c>
      <c r="K106" s="33" t="e">
        <f t="shared" si="24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 t="e">
        <f t="shared" si="20"/>
        <v>#DIV/0!</v>
      </c>
      <c r="H107" s="21" t="e">
        <f t="shared" si="21"/>
        <v>#DIV/0!</v>
      </c>
      <c r="I107" s="32">
        <f t="shared" si="22"/>
        <v>0</v>
      </c>
      <c r="J107" s="42" t="e">
        <f t="shared" si="23"/>
        <v>#DIV/0!</v>
      </c>
      <c r="K107" s="33" t="e">
        <f t="shared" si="24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 t="e">
        <f t="shared" si="20"/>
        <v>#DIV/0!</v>
      </c>
      <c r="H108" s="21" t="e">
        <f t="shared" si="21"/>
        <v>#DIV/0!</v>
      </c>
      <c r="I108" s="32">
        <f t="shared" si="22"/>
        <v>0</v>
      </c>
      <c r="J108" s="42" t="e">
        <f t="shared" si="23"/>
        <v>#DIV/0!</v>
      </c>
      <c r="K108" s="33" t="e">
        <f t="shared" si="24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 t="e">
        <f t="shared" si="20"/>
        <v>#DIV/0!</v>
      </c>
      <c r="H109" s="21" t="e">
        <f t="shared" si="21"/>
        <v>#DIV/0!</v>
      </c>
      <c r="I109" s="32">
        <f t="shared" si="22"/>
        <v>0</v>
      </c>
      <c r="J109" s="42" t="e">
        <f t="shared" si="23"/>
        <v>#DIV/0!</v>
      </c>
      <c r="K109" s="33" t="e">
        <f t="shared" si="24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 t="e">
        <f t="shared" si="20"/>
        <v>#DIV/0!</v>
      </c>
      <c r="H110" s="21" t="e">
        <f t="shared" si="21"/>
        <v>#DIV/0!</v>
      </c>
      <c r="I110" s="32">
        <f t="shared" si="22"/>
        <v>0</v>
      </c>
      <c r="J110" s="42" t="e">
        <f t="shared" si="23"/>
        <v>#DIV/0!</v>
      </c>
      <c r="K110" s="33" t="e">
        <f t="shared" si="24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 t="e">
        <f t="shared" si="20"/>
        <v>#DIV/0!</v>
      </c>
      <c r="H111" s="21" t="e">
        <f t="shared" si="21"/>
        <v>#DIV/0!</v>
      </c>
      <c r="I111" s="32">
        <f t="shared" si="22"/>
        <v>0</v>
      </c>
      <c r="J111" s="42" t="e">
        <f t="shared" si="23"/>
        <v>#DIV/0!</v>
      </c>
      <c r="K111" s="33" t="e">
        <f t="shared" si="24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 t="e">
        <f t="shared" si="20"/>
        <v>#DIV/0!</v>
      </c>
      <c r="H112" s="21" t="e">
        <f t="shared" si="21"/>
        <v>#DIV/0!</v>
      </c>
      <c r="I112" s="32">
        <f t="shared" si="22"/>
        <v>0</v>
      </c>
      <c r="J112" s="42" t="e">
        <f t="shared" si="23"/>
        <v>#DIV/0!</v>
      </c>
      <c r="K112" s="33" t="e">
        <f t="shared" si="24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 t="e">
        <f t="shared" si="20"/>
        <v>#DIV/0!</v>
      </c>
      <c r="H113" s="21" t="e">
        <f t="shared" si="21"/>
        <v>#DIV/0!</v>
      </c>
      <c r="I113" s="32">
        <f t="shared" si="22"/>
        <v>0</v>
      </c>
      <c r="J113" s="42" t="e">
        <f t="shared" si="23"/>
        <v>#DIV/0!</v>
      </c>
      <c r="K113" s="33" t="e">
        <f t="shared" si="24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 t="e">
        <f t="shared" si="20"/>
        <v>#DIV/0!</v>
      </c>
      <c r="H114" s="21" t="e">
        <f t="shared" si="21"/>
        <v>#DIV/0!</v>
      </c>
      <c r="I114" s="32">
        <f t="shared" si="22"/>
        <v>0</v>
      </c>
      <c r="J114" s="42" t="e">
        <f t="shared" si="23"/>
        <v>#DIV/0!</v>
      </c>
      <c r="K114" s="33" t="e">
        <f t="shared" si="24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 t="e">
        <f t="shared" si="20"/>
        <v>#DIV/0!</v>
      </c>
      <c r="H115" s="21" t="e">
        <f t="shared" si="21"/>
        <v>#DIV/0!</v>
      </c>
      <c r="I115" s="32">
        <f t="shared" si="22"/>
        <v>0</v>
      </c>
      <c r="J115" s="42" t="e">
        <f t="shared" si="23"/>
        <v>#DIV/0!</v>
      </c>
      <c r="K115" s="33" t="e">
        <f t="shared" si="24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 t="e">
        <f t="shared" si="20"/>
        <v>#DIV/0!</v>
      </c>
      <c r="H116" s="21" t="e">
        <f t="shared" si="21"/>
        <v>#DIV/0!</v>
      </c>
      <c r="I116" s="32">
        <f t="shared" si="22"/>
        <v>0</v>
      </c>
      <c r="J116" s="42" t="e">
        <f t="shared" si="23"/>
        <v>#DIV/0!</v>
      </c>
      <c r="K116" s="33" t="e">
        <f t="shared" si="24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 t="e">
        <f t="shared" si="20"/>
        <v>#DIV/0!</v>
      </c>
      <c r="H117" s="21" t="e">
        <f t="shared" si="21"/>
        <v>#DIV/0!</v>
      </c>
      <c r="I117" s="32">
        <f t="shared" si="22"/>
        <v>0</v>
      </c>
      <c r="J117" s="42" t="e">
        <f t="shared" si="23"/>
        <v>#DIV/0!</v>
      </c>
      <c r="K117" s="33" t="e">
        <f t="shared" si="24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 t="e">
        <f t="shared" si="20"/>
        <v>#DIV/0!</v>
      </c>
      <c r="H118" s="21" t="e">
        <f t="shared" si="21"/>
        <v>#DIV/0!</v>
      </c>
      <c r="I118" s="32">
        <f t="shared" si="22"/>
        <v>0</v>
      </c>
      <c r="J118" s="42" t="e">
        <f t="shared" si="23"/>
        <v>#DIV/0!</v>
      </c>
      <c r="K118" s="33" t="e">
        <f t="shared" si="24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 t="e">
        <f t="shared" si="20"/>
        <v>#DIV/0!</v>
      </c>
      <c r="H119" s="21" t="e">
        <f t="shared" si="21"/>
        <v>#DIV/0!</v>
      </c>
      <c r="I119" s="32">
        <f t="shared" si="22"/>
        <v>0</v>
      </c>
      <c r="J119" s="42" t="e">
        <f t="shared" si="23"/>
        <v>#DIV/0!</v>
      </c>
      <c r="K119" s="33" t="e">
        <f t="shared" si="24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 t="e">
        <f t="shared" si="20"/>
        <v>#DIV/0!</v>
      </c>
      <c r="H120" s="21" t="e">
        <f t="shared" si="21"/>
        <v>#DIV/0!</v>
      </c>
      <c r="I120" s="32">
        <f t="shared" si="22"/>
        <v>0</v>
      </c>
      <c r="J120" s="42" t="e">
        <f t="shared" si="23"/>
        <v>#DIV/0!</v>
      </c>
      <c r="K120" s="33" t="e">
        <f t="shared" si="24"/>
        <v>#DIV/0!</v>
      </c>
      <c r="L120" s="34"/>
    </row>
  </sheetData>
  <mergeCells count="23"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:L1"/>
    <mergeCell ref="A3:L3"/>
    <mergeCell ref="A4:L4"/>
    <mergeCell ref="B6:H6"/>
    <mergeCell ref="A7:L7"/>
    <mergeCell ref="M11:M13"/>
    <mergeCell ref="K12:K13"/>
    <mergeCell ref="C12:C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FF0000"/>
    <pageSetUpPr fitToPage="1"/>
  </sheetPr>
  <dimension ref="A1:M78"/>
  <sheetViews>
    <sheetView zoomScaleNormal="100" zoomScaleSheetLayoutView="100" workbookViewId="0">
      <selection activeCell="D22" sqref="D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285156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24</v>
      </c>
      <c r="E8" s="10"/>
      <c r="F8" s="10"/>
      <c r="G8" s="10"/>
      <c r="H8" s="38"/>
      <c r="I8" s="9" t="s">
        <v>6</v>
      </c>
      <c r="J8" s="10"/>
      <c r="K8" s="10" t="s">
        <v>27</v>
      </c>
      <c r="L8" s="11"/>
    </row>
    <row r="9" spans="1:13" ht="15" customHeight="1">
      <c r="A9" s="12" t="s">
        <v>8</v>
      </c>
      <c r="B9" s="10"/>
      <c r="C9" s="10"/>
      <c r="D9" s="40" t="s">
        <v>28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316">
        <v>45291</v>
      </c>
      <c r="B14" s="317" t="s">
        <v>16</v>
      </c>
      <c r="C14" s="19"/>
      <c r="D14" s="20"/>
      <c r="E14" s="21">
        <f>C14*D14</f>
        <v>0</v>
      </c>
      <c r="F14" s="22"/>
      <c r="G14" s="23">
        <v>8.8699999999999992</v>
      </c>
      <c r="H14" s="21">
        <f>F14*G14</f>
        <v>0</v>
      </c>
      <c r="I14" s="148">
        <v>48</v>
      </c>
      <c r="J14" s="315">
        <v>8.8699999999999992</v>
      </c>
      <c r="K14" s="21">
        <f>I14*J14</f>
        <v>425.76</v>
      </c>
      <c r="L14" s="26"/>
    </row>
    <row r="15" spans="1:13" ht="17.100000000000001" customHeight="1">
      <c r="A15" s="17">
        <v>45513</v>
      </c>
      <c r="B15" s="85" t="s">
        <v>589</v>
      </c>
      <c r="C15" s="28"/>
      <c r="D15" s="29"/>
      <c r="E15" s="21"/>
      <c r="F15" s="30">
        <v>8</v>
      </c>
      <c r="G15" s="31">
        <f t="shared" ref="G15:G21" si="0">J14</f>
        <v>8.8699999999999992</v>
      </c>
      <c r="H15" s="21">
        <f t="shared" ref="H15:H21" si="1">G15*F15</f>
        <v>70.959999999999994</v>
      </c>
      <c r="I15" s="32">
        <f t="shared" ref="I15:I21" si="2">+I14+C15-F15</f>
        <v>40</v>
      </c>
      <c r="J15" s="42">
        <f>ROUND(((K14+E15)-H15)/I15,2)</f>
        <v>8.8699999999999992</v>
      </c>
      <c r="K15" s="33">
        <f t="shared" ref="K15:K21" si="3">ROUND(I15*J15,2)</f>
        <v>354.8</v>
      </c>
      <c r="L15" s="34"/>
      <c r="M15" s="1" t="s">
        <v>1055</v>
      </c>
    </row>
    <row r="16" spans="1:13" ht="17.100000000000001" customHeight="1">
      <c r="A16" s="17">
        <v>45516</v>
      </c>
      <c r="B16" s="85" t="s">
        <v>629</v>
      </c>
      <c r="C16" s="28"/>
      <c r="D16" s="29"/>
      <c r="E16" s="21"/>
      <c r="F16" s="30">
        <v>10</v>
      </c>
      <c r="G16" s="31">
        <f t="shared" si="0"/>
        <v>8.8699999999999992</v>
      </c>
      <c r="H16" s="21">
        <f t="shared" si="1"/>
        <v>88.699999999999989</v>
      </c>
      <c r="I16" s="32">
        <f t="shared" si="2"/>
        <v>30</v>
      </c>
      <c r="J16" s="42">
        <f>ROUND(((K15+E16)-H16)/I16,2)</f>
        <v>8.8699999999999992</v>
      </c>
      <c r="K16" s="33">
        <f t="shared" si="3"/>
        <v>266.10000000000002</v>
      </c>
      <c r="L16" s="34"/>
      <c r="M16" s="1" t="s">
        <v>1056</v>
      </c>
    </row>
    <row r="17" spans="1:13" ht="17.100000000000001" customHeight="1">
      <c r="A17" s="17">
        <v>45517</v>
      </c>
      <c r="B17" s="85" t="s">
        <v>604</v>
      </c>
      <c r="C17" s="28"/>
      <c r="D17" s="29"/>
      <c r="E17" s="21"/>
      <c r="F17" s="30">
        <v>10</v>
      </c>
      <c r="G17" s="31">
        <f t="shared" si="0"/>
        <v>8.8699999999999992</v>
      </c>
      <c r="H17" s="21">
        <f t="shared" si="1"/>
        <v>88.699999999999989</v>
      </c>
      <c r="I17" s="32">
        <f t="shared" si="2"/>
        <v>20</v>
      </c>
      <c r="J17" s="42">
        <f>ROUND(((K16+E17)-H17)/I17,2)</f>
        <v>8.8699999999999992</v>
      </c>
      <c r="K17" s="33">
        <f t="shared" si="3"/>
        <v>177.4</v>
      </c>
      <c r="L17" s="34"/>
      <c r="M17" s="1" t="s">
        <v>1061</v>
      </c>
    </row>
    <row r="18" spans="1:13" ht="17.100000000000001" customHeight="1">
      <c r="A18" s="17">
        <v>45572</v>
      </c>
      <c r="B18" s="82" t="s">
        <v>640</v>
      </c>
      <c r="C18" s="28"/>
      <c r="D18" s="29"/>
      <c r="E18" s="21"/>
      <c r="F18" s="30">
        <v>5</v>
      </c>
      <c r="G18" s="31">
        <f t="shared" si="0"/>
        <v>8.8699999999999992</v>
      </c>
      <c r="H18" s="21">
        <f t="shared" si="1"/>
        <v>44.349999999999994</v>
      </c>
      <c r="I18" s="32">
        <f t="shared" si="2"/>
        <v>15</v>
      </c>
      <c r="J18" s="42">
        <f>ROUND(((K17+E18)-H18)/I18,2)</f>
        <v>8.8699999999999992</v>
      </c>
      <c r="K18" s="33">
        <f t="shared" si="3"/>
        <v>133.05000000000001</v>
      </c>
      <c r="L18" s="34"/>
      <c r="M18" s="1" t="s">
        <v>1147</v>
      </c>
    </row>
    <row r="19" spans="1:13" ht="17.100000000000001" customHeight="1">
      <c r="A19" s="17">
        <v>45579</v>
      </c>
      <c r="B19" s="17" t="s">
        <v>636</v>
      </c>
      <c r="C19" s="28"/>
      <c r="D19" s="29"/>
      <c r="E19" s="21"/>
      <c r="F19" s="30">
        <v>10</v>
      </c>
      <c r="G19" s="31">
        <f t="shared" si="0"/>
        <v>8.8699999999999992</v>
      </c>
      <c r="H19" s="21">
        <f t="shared" si="1"/>
        <v>88.699999999999989</v>
      </c>
      <c r="I19" s="32">
        <f t="shared" si="2"/>
        <v>5</v>
      </c>
      <c r="J19" s="42">
        <f>ROUND(((K18+E19)-H19)/I19,2)</f>
        <v>8.8699999999999992</v>
      </c>
      <c r="K19" s="33">
        <f t="shared" si="3"/>
        <v>44.35</v>
      </c>
      <c r="L19" s="34"/>
      <c r="M19" s="1" t="s">
        <v>1164</v>
      </c>
    </row>
    <row r="20" spans="1:13" ht="17.100000000000001" customHeight="1">
      <c r="A20" s="17">
        <v>45580</v>
      </c>
      <c r="B20" s="85" t="s">
        <v>589</v>
      </c>
      <c r="C20" s="28"/>
      <c r="D20" s="29"/>
      <c r="E20" s="21"/>
      <c r="F20" s="30">
        <v>5</v>
      </c>
      <c r="G20" s="31">
        <f t="shared" si="0"/>
        <v>8.8699999999999992</v>
      </c>
      <c r="H20" s="21">
        <f t="shared" si="1"/>
        <v>44.349999999999994</v>
      </c>
      <c r="I20" s="32">
        <f t="shared" si="2"/>
        <v>0</v>
      </c>
      <c r="J20" s="42">
        <v>0</v>
      </c>
      <c r="K20" s="33">
        <f t="shared" si="3"/>
        <v>0</v>
      </c>
      <c r="L20" s="34"/>
      <c r="M20" s="1" t="s">
        <v>1166</v>
      </c>
    </row>
    <row r="21" spans="1:13" ht="17.100000000000001" customHeight="1">
      <c r="A21" s="17">
        <v>45513</v>
      </c>
      <c r="B21" s="36" t="s">
        <v>1205</v>
      </c>
      <c r="C21" s="28">
        <v>5</v>
      </c>
      <c r="D21" s="29">
        <v>10.39</v>
      </c>
      <c r="E21" s="21">
        <f>C21*D21</f>
        <v>51.95</v>
      </c>
      <c r="F21" s="30"/>
      <c r="G21" s="31">
        <f t="shared" si="0"/>
        <v>0</v>
      </c>
      <c r="H21" s="21">
        <f t="shared" si="1"/>
        <v>0</v>
      </c>
      <c r="I21" s="32">
        <f t="shared" si="2"/>
        <v>5</v>
      </c>
      <c r="J21" s="42">
        <f t="shared" ref="J21" si="4">ROUND(((K20+E21)-H21)/I21,2)</f>
        <v>10.39</v>
      </c>
      <c r="K21" s="33">
        <f t="shared" si="3"/>
        <v>51.95</v>
      </c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>
        <f t="shared" ref="G22" si="5">J21</f>
        <v>10.39</v>
      </c>
      <c r="H22" s="21">
        <f t="shared" ref="H22" si="6">G22*F22</f>
        <v>0</v>
      </c>
      <c r="I22" s="32">
        <f t="shared" ref="I22" si="7">+I21+C22-F22</f>
        <v>5</v>
      </c>
      <c r="J22" s="42">
        <f>ROUND(((K21+E22)-H22)/I22,2)</f>
        <v>10.39</v>
      </c>
      <c r="K22" s="33">
        <f t="shared" ref="K22" si="8">ROUND(I22*J22,2)</f>
        <v>51.95</v>
      </c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K12:K13"/>
    <mergeCell ref="C12:C13"/>
    <mergeCell ref="D12:D13"/>
    <mergeCell ref="E12:E13"/>
    <mergeCell ref="F12:F13"/>
    <mergeCell ref="G12:G13"/>
    <mergeCell ref="H12:H13"/>
    <mergeCell ref="M11:M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FF0000"/>
    <pageSetUpPr fitToPage="1"/>
  </sheetPr>
  <dimension ref="A1:L78"/>
  <sheetViews>
    <sheetView topLeftCell="A3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30</v>
      </c>
      <c r="E8" s="10"/>
      <c r="F8" s="10"/>
      <c r="G8" s="10"/>
      <c r="H8" s="38"/>
      <c r="I8" s="9" t="s">
        <v>6</v>
      </c>
      <c r="J8" s="10"/>
      <c r="K8" s="10" t="s">
        <v>29</v>
      </c>
      <c r="L8" s="11"/>
    </row>
    <row r="9" spans="1:12" ht="15" customHeight="1">
      <c r="A9" s="12" t="s">
        <v>8</v>
      </c>
      <c r="B9" s="10"/>
      <c r="C9" s="10"/>
      <c r="D9" s="40" t="s">
        <v>31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FF0000"/>
    <pageSetUpPr fitToPage="1"/>
  </sheetPr>
  <dimension ref="A1:L120"/>
  <sheetViews>
    <sheetView topLeftCell="A11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32</v>
      </c>
      <c r="E8" s="10"/>
      <c r="F8" s="10"/>
      <c r="G8" s="10"/>
      <c r="H8" s="38"/>
      <c r="I8" s="9" t="s">
        <v>6</v>
      </c>
      <c r="J8" s="10"/>
      <c r="K8" s="10" t="s">
        <v>33</v>
      </c>
      <c r="L8" s="11"/>
    </row>
    <row r="9" spans="1:12" ht="15" customHeight="1">
      <c r="A9" s="12" t="s">
        <v>8</v>
      </c>
      <c r="B9" s="10"/>
      <c r="C9" s="10"/>
      <c r="D9" s="40" t="s">
        <v>34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f t="shared" ref="G15:G22" si="0">J14</f>
        <v>0</v>
      </c>
      <c r="H15" s="21">
        <f t="shared" ref="H15:H22" si="1">G15*F15</f>
        <v>0</v>
      </c>
      <c r="I15" s="32">
        <f t="shared" ref="I15:I20" si="2">+I14+C15-F15</f>
        <v>0</v>
      </c>
      <c r="J15" s="42" t="e">
        <f t="shared" ref="J15:J20" si="3">ROUND(((K14+E15)-H15)/I15,2)</f>
        <v>#DIV/0!</v>
      </c>
      <c r="K15" s="33" t="e">
        <f t="shared" ref="K15:K20" si="4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 t="e">
        <f t="shared" si="0"/>
        <v>#DIV/0!</v>
      </c>
      <c r="H16" s="21" t="e">
        <f t="shared" si="1"/>
        <v>#DIV/0!</v>
      </c>
      <c r="I16" s="32">
        <f t="shared" si="2"/>
        <v>0</v>
      </c>
      <c r="J16" s="42" t="e">
        <f t="shared" si="3"/>
        <v>#DIV/0!</v>
      </c>
      <c r="K16" s="33" t="e">
        <f t="shared" si="4"/>
        <v>#DIV/0!</v>
      </c>
      <c r="L16" s="34"/>
    </row>
    <row r="17" spans="1:12" ht="17.100000000000001" customHeight="1">
      <c r="A17" s="17"/>
      <c r="B17" s="85"/>
      <c r="C17" s="28"/>
      <c r="D17" s="29"/>
      <c r="E17" s="21"/>
      <c r="F17" s="30"/>
      <c r="G17" s="31" t="e">
        <f t="shared" si="0"/>
        <v>#DIV/0!</v>
      </c>
      <c r="H17" s="21" t="e">
        <f t="shared" si="1"/>
        <v>#DIV/0!</v>
      </c>
      <c r="I17" s="32">
        <f t="shared" si="2"/>
        <v>0</v>
      </c>
      <c r="J17" s="42" t="e">
        <f t="shared" si="3"/>
        <v>#DIV/0!</v>
      </c>
      <c r="K17" s="33" t="e">
        <f t="shared" si="4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 t="e">
        <f t="shared" si="0"/>
        <v>#DIV/0!</v>
      </c>
      <c r="H18" s="21" t="e">
        <f t="shared" si="1"/>
        <v>#DIV/0!</v>
      </c>
      <c r="I18" s="32">
        <f t="shared" si="2"/>
        <v>0</v>
      </c>
      <c r="J18" s="42" t="e">
        <f t="shared" si="3"/>
        <v>#DIV/0!</v>
      </c>
      <c r="K18" s="33" t="e">
        <f t="shared" si="4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2" t="e">
        <f t="shared" si="3"/>
        <v>#DIV/0!</v>
      </c>
      <c r="K19" s="33" t="e">
        <f t="shared" si="4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2" t="e">
        <f t="shared" si="3"/>
        <v>#DIV/0!</v>
      </c>
      <c r="K20" s="33" t="e">
        <f t="shared" si="4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ref="I21:I84" si="5">+I20+C21-F21</f>
        <v>0</v>
      </c>
      <c r="J21" s="42" t="e">
        <f t="shared" ref="J21:J84" si="6">ROUND(((K20+E21)-H21)/I21,2)</f>
        <v>#DIV/0!</v>
      </c>
      <c r="K21" s="33" t="e">
        <f t="shared" ref="K21:K84" si="7">ROUND(I21*J21,2)</f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5"/>
        <v>0</v>
      </c>
      <c r="J22" s="42">
        <v>0</v>
      </c>
      <c r="K22" s="33">
        <f t="shared" si="7"/>
        <v>0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5"/>
        <v>0</v>
      </c>
      <c r="J23" s="42" t="e">
        <f t="shared" si="6"/>
        <v>#DIV/0!</v>
      </c>
      <c r="K23" s="33" t="e">
        <f t="shared" si="7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5"/>
        <v>0</v>
      </c>
      <c r="J24" s="42" t="e">
        <f t="shared" si="6"/>
        <v>#DIV/0!</v>
      </c>
      <c r="K24" s="33" t="e">
        <f t="shared" si="7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5"/>
        <v>0</v>
      </c>
      <c r="J25" s="42" t="e">
        <f t="shared" si="6"/>
        <v>#DIV/0!</v>
      </c>
      <c r="K25" s="33" t="e">
        <f t="shared" si="7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5"/>
        <v>0</v>
      </c>
      <c r="J26" s="42" t="e">
        <f t="shared" si="6"/>
        <v>#DIV/0!</v>
      </c>
      <c r="K26" s="33" t="e">
        <f t="shared" si="7"/>
        <v>#DIV/0!</v>
      </c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5"/>
        <v>0</v>
      </c>
      <c r="J27" s="42" t="e">
        <f t="shared" si="6"/>
        <v>#DIV/0!</v>
      </c>
      <c r="K27" s="33" t="e">
        <f t="shared" si="7"/>
        <v>#DIV/0!</v>
      </c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5"/>
        <v>0</v>
      </c>
      <c r="J28" s="42" t="e">
        <f t="shared" si="6"/>
        <v>#DIV/0!</v>
      </c>
      <c r="K28" s="33" t="e">
        <f t="shared" si="7"/>
        <v>#DIV/0!</v>
      </c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5"/>
        <v>0</v>
      </c>
      <c r="J29" s="42" t="e">
        <f t="shared" si="6"/>
        <v>#DIV/0!</v>
      </c>
      <c r="K29" s="33" t="e">
        <f t="shared" si="7"/>
        <v>#DIV/0!</v>
      </c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5"/>
        <v>0</v>
      </c>
      <c r="J30" s="42" t="e">
        <f t="shared" si="6"/>
        <v>#DIV/0!</v>
      </c>
      <c r="K30" s="33" t="e">
        <f t="shared" si="7"/>
        <v>#DIV/0!</v>
      </c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5"/>
        <v>0</v>
      </c>
      <c r="J31" s="42" t="e">
        <f t="shared" si="6"/>
        <v>#DIV/0!</v>
      </c>
      <c r="K31" s="33" t="e">
        <f t="shared" si="7"/>
        <v>#DIV/0!</v>
      </c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5"/>
        <v>0</v>
      </c>
      <c r="J32" s="42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5"/>
        <v>0</v>
      </c>
      <c r="J33" s="42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5"/>
        <v>0</v>
      </c>
      <c r="J34" s="42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5"/>
        <v>0</v>
      </c>
      <c r="J35" s="42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5"/>
        <v>0</v>
      </c>
      <c r="J36" s="42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5"/>
        <v>0</v>
      </c>
      <c r="J37" s="42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5"/>
        <v>0</v>
      </c>
      <c r="J38" s="42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5"/>
        <v>0</v>
      </c>
      <c r="J39" s="42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5"/>
        <v>0</v>
      </c>
      <c r="J40" s="42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5"/>
        <v>0</v>
      </c>
      <c r="J41" s="42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5"/>
        <v>0</v>
      </c>
      <c r="J42" s="42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5"/>
        <v>0</v>
      </c>
      <c r="J43" s="42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5"/>
        <v>0</v>
      </c>
      <c r="J44" s="42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5"/>
        <v>0</v>
      </c>
      <c r="J45" s="42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5"/>
        <v>0</v>
      </c>
      <c r="J46" s="42" t="e">
        <f t="shared" si="6"/>
        <v>#DIV/0!</v>
      </c>
      <c r="K46" s="33" t="e">
        <f t="shared" si="7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5"/>
        <v>0</v>
      </c>
      <c r="J47" s="42" t="e">
        <f t="shared" si="6"/>
        <v>#DIV/0!</v>
      </c>
      <c r="K47" s="33" t="e">
        <f t="shared" si="7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5"/>
        <v>0</v>
      </c>
      <c r="J48" s="42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5"/>
        <v>0</v>
      </c>
      <c r="J49" s="42" t="e">
        <f t="shared" si="6"/>
        <v>#DIV/0!</v>
      </c>
      <c r="K49" s="33" t="e">
        <f t="shared" si="7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5"/>
        <v>0</v>
      </c>
      <c r="J50" s="42" t="e">
        <f t="shared" si="6"/>
        <v>#DIV/0!</v>
      </c>
      <c r="K50" s="33" t="e">
        <f t="shared" si="7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5"/>
        <v>0</v>
      </c>
      <c r="J51" s="42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5"/>
        <v>0</v>
      </c>
      <c r="J52" s="42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5"/>
        <v>0</v>
      </c>
      <c r="J53" s="42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5"/>
        <v>0</v>
      </c>
      <c r="J54" s="42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5"/>
        <v>0</v>
      </c>
      <c r="J55" s="42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5"/>
        <v>0</v>
      </c>
      <c r="J56" s="42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5"/>
        <v>0</v>
      </c>
      <c r="J57" s="42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5"/>
        <v>0</v>
      </c>
      <c r="J58" s="42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5"/>
        <v>0</v>
      </c>
      <c r="J59" s="42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5"/>
        <v>0</v>
      </c>
      <c r="J60" s="42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5"/>
        <v>0</v>
      </c>
      <c r="J61" s="42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5"/>
        <v>0</v>
      </c>
      <c r="J62" s="42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5"/>
        <v>0</v>
      </c>
      <c r="J63" s="42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5"/>
        <v>0</v>
      </c>
      <c r="J64" s="42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5"/>
        <v>0</v>
      </c>
      <c r="J65" s="42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5"/>
        <v>0</v>
      </c>
      <c r="J66" s="42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5"/>
        <v>0</v>
      </c>
      <c r="J67" s="42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5"/>
        <v>0</v>
      </c>
      <c r="J68" s="42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5"/>
        <v>0</v>
      </c>
      <c r="J69" s="42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5"/>
        <v>0</v>
      </c>
      <c r="J70" s="42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5"/>
        <v>0</v>
      </c>
      <c r="J71" s="42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5"/>
        <v>0</v>
      </c>
      <c r="J72" s="42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5"/>
        <v>0</v>
      </c>
      <c r="J73" s="42" t="e">
        <f t="shared" si="6"/>
        <v>#DIV/0!</v>
      </c>
      <c r="K73" s="33" t="e">
        <f t="shared" si="7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5"/>
        <v>0</v>
      </c>
      <c r="J74" s="42" t="e">
        <f t="shared" si="6"/>
        <v>#DIV/0!</v>
      </c>
      <c r="K74" s="33" t="e">
        <f t="shared" si="7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5"/>
        <v>0</v>
      </c>
      <c r="J75" s="42" t="e">
        <f t="shared" si="6"/>
        <v>#DIV/0!</v>
      </c>
      <c r="K75" s="33" t="e">
        <f t="shared" si="7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5"/>
        <v>0</v>
      </c>
      <c r="J76" s="42" t="e">
        <f t="shared" si="6"/>
        <v>#DIV/0!</v>
      </c>
      <c r="K76" s="33" t="e">
        <f t="shared" si="7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5"/>
        <v>0</v>
      </c>
      <c r="J77" s="42" t="e">
        <f t="shared" si="6"/>
        <v>#DIV/0!</v>
      </c>
      <c r="K77" s="33" t="e">
        <f t="shared" si="7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5"/>
        <v>0</v>
      </c>
      <c r="J78" s="42" t="e">
        <f t="shared" si="6"/>
        <v>#DIV/0!</v>
      </c>
      <c r="K78" s="33" t="e">
        <f t="shared" si="7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5"/>
        <v>0</v>
      </c>
      <c r="J79" s="42" t="e">
        <f t="shared" si="6"/>
        <v>#DIV/0!</v>
      </c>
      <c r="K79" s="33" t="e">
        <f t="shared" si="7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5"/>
        <v>0</v>
      </c>
      <c r="J80" s="42" t="e">
        <f t="shared" si="6"/>
        <v>#DIV/0!</v>
      </c>
      <c r="K80" s="33" t="e">
        <f t="shared" si="7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5"/>
        <v>0</v>
      </c>
      <c r="J81" s="42" t="e">
        <f t="shared" si="6"/>
        <v>#DIV/0!</v>
      </c>
      <c r="K81" s="33" t="e">
        <f t="shared" si="7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5"/>
        <v>0</v>
      </c>
      <c r="J82" s="42" t="e">
        <f t="shared" si="6"/>
        <v>#DIV/0!</v>
      </c>
      <c r="K82" s="33" t="e">
        <f t="shared" si="7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5"/>
        <v>0</v>
      </c>
      <c r="J83" s="42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5"/>
        <v>0</v>
      </c>
      <c r="J84" s="42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ref="I85:I120" si="8">+I84+C85-F85</f>
        <v>0</v>
      </c>
      <c r="J85" s="42" t="e">
        <f t="shared" ref="J85:J120" si="9">ROUND(((K84+E85)-H85)/I85,2)</f>
        <v>#DIV/0!</v>
      </c>
      <c r="K85" s="33" t="e">
        <f t="shared" ref="K85:K120" si="10">ROUND(I85*J85,2)</f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9"/>
        <v>#DIV/0!</v>
      </c>
      <c r="K109" s="33" t="e">
        <f t="shared" si="10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9"/>
        <v>#DIV/0!</v>
      </c>
      <c r="K110" s="33" t="e">
        <f t="shared" si="10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9"/>
        <v>#DIV/0!</v>
      </c>
      <c r="K111" s="33" t="e">
        <f t="shared" si="10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9"/>
        <v>#DIV/0!</v>
      </c>
      <c r="K112" s="33" t="e">
        <f t="shared" si="10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9"/>
        <v>#DIV/0!</v>
      </c>
      <c r="K113" s="33" t="e">
        <f t="shared" si="10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9"/>
        <v>#DIV/0!</v>
      </c>
      <c r="K114" s="33" t="e">
        <f t="shared" si="10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9"/>
        <v>#DIV/0!</v>
      </c>
      <c r="K115" s="33" t="e">
        <f t="shared" si="10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9"/>
        <v>#DIV/0!</v>
      </c>
      <c r="K116" s="33" t="e">
        <f t="shared" si="10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9"/>
        <v>#DIV/0!</v>
      </c>
      <c r="K117" s="33" t="e">
        <f t="shared" si="10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9"/>
        <v>#DIV/0!</v>
      </c>
      <c r="K118" s="33" t="e">
        <f t="shared" si="10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9"/>
        <v>#DIV/0!</v>
      </c>
      <c r="K119" s="33" t="e">
        <f t="shared" si="10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9"/>
        <v>#DIV/0!</v>
      </c>
      <c r="K120" s="33" t="e">
        <f t="shared" si="10"/>
        <v>#DIV/0!</v>
      </c>
      <c r="L120" s="34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FFFF00"/>
    <pageSetUpPr fitToPage="1"/>
  </sheetPr>
  <dimension ref="A1:M120"/>
  <sheetViews>
    <sheetView topLeftCell="A10" zoomScaleNormal="100" zoomScaleSheetLayoutView="100" workbookViewId="0">
      <selection activeCell="M36" sqref="M3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32</v>
      </c>
      <c r="E8" s="10"/>
      <c r="F8" s="10"/>
      <c r="G8" s="10"/>
      <c r="H8" s="38"/>
      <c r="I8" s="9" t="s">
        <v>6</v>
      </c>
      <c r="J8" s="10"/>
      <c r="K8" s="10" t="s">
        <v>35</v>
      </c>
      <c r="L8" s="11"/>
    </row>
    <row r="9" spans="1:13" ht="15" customHeight="1">
      <c r="A9" s="12" t="s">
        <v>8</v>
      </c>
      <c r="B9" s="10"/>
      <c r="C9" s="10"/>
      <c r="D9" s="40" t="s">
        <v>36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33" si="0">F14*G14</f>
        <v>0</v>
      </c>
      <c r="I14" s="24">
        <v>42</v>
      </c>
      <c r="J14" s="25">
        <v>165</v>
      </c>
      <c r="K14" s="21">
        <f>J14*I14</f>
        <v>6930</v>
      </c>
      <c r="L14" s="26"/>
    </row>
    <row r="15" spans="1:13" ht="17.100000000000001" customHeight="1">
      <c r="A15" s="17">
        <v>45300</v>
      </c>
      <c r="B15" s="85" t="s">
        <v>607</v>
      </c>
      <c r="C15" s="28"/>
      <c r="D15" s="29"/>
      <c r="E15" s="21"/>
      <c r="F15" s="30">
        <v>2</v>
      </c>
      <c r="G15" s="31">
        <v>165</v>
      </c>
      <c r="H15" s="21">
        <f t="shared" si="0"/>
        <v>330</v>
      </c>
      <c r="I15" s="32">
        <f t="shared" ref="I15:I33" si="1">+I14+C15-F15</f>
        <v>40</v>
      </c>
      <c r="J15" s="42">
        <f t="shared" ref="J15:J22" si="2">ROUND(((K14+E15)-H15)/I15,2)</f>
        <v>165</v>
      </c>
      <c r="K15" s="33">
        <f t="shared" ref="K15:K22" si="3">ROUND(I15*J15,2)</f>
        <v>6600</v>
      </c>
      <c r="L15" s="34"/>
      <c r="M15" s="118" t="s">
        <v>612</v>
      </c>
    </row>
    <row r="16" spans="1:13" ht="17.100000000000001" customHeight="1">
      <c r="A16" s="154">
        <v>45310</v>
      </c>
      <c r="B16" s="166" t="s">
        <v>626</v>
      </c>
      <c r="C16" s="156"/>
      <c r="D16" s="157"/>
      <c r="E16" s="158"/>
      <c r="F16" s="159">
        <v>2</v>
      </c>
      <c r="G16" s="160">
        <v>165</v>
      </c>
      <c r="H16" s="158">
        <f t="shared" si="0"/>
        <v>330</v>
      </c>
      <c r="I16" s="161">
        <f t="shared" si="1"/>
        <v>38</v>
      </c>
      <c r="J16" s="162">
        <f t="shared" si="2"/>
        <v>165</v>
      </c>
      <c r="K16" s="163">
        <f t="shared" si="3"/>
        <v>6270</v>
      </c>
      <c r="L16" s="164"/>
      <c r="M16" s="167" t="s">
        <v>649</v>
      </c>
    </row>
    <row r="17" spans="1:13" ht="17.100000000000001" customHeight="1">
      <c r="A17" s="17">
        <v>45329</v>
      </c>
      <c r="B17" s="86" t="s">
        <v>595</v>
      </c>
      <c r="C17" s="19"/>
      <c r="D17" s="20"/>
      <c r="E17" s="21"/>
      <c r="F17" s="22">
        <v>1</v>
      </c>
      <c r="G17" s="23">
        <v>165</v>
      </c>
      <c r="H17" s="21">
        <f t="shared" si="0"/>
        <v>165</v>
      </c>
      <c r="I17" s="24">
        <f t="shared" si="1"/>
        <v>37</v>
      </c>
      <c r="J17" s="134">
        <f t="shared" si="2"/>
        <v>165</v>
      </c>
      <c r="K17" s="21">
        <f t="shared" si="3"/>
        <v>6105</v>
      </c>
      <c r="L17" s="26"/>
      <c r="M17" s="118" t="s">
        <v>687</v>
      </c>
    </row>
    <row r="18" spans="1:13" ht="17.100000000000001" customHeight="1">
      <c r="A18" s="154">
        <v>45334</v>
      </c>
      <c r="B18" s="171" t="s">
        <v>583</v>
      </c>
      <c r="C18" s="156"/>
      <c r="D18" s="157"/>
      <c r="E18" s="158"/>
      <c r="F18" s="159">
        <v>2</v>
      </c>
      <c r="G18" s="160">
        <v>165</v>
      </c>
      <c r="H18" s="158">
        <f t="shared" si="0"/>
        <v>330</v>
      </c>
      <c r="I18" s="161">
        <f t="shared" si="1"/>
        <v>35</v>
      </c>
      <c r="J18" s="162">
        <f t="shared" si="2"/>
        <v>165</v>
      </c>
      <c r="K18" s="163">
        <f t="shared" si="3"/>
        <v>5775</v>
      </c>
      <c r="L18" s="164"/>
      <c r="M18" s="167" t="s">
        <v>693</v>
      </c>
    </row>
    <row r="19" spans="1:13" ht="17.100000000000001" customHeight="1">
      <c r="A19" s="247">
        <v>45391</v>
      </c>
      <c r="B19" s="311" t="s">
        <v>627</v>
      </c>
      <c r="C19" s="249"/>
      <c r="D19" s="250"/>
      <c r="E19" s="241"/>
      <c r="F19" s="251">
        <v>2</v>
      </c>
      <c r="G19" s="240">
        <v>165</v>
      </c>
      <c r="H19" s="241">
        <f t="shared" si="0"/>
        <v>330</v>
      </c>
      <c r="I19" s="242">
        <f t="shared" si="1"/>
        <v>33</v>
      </c>
      <c r="J19" s="243">
        <f t="shared" si="2"/>
        <v>165</v>
      </c>
      <c r="K19" s="241">
        <f t="shared" si="3"/>
        <v>5445</v>
      </c>
      <c r="L19" s="252"/>
      <c r="M19" s="253" t="s">
        <v>806</v>
      </c>
    </row>
    <row r="20" spans="1:13" ht="17.100000000000001" customHeight="1">
      <c r="A20" s="247">
        <v>45433</v>
      </c>
      <c r="B20" s="311" t="s">
        <v>604</v>
      </c>
      <c r="C20" s="249"/>
      <c r="D20" s="250"/>
      <c r="E20" s="241"/>
      <c r="F20" s="251">
        <v>2</v>
      </c>
      <c r="G20" s="240">
        <v>165</v>
      </c>
      <c r="H20" s="241">
        <f t="shared" si="0"/>
        <v>330</v>
      </c>
      <c r="I20" s="242">
        <f t="shared" si="1"/>
        <v>31</v>
      </c>
      <c r="J20" s="243">
        <f t="shared" si="2"/>
        <v>165</v>
      </c>
      <c r="K20" s="241">
        <f t="shared" si="3"/>
        <v>5115</v>
      </c>
      <c r="L20" s="252"/>
      <c r="M20" s="253" t="s">
        <v>901</v>
      </c>
    </row>
    <row r="21" spans="1:13" ht="17.100000000000001" customHeight="1">
      <c r="A21" s="247">
        <v>45453</v>
      </c>
      <c r="B21" s="248" t="s">
        <v>595</v>
      </c>
      <c r="C21" s="249"/>
      <c r="D21" s="250"/>
      <c r="E21" s="241"/>
      <c r="F21" s="251">
        <v>2</v>
      </c>
      <c r="G21" s="240">
        <v>165</v>
      </c>
      <c r="H21" s="241">
        <f t="shared" si="0"/>
        <v>330</v>
      </c>
      <c r="I21" s="242">
        <f t="shared" si="1"/>
        <v>29</v>
      </c>
      <c r="J21" s="243">
        <f t="shared" si="2"/>
        <v>165</v>
      </c>
      <c r="K21" s="241">
        <f t="shared" si="3"/>
        <v>4785</v>
      </c>
      <c r="L21" s="252"/>
      <c r="M21" s="253" t="s">
        <v>940</v>
      </c>
    </row>
    <row r="22" spans="1:13" ht="17.100000000000001" customHeight="1">
      <c r="A22" s="17">
        <v>45477</v>
      </c>
      <c r="B22" s="86" t="s">
        <v>587</v>
      </c>
      <c r="C22" s="19"/>
      <c r="D22" s="20"/>
      <c r="E22" s="21"/>
      <c r="F22" s="22">
        <v>2</v>
      </c>
      <c r="G22" s="23">
        <v>165</v>
      </c>
      <c r="H22" s="241">
        <f t="shared" si="0"/>
        <v>330</v>
      </c>
      <c r="I22" s="242">
        <f t="shared" si="1"/>
        <v>27</v>
      </c>
      <c r="J22" s="243">
        <f t="shared" si="2"/>
        <v>165</v>
      </c>
      <c r="K22" s="241">
        <f t="shared" si="3"/>
        <v>4455</v>
      </c>
      <c r="L22" s="26"/>
      <c r="M22" s="118" t="s">
        <v>985</v>
      </c>
    </row>
    <row r="23" spans="1:13" ht="17.100000000000001" customHeight="1">
      <c r="A23" s="17">
        <v>45482</v>
      </c>
      <c r="B23" s="85" t="s">
        <v>583</v>
      </c>
      <c r="C23" s="28"/>
      <c r="D23" s="29"/>
      <c r="E23" s="21"/>
      <c r="F23" s="22">
        <v>5</v>
      </c>
      <c r="G23" s="31">
        <v>165</v>
      </c>
      <c r="H23" s="21">
        <f t="shared" si="0"/>
        <v>825</v>
      </c>
      <c r="I23" s="32">
        <f t="shared" si="1"/>
        <v>22</v>
      </c>
      <c r="J23" s="42">
        <f t="shared" ref="J23:J85" si="4">ROUND(((K22+E23)-H23)/I23,2)</f>
        <v>165</v>
      </c>
      <c r="K23" s="33">
        <f t="shared" ref="K23:K85" si="5">ROUND(I23*J23,2)</f>
        <v>3630</v>
      </c>
      <c r="L23" s="34"/>
      <c r="M23" s="118" t="s">
        <v>988</v>
      </c>
    </row>
    <row r="24" spans="1:13" ht="17.100000000000001" customHeight="1">
      <c r="A24" s="17">
        <v>45491</v>
      </c>
      <c r="B24" s="85" t="s">
        <v>626</v>
      </c>
      <c r="C24" s="28"/>
      <c r="D24" s="29"/>
      <c r="E24" s="21"/>
      <c r="F24" s="30">
        <v>1</v>
      </c>
      <c r="G24" s="31">
        <v>165</v>
      </c>
      <c r="H24" s="21">
        <f t="shared" si="0"/>
        <v>165</v>
      </c>
      <c r="I24" s="32">
        <f t="shared" si="1"/>
        <v>21</v>
      </c>
      <c r="J24" s="42">
        <f t="shared" si="4"/>
        <v>165</v>
      </c>
      <c r="K24" s="33">
        <f t="shared" si="5"/>
        <v>3465</v>
      </c>
      <c r="L24" s="34"/>
      <c r="M24" s="118" t="s">
        <v>1014</v>
      </c>
    </row>
    <row r="25" spans="1:13" ht="17.100000000000001" customHeight="1">
      <c r="A25" s="17">
        <v>45510</v>
      </c>
      <c r="B25" s="85" t="s">
        <v>589</v>
      </c>
      <c r="C25" s="28"/>
      <c r="D25" s="29"/>
      <c r="E25" s="21"/>
      <c r="F25" s="30">
        <v>1</v>
      </c>
      <c r="G25" s="31">
        <v>165</v>
      </c>
      <c r="H25" s="21">
        <f t="shared" si="0"/>
        <v>165</v>
      </c>
      <c r="I25" s="32">
        <f t="shared" si="1"/>
        <v>20</v>
      </c>
      <c r="J25" s="42">
        <f t="shared" ref="J25:J33" si="6">ROUND(((K24+E25)-H25)/I25,2)</f>
        <v>165</v>
      </c>
      <c r="K25" s="33">
        <f t="shared" ref="K25:K33" si="7">ROUND(I25*J25,2)</f>
        <v>3300</v>
      </c>
      <c r="L25" s="34"/>
      <c r="M25" s="118" t="s">
        <v>1041</v>
      </c>
    </row>
    <row r="26" spans="1:13" ht="17.100000000000001" customHeight="1">
      <c r="A26" s="17">
        <v>45511</v>
      </c>
      <c r="B26" s="85" t="s">
        <v>604</v>
      </c>
      <c r="C26" s="28"/>
      <c r="D26" s="29"/>
      <c r="E26" s="21"/>
      <c r="F26" s="30">
        <v>2</v>
      </c>
      <c r="G26" s="31">
        <v>165</v>
      </c>
      <c r="H26" s="21">
        <f t="shared" si="0"/>
        <v>330</v>
      </c>
      <c r="I26" s="32">
        <f t="shared" si="1"/>
        <v>18</v>
      </c>
      <c r="J26" s="42">
        <f t="shared" si="6"/>
        <v>165</v>
      </c>
      <c r="K26" s="33">
        <f t="shared" si="7"/>
        <v>2970</v>
      </c>
      <c r="L26" s="34"/>
      <c r="M26" s="118" t="s">
        <v>1046</v>
      </c>
    </row>
    <row r="27" spans="1:13" ht="17.100000000000001" customHeight="1">
      <c r="A27" s="17">
        <v>45525</v>
      </c>
      <c r="B27" s="85" t="s">
        <v>604</v>
      </c>
      <c r="C27" s="28"/>
      <c r="D27" s="29"/>
      <c r="E27" s="21"/>
      <c r="F27" s="30">
        <v>2</v>
      </c>
      <c r="G27" s="31">
        <v>165</v>
      </c>
      <c r="H27" s="21">
        <f t="shared" si="0"/>
        <v>330</v>
      </c>
      <c r="I27" s="32">
        <f t="shared" si="1"/>
        <v>16</v>
      </c>
      <c r="J27" s="42">
        <f t="shared" si="6"/>
        <v>165</v>
      </c>
      <c r="K27" s="33">
        <f t="shared" si="7"/>
        <v>2640</v>
      </c>
      <c r="L27" s="34"/>
      <c r="M27" s="118" t="s">
        <v>1083</v>
      </c>
    </row>
    <row r="28" spans="1:13" ht="17.100000000000001" customHeight="1">
      <c r="A28" s="17">
        <v>45537</v>
      </c>
      <c r="B28" s="85" t="s">
        <v>595</v>
      </c>
      <c r="C28" s="28"/>
      <c r="D28" s="29"/>
      <c r="E28" s="21"/>
      <c r="F28" s="30">
        <v>1</v>
      </c>
      <c r="G28" s="31">
        <v>165</v>
      </c>
      <c r="H28" s="21">
        <f t="shared" si="0"/>
        <v>165</v>
      </c>
      <c r="I28" s="32">
        <f t="shared" si="1"/>
        <v>15</v>
      </c>
      <c r="J28" s="42">
        <f t="shared" si="6"/>
        <v>165</v>
      </c>
      <c r="K28" s="33">
        <f t="shared" si="7"/>
        <v>2475</v>
      </c>
      <c r="L28" s="34"/>
      <c r="M28" s="118" t="s">
        <v>1084</v>
      </c>
    </row>
    <row r="29" spans="1:13" ht="17.100000000000001" customHeight="1">
      <c r="A29" s="17">
        <v>45540</v>
      </c>
      <c r="B29" s="85" t="s">
        <v>607</v>
      </c>
      <c r="C29" s="28"/>
      <c r="D29" s="29"/>
      <c r="E29" s="21"/>
      <c r="F29" s="30">
        <v>1</v>
      </c>
      <c r="G29" s="31">
        <v>165</v>
      </c>
      <c r="H29" s="21">
        <f t="shared" si="0"/>
        <v>165</v>
      </c>
      <c r="I29" s="32">
        <f t="shared" si="1"/>
        <v>14</v>
      </c>
      <c r="J29" s="42">
        <f t="shared" si="6"/>
        <v>165</v>
      </c>
      <c r="K29" s="33">
        <f t="shared" si="7"/>
        <v>2310</v>
      </c>
      <c r="L29" s="34"/>
      <c r="M29" s="118" t="s">
        <v>1094</v>
      </c>
    </row>
    <row r="30" spans="1:13" ht="17.100000000000001" customHeight="1">
      <c r="A30" s="17">
        <v>45567</v>
      </c>
      <c r="B30" s="85" t="s">
        <v>591</v>
      </c>
      <c r="C30" s="28"/>
      <c r="D30" s="29"/>
      <c r="E30" s="21"/>
      <c r="F30" s="30">
        <v>1</v>
      </c>
      <c r="G30" s="31">
        <v>165</v>
      </c>
      <c r="H30" s="21">
        <f t="shared" si="0"/>
        <v>165</v>
      </c>
      <c r="I30" s="32">
        <f t="shared" si="1"/>
        <v>13</v>
      </c>
      <c r="J30" s="42">
        <f t="shared" si="6"/>
        <v>165</v>
      </c>
      <c r="K30" s="33">
        <f t="shared" si="7"/>
        <v>2145</v>
      </c>
      <c r="L30" s="34"/>
      <c r="M30" s="118" t="s">
        <v>1139</v>
      </c>
    </row>
    <row r="31" spans="1:13" ht="17.100000000000001" customHeight="1">
      <c r="A31" s="17">
        <v>45568</v>
      </c>
      <c r="B31" s="85" t="s">
        <v>598</v>
      </c>
      <c r="C31" s="28"/>
      <c r="D31" s="29"/>
      <c r="E31" s="21"/>
      <c r="F31" s="30">
        <v>1</v>
      </c>
      <c r="G31" s="31">
        <v>165</v>
      </c>
      <c r="H31" s="21">
        <f t="shared" si="0"/>
        <v>165</v>
      </c>
      <c r="I31" s="32">
        <f t="shared" si="1"/>
        <v>12</v>
      </c>
      <c r="J31" s="42">
        <f t="shared" si="6"/>
        <v>165</v>
      </c>
      <c r="K31" s="33">
        <f t="shared" si="7"/>
        <v>1980</v>
      </c>
      <c r="L31" s="34"/>
      <c r="M31" s="118" t="s">
        <v>1143</v>
      </c>
    </row>
    <row r="32" spans="1:13" ht="17.100000000000001" customHeight="1">
      <c r="A32" s="17">
        <v>45574</v>
      </c>
      <c r="B32" s="85" t="s">
        <v>607</v>
      </c>
      <c r="C32" s="28"/>
      <c r="D32" s="29"/>
      <c r="E32" s="21"/>
      <c r="F32" s="30">
        <v>1</v>
      </c>
      <c r="G32" s="31">
        <v>165</v>
      </c>
      <c r="H32" s="21">
        <f t="shared" si="0"/>
        <v>165</v>
      </c>
      <c r="I32" s="32">
        <f t="shared" si="1"/>
        <v>11</v>
      </c>
      <c r="J32" s="42">
        <f t="shared" si="6"/>
        <v>165</v>
      </c>
      <c r="K32" s="33">
        <f t="shared" si="7"/>
        <v>1815</v>
      </c>
      <c r="L32" s="34"/>
      <c r="M32" s="118" t="s">
        <v>1154</v>
      </c>
    </row>
    <row r="33" spans="1:13" ht="17.100000000000001" customHeight="1">
      <c r="A33" s="17">
        <v>45574</v>
      </c>
      <c r="B33" s="85" t="s">
        <v>604</v>
      </c>
      <c r="C33" s="28"/>
      <c r="D33" s="29"/>
      <c r="E33" s="21"/>
      <c r="F33" s="30">
        <v>2</v>
      </c>
      <c r="G33" s="31">
        <v>165</v>
      </c>
      <c r="H33" s="21">
        <f t="shared" si="0"/>
        <v>330</v>
      </c>
      <c r="I33" s="32">
        <f t="shared" si="1"/>
        <v>9</v>
      </c>
      <c r="J33" s="42">
        <f t="shared" si="6"/>
        <v>165</v>
      </c>
      <c r="K33" s="33">
        <f t="shared" si="7"/>
        <v>1485</v>
      </c>
      <c r="L33" s="34"/>
      <c r="M33" s="118" t="s">
        <v>1158</v>
      </c>
    </row>
    <row r="34" spans="1:13" ht="17.100000000000001" customHeight="1">
      <c r="A34" s="17">
        <v>45601</v>
      </c>
      <c r="B34" s="85" t="s">
        <v>604</v>
      </c>
      <c r="C34" s="28"/>
      <c r="D34" s="29"/>
      <c r="E34" s="21"/>
      <c r="F34" s="30">
        <v>1</v>
      </c>
      <c r="G34" s="31">
        <v>165</v>
      </c>
      <c r="H34" s="21">
        <f t="shared" ref="H34" si="8">F34*G34</f>
        <v>165</v>
      </c>
      <c r="I34" s="32">
        <f t="shared" ref="I34" si="9">+I33+C34-F34</f>
        <v>8</v>
      </c>
      <c r="J34" s="42">
        <f t="shared" ref="J34" si="10">ROUND(((K33+E34)-H34)/I34,2)</f>
        <v>165</v>
      </c>
      <c r="K34" s="33">
        <f t="shared" ref="K34" si="11">ROUND(I34*J34,2)</f>
        <v>1320</v>
      </c>
      <c r="L34" s="34"/>
      <c r="M34" s="118" t="s">
        <v>1178</v>
      </c>
    </row>
    <row r="35" spans="1:13" ht="17.100000000000001" customHeight="1">
      <c r="A35" s="17">
        <v>45615</v>
      </c>
      <c r="B35" s="85" t="s">
        <v>595</v>
      </c>
      <c r="C35" s="28"/>
      <c r="D35" s="29"/>
      <c r="E35" s="21"/>
      <c r="F35" s="30">
        <v>1</v>
      </c>
      <c r="G35" s="31">
        <v>165</v>
      </c>
      <c r="H35" s="21">
        <f t="shared" ref="H35" si="12">F35*G35</f>
        <v>165</v>
      </c>
      <c r="I35" s="32">
        <f t="shared" ref="I35" si="13">+I34+C35-F35</f>
        <v>7</v>
      </c>
      <c r="J35" s="42">
        <f t="shared" ref="J35" si="14">ROUND(((K34+E35)-H35)/I35,2)</f>
        <v>165</v>
      </c>
      <c r="K35" s="33">
        <f t="shared" ref="K35" si="15">ROUND(I35*J35,2)</f>
        <v>1155</v>
      </c>
      <c r="L35" s="34"/>
      <c r="M35" s="118" t="s">
        <v>1200</v>
      </c>
    </row>
    <row r="36" spans="1:13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ref="I36:I85" si="16">+I35+C36-F36</f>
        <v>7</v>
      </c>
      <c r="J36" s="42">
        <f t="shared" si="4"/>
        <v>165</v>
      </c>
      <c r="K36" s="33">
        <f t="shared" si="5"/>
        <v>1155</v>
      </c>
      <c r="L36" s="34"/>
    </row>
    <row r="37" spans="1:13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16"/>
        <v>7</v>
      </c>
      <c r="J37" s="42">
        <f t="shared" si="4"/>
        <v>165</v>
      </c>
      <c r="K37" s="33">
        <f t="shared" si="5"/>
        <v>1155</v>
      </c>
      <c r="L37" s="34"/>
    </row>
    <row r="38" spans="1:13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16"/>
        <v>7</v>
      </c>
      <c r="J38" s="42">
        <f t="shared" si="4"/>
        <v>165</v>
      </c>
      <c r="K38" s="33">
        <f t="shared" si="5"/>
        <v>1155</v>
      </c>
      <c r="L38" s="34"/>
    </row>
    <row r="39" spans="1:13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16"/>
        <v>7</v>
      </c>
      <c r="J39" s="42">
        <f t="shared" si="4"/>
        <v>165</v>
      </c>
      <c r="K39" s="33">
        <f t="shared" si="5"/>
        <v>1155</v>
      </c>
      <c r="L39" s="34"/>
    </row>
    <row r="40" spans="1:13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16"/>
        <v>7</v>
      </c>
      <c r="J40" s="42">
        <f t="shared" si="4"/>
        <v>165</v>
      </c>
      <c r="K40" s="33">
        <f t="shared" si="5"/>
        <v>1155</v>
      </c>
      <c r="L40" s="34"/>
    </row>
    <row r="41" spans="1:13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16"/>
        <v>7</v>
      </c>
      <c r="J41" s="42">
        <f t="shared" si="4"/>
        <v>165</v>
      </c>
      <c r="K41" s="33">
        <f t="shared" si="5"/>
        <v>1155</v>
      </c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16"/>
        <v>7</v>
      </c>
      <c r="J42" s="42">
        <f t="shared" si="4"/>
        <v>165</v>
      </c>
      <c r="K42" s="33">
        <f t="shared" si="5"/>
        <v>1155</v>
      </c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16"/>
        <v>7</v>
      </c>
      <c r="J43" s="42">
        <f t="shared" si="4"/>
        <v>165</v>
      </c>
      <c r="K43" s="33">
        <f t="shared" si="5"/>
        <v>1155</v>
      </c>
      <c r="L43" s="34"/>
    </row>
    <row r="44" spans="1:13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16"/>
        <v>7</v>
      </c>
      <c r="J44" s="42">
        <f t="shared" si="4"/>
        <v>165</v>
      </c>
      <c r="K44" s="33">
        <f t="shared" si="5"/>
        <v>1155</v>
      </c>
      <c r="L44" s="34"/>
    </row>
    <row r="45" spans="1:13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16"/>
        <v>7</v>
      </c>
      <c r="J45" s="42">
        <f t="shared" si="4"/>
        <v>165</v>
      </c>
      <c r="K45" s="33">
        <f t="shared" si="5"/>
        <v>1155</v>
      </c>
      <c r="L45" s="34"/>
    </row>
    <row r="46" spans="1:13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16"/>
        <v>7</v>
      </c>
      <c r="J46" s="42">
        <f t="shared" si="4"/>
        <v>165</v>
      </c>
      <c r="K46" s="33">
        <f t="shared" si="5"/>
        <v>1155</v>
      </c>
      <c r="L46" s="34"/>
    </row>
    <row r="47" spans="1:13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16"/>
        <v>7</v>
      </c>
      <c r="J47" s="42">
        <f t="shared" si="4"/>
        <v>165</v>
      </c>
      <c r="K47" s="33">
        <f t="shared" si="5"/>
        <v>1155</v>
      </c>
      <c r="L47" s="34"/>
    </row>
    <row r="48" spans="1:13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16"/>
        <v>7</v>
      </c>
      <c r="J48" s="42">
        <f t="shared" si="4"/>
        <v>165</v>
      </c>
      <c r="K48" s="33">
        <f t="shared" si="5"/>
        <v>1155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16"/>
        <v>7</v>
      </c>
      <c r="J49" s="42">
        <f t="shared" si="4"/>
        <v>165</v>
      </c>
      <c r="K49" s="33">
        <f t="shared" si="5"/>
        <v>1155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16"/>
        <v>7</v>
      </c>
      <c r="J50" s="42">
        <f t="shared" si="4"/>
        <v>165</v>
      </c>
      <c r="K50" s="33">
        <f t="shared" si="5"/>
        <v>1155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16"/>
        <v>7</v>
      </c>
      <c r="J51" s="42">
        <f t="shared" si="4"/>
        <v>165</v>
      </c>
      <c r="K51" s="33">
        <f t="shared" si="5"/>
        <v>1155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16"/>
        <v>7</v>
      </c>
      <c r="J52" s="42">
        <f t="shared" si="4"/>
        <v>165</v>
      </c>
      <c r="K52" s="33">
        <f t="shared" si="5"/>
        <v>1155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16"/>
        <v>7</v>
      </c>
      <c r="J53" s="42">
        <f t="shared" si="4"/>
        <v>165</v>
      </c>
      <c r="K53" s="33">
        <f t="shared" si="5"/>
        <v>1155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16"/>
        <v>7</v>
      </c>
      <c r="J54" s="42">
        <f t="shared" si="4"/>
        <v>165</v>
      </c>
      <c r="K54" s="33">
        <f t="shared" si="5"/>
        <v>1155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16"/>
        <v>7</v>
      </c>
      <c r="J55" s="42">
        <f t="shared" si="4"/>
        <v>165</v>
      </c>
      <c r="K55" s="33">
        <f t="shared" si="5"/>
        <v>1155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16"/>
        <v>7</v>
      </c>
      <c r="J56" s="42">
        <f t="shared" si="4"/>
        <v>165</v>
      </c>
      <c r="K56" s="33">
        <f t="shared" si="5"/>
        <v>1155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16"/>
        <v>7</v>
      </c>
      <c r="J57" s="42">
        <f t="shared" si="4"/>
        <v>165</v>
      </c>
      <c r="K57" s="33">
        <f t="shared" si="5"/>
        <v>1155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16"/>
        <v>7</v>
      </c>
      <c r="J58" s="42">
        <f t="shared" si="4"/>
        <v>165</v>
      </c>
      <c r="K58" s="33">
        <f t="shared" si="5"/>
        <v>1155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16"/>
        <v>7</v>
      </c>
      <c r="J59" s="42">
        <f t="shared" si="4"/>
        <v>165</v>
      </c>
      <c r="K59" s="33">
        <f t="shared" si="5"/>
        <v>1155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16"/>
        <v>7</v>
      </c>
      <c r="J60" s="42">
        <f t="shared" si="4"/>
        <v>165</v>
      </c>
      <c r="K60" s="33">
        <f t="shared" si="5"/>
        <v>1155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16"/>
        <v>7</v>
      </c>
      <c r="J61" s="42">
        <f t="shared" si="4"/>
        <v>165</v>
      </c>
      <c r="K61" s="33">
        <f t="shared" si="5"/>
        <v>1155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16"/>
        <v>7</v>
      </c>
      <c r="J62" s="42">
        <f t="shared" si="4"/>
        <v>165</v>
      </c>
      <c r="K62" s="33">
        <f t="shared" si="5"/>
        <v>1155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16"/>
        <v>7</v>
      </c>
      <c r="J63" s="42">
        <f t="shared" si="4"/>
        <v>165</v>
      </c>
      <c r="K63" s="33">
        <f t="shared" si="5"/>
        <v>1155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16"/>
        <v>7</v>
      </c>
      <c r="J64" s="42">
        <f t="shared" si="4"/>
        <v>165</v>
      </c>
      <c r="K64" s="33">
        <f t="shared" si="5"/>
        <v>1155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16"/>
        <v>7</v>
      </c>
      <c r="J65" s="42">
        <f t="shared" si="4"/>
        <v>165</v>
      </c>
      <c r="K65" s="33">
        <f t="shared" si="5"/>
        <v>1155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16"/>
        <v>7</v>
      </c>
      <c r="J66" s="42">
        <f t="shared" si="4"/>
        <v>165</v>
      </c>
      <c r="K66" s="33">
        <f t="shared" si="5"/>
        <v>1155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16"/>
        <v>7</v>
      </c>
      <c r="J67" s="42">
        <f t="shared" si="4"/>
        <v>165</v>
      </c>
      <c r="K67" s="33">
        <f t="shared" si="5"/>
        <v>1155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16"/>
        <v>7</v>
      </c>
      <c r="J68" s="42">
        <f t="shared" si="4"/>
        <v>165</v>
      </c>
      <c r="K68" s="33">
        <f t="shared" si="5"/>
        <v>1155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16"/>
        <v>7</v>
      </c>
      <c r="J69" s="42">
        <f t="shared" si="4"/>
        <v>165</v>
      </c>
      <c r="K69" s="33">
        <f t="shared" si="5"/>
        <v>1155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16"/>
        <v>7</v>
      </c>
      <c r="J70" s="42">
        <f t="shared" si="4"/>
        <v>165</v>
      </c>
      <c r="K70" s="33">
        <f t="shared" si="5"/>
        <v>1155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16"/>
        <v>7</v>
      </c>
      <c r="J71" s="42">
        <f t="shared" si="4"/>
        <v>165</v>
      </c>
      <c r="K71" s="33">
        <f t="shared" si="5"/>
        <v>1155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16"/>
        <v>7</v>
      </c>
      <c r="J72" s="42">
        <f t="shared" si="4"/>
        <v>165</v>
      </c>
      <c r="K72" s="33">
        <f t="shared" si="5"/>
        <v>1155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16"/>
        <v>7</v>
      </c>
      <c r="J73" s="42">
        <f t="shared" si="4"/>
        <v>165</v>
      </c>
      <c r="K73" s="33">
        <f t="shared" si="5"/>
        <v>1155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16"/>
        <v>7</v>
      </c>
      <c r="J74" s="42">
        <f t="shared" si="4"/>
        <v>165</v>
      </c>
      <c r="K74" s="33">
        <f t="shared" si="5"/>
        <v>1155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16"/>
        <v>7</v>
      </c>
      <c r="J75" s="42">
        <f t="shared" si="4"/>
        <v>165</v>
      </c>
      <c r="K75" s="33">
        <f t="shared" si="5"/>
        <v>1155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16"/>
        <v>7</v>
      </c>
      <c r="J76" s="42">
        <f t="shared" si="4"/>
        <v>165</v>
      </c>
      <c r="K76" s="33">
        <f t="shared" si="5"/>
        <v>1155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16"/>
        <v>7</v>
      </c>
      <c r="J77" s="42">
        <f t="shared" si="4"/>
        <v>165</v>
      </c>
      <c r="K77" s="33">
        <f t="shared" si="5"/>
        <v>1155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16"/>
        <v>7</v>
      </c>
      <c r="J78" s="42">
        <f t="shared" si="4"/>
        <v>165</v>
      </c>
      <c r="K78" s="33">
        <f t="shared" si="5"/>
        <v>1155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16"/>
        <v>7</v>
      </c>
      <c r="J79" s="42">
        <f t="shared" si="4"/>
        <v>165</v>
      </c>
      <c r="K79" s="33">
        <f t="shared" si="5"/>
        <v>1155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16"/>
        <v>7</v>
      </c>
      <c r="J80" s="42">
        <f t="shared" si="4"/>
        <v>165</v>
      </c>
      <c r="K80" s="33">
        <f t="shared" si="5"/>
        <v>1155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16"/>
        <v>7</v>
      </c>
      <c r="J81" s="42">
        <f t="shared" si="4"/>
        <v>165</v>
      </c>
      <c r="K81" s="33">
        <f t="shared" si="5"/>
        <v>1155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16"/>
        <v>7</v>
      </c>
      <c r="J82" s="42">
        <f t="shared" si="4"/>
        <v>165</v>
      </c>
      <c r="K82" s="33">
        <f t="shared" si="5"/>
        <v>1155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16"/>
        <v>7</v>
      </c>
      <c r="J83" s="42">
        <f t="shared" si="4"/>
        <v>165</v>
      </c>
      <c r="K83" s="33">
        <f t="shared" si="5"/>
        <v>1155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16"/>
        <v>7</v>
      </c>
      <c r="J84" s="42">
        <f t="shared" si="4"/>
        <v>165</v>
      </c>
      <c r="K84" s="33">
        <f t="shared" si="5"/>
        <v>1155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16"/>
        <v>7</v>
      </c>
      <c r="J85" s="42">
        <f t="shared" si="4"/>
        <v>165</v>
      </c>
      <c r="K85" s="33">
        <f t="shared" si="5"/>
        <v>1155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ref="I86:I120" si="17">+I85+C86-F86</f>
        <v>7</v>
      </c>
      <c r="J86" s="42">
        <f t="shared" ref="J86:J120" si="18">ROUND(((K85+E86)-H86)/I86,2)</f>
        <v>165</v>
      </c>
      <c r="K86" s="33">
        <f t="shared" ref="K86:K120" si="19">ROUND(I86*J86,2)</f>
        <v>1155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17"/>
        <v>7</v>
      </c>
      <c r="J87" s="42">
        <f t="shared" si="18"/>
        <v>165</v>
      </c>
      <c r="K87" s="33">
        <f t="shared" si="19"/>
        <v>1155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17"/>
        <v>7</v>
      </c>
      <c r="J88" s="42">
        <f t="shared" si="18"/>
        <v>165</v>
      </c>
      <c r="K88" s="33">
        <f t="shared" si="19"/>
        <v>1155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17"/>
        <v>7</v>
      </c>
      <c r="J89" s="42">
        <f t="shared" si="18"/>
        <v>165</v>
      </c>
      <c r="K89" s="33">
        <f t="shared" si="19"/>
        <v>1155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17"/>
        <v>7</v>
      </c>
      <c r="J90" s="42">
        <f t="shared" si="18"/>
        <v>165</v>
      </c>
      <c r="K90" s="33">
        <f t="shared" si="19"/>
        <v>1155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17"/>
        <v>7</v>
      </c>
      <c r="J91" s="42">
        <f t="shared" si="18"/>
        <v>165</v>
      </c>
      <c r="K91" s="33">
        <f t="shared" si="19"/>
        <v>1155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17"/>
        <v>7</v>
      </c>
      <c r="J92" s="42">
        <f t="shared" si="18"/>
        <v>165</v>
      </c>
      <c r="K92" s="33">
        <f t="shared" si="19"/>
        <v>1155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17"/>
        <v>7</v>
      </c>
      <c r="J93" s="42">
        <f t="shared" si="18"/>
        <v>165</v>
      </c>
      <c r="K93" s="33">
        <f t="shared" si="19"/>
        <v>1155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17"/>
        <v>7</v>
      </c>
      <c r="J94" s="42">
        <f t="shared" si="18"/>
        <v>165</v>
      </c>
      <c r="K94" s="33">
        <f t="shared" si="19"/>
        <v>1155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17"/>
        <v>7</v>
      </c>
      <c r="J95" s="42">
        <f t="shared" si="18"/>
        <v>165</v>
      </c>
      <c r="K95" s="33">
        <f t="shared" si="19"/>
        <v>1155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17"/>
        <v>7</v>
      </c>
      <c r="J96" s="42">
        <f t="shared" si="18"/>
        <v>165</v>
      </c>
      <c r="K96" s="33">
        <f t="shared" si="19"/>
        <v>1155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17"/>
        <v>7</v>
      </c>
      <c r="J97" s="42">
        <f t="shared" si="18"/>
        <v>165</v>
      </c>
      <c r="K97" s="33">
        <f t="shared" si="19"/>
        <v>1155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17"/>
        <v>7</v>
      </c>
      <c r="J98" s="42">
        <f t="shared" si="18"/>
        <v>165</v>
      </c>
      <c r="K98" s="33">
        <f t="shared" si="19"/>
        <v>1155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17"/>
        <v>7</v>
      </c>
      <c r="J99" s="42">
        <f t="shared" si="18"/>
        <v>165</v>
      </c>
      <c r="K99" s="33">
        <f t="shared" si="19"/>
        <v>1155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17"/>
        <v>7</v>
      </c>
      <c r="J100" s="42">
        <f t="shared" si="18"/>
        <v>165</v>
      </c>
      <c r="K100" s="33">
        <f t="shared" si="19"/>
        <v>1155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17"/>
        <v>7</v>
      </c>
      <c r="J101" s="42">
        <f t="shared" si="18"/>
        <v>165</v>
      </c>
      <c r="K101" s="33">
        <f t="shared" si="19"/>
        <v>1155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17"/>
        <v>7</v>
      </c>
      <c r="J102" s="42">
        <f t="shared" si="18"/>
        <v>165</v>
      </c>
      <c r="K102" s="33">
        <f t="shared" si="19"/>
        <v>1155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17"/>
        <v>7</v>
      </c>
      <c r="J103" s="42">
        <f t="shared" si="18"/>
        <v>165</v>
      </c>
      <c r="K103" s="33">
        <f t="shared" si="19"/>
        <v>1155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17"/>
        <v>7</v>
      </c>
      <c r="J104" s="42">
        <f t="shared" si="18"/>
        <v>165</v>
      </c>
      <c r="K104" s="33">
        <f t="shared" si="19"/>
        <v>1155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17"/>
        <v>7</v>
      </c>
      <c r="J105" s="42">
        <f t="shared" si="18"/>
        <v>165</v>
      </c>
      <c r="K105" s="33">
        <f t="shared" si="19"/>
        <v>1155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17"/>
        <v>7</v>
      </c>
      <c r="J106" s="42">
        <f t="shared" si="18"/>
        <v>165</v>
      </c>
      <c r="K106" s="33">
        <f t="shared" si="19"/>
        <v>1155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17"/>
        <v>7</v>
      </c>
      <c r="J107" s="42">
        <f t="shared" si="18"/>
        <v>165</v>
      </c>
      <c r="K107" s="33">
        <f t="shared" si="19"/>
        <v>1155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17"/>
        <v>7</v>
      </c>
      <c r="J108" s="42">
        <f t="shared" si="18"/>
        <v>165</v>
      </c>
      <c r="K108" s="33">
        <f t="shared" si="19"/>
        <v>1155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17"/>
        <v>7</v>
      </c>
      <c r="J109" s="42">
        <f t="shared" si="18"/>
        <v>165</v>
      </c>
      <c r="K109" s="33">
        <f t="shared" si="19"/>
        <v>1155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17"/>
        <v>7</v>
      </c>
      <c r="J110" s="42">
        <f t="shared" si="18"/>
        <v>165</v>
      </c>
      <c r="K110" s="33">
        <f t="shared" si="19"/>
        <v>1155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17"/>
        <v>7</v>
      </c>
      <c r="J111" s="42">
        <f t="shared" si="18"/>
        <v>165</v>
      </c>
      <c r="K111" s="33">
        <f t="shared" si="19"/>
        <v>1155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17"/>
        <v>7</v>
      </c>
      <c r="J112" s="42">
        <f t="shared" si="18"/>
        <v>165</v>
      </c>
      <c r="K112" s="33">
        <f t="shared" si="19"/>
        <v>1155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17"/>
        <v>7</v>
      </c>
      <c r="J113" s="42">
        <f t="shared" si="18"/>
        <v>165</v>
      </c>
      <c r="K113" s="33">
        <f t="shared" si="19"/>
        <v>1155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17"/>
        <v>7</v>
      </c>
      <c r="J114" s="42">
        <f t="shared" si="18"/>
        <v>165</v>
      </c>
      <c r="K114" s="33">
        <f t="shared" si="19"/>
        <v>1155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17"/>
        <v>7</v>
      </c>
      <c r="J115" s="42">
        <f t="shared" si="18"/>
        <v>165</v>
      </c>
      <c r="K115" s="33">
        <f t="shared" si="19"/>
        <v>1155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17"/>
        <v>7</v>
      </c>
      <c r="J116" s="42">
        <f t="shared" si="18"/>
        <v>165</v>
      </c>
      <c r="K116" s="33">
        <f t="shared" si="19"/>
        <v>1155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17"/>
        <v>7</v>
      </c>
      <c r="J117" s="42">
        <f t="shared" si="18"/>
        <v>165</v>
      </c>
      <c r="K117" s="33">
        <f t="shared" si="19"/>
        <v>1155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17"/>
        <v>7</v>
      </c>
      <c r="J118" s="42">
        <f t="shared" si="18"/>
        <v>165</v>
      </c>
      <c r="K118" s="33">
        <f t="shared" si="19"/>
        <v>1155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17"/>
        <v>7</v>
      </c>
      <c r="J119" s="42">
        <f t="shared" si="18"/>
        <v>165</v>
      </c>
      <c r="K119" s="33">
        <f t="shared" si="19"/>
        <v>1155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17"/>
        <v>7</v>
      </c>
      <c r="J120" s="42">
        <f t="shared" si="18"/>
        <v>165</v>
      </c>
      <c r="K120" s="33">
        <f t="shared" si="19"/>
        <v>1155</v>
      </c>
      <c r="L120" s="34"/>
    </row>
  </sheetData>
  <mergeCells count="23">
    <mergeCell ref="M11:M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FF0000"/>
    <pageSetUpPr fitToPage="1"/>
  </sheetPr>
  <dimension ref="A1:L78"/>
  <sheetViews>
    <sheetView zoomScaleNormal="100" zoomScaleSheetLayoutView="100" workbookViewId="0">
      <selection activeCell="A14" sqref="A14:B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38</v>
      </c>
      <c r="E8" s="10"/>
      <c r="F8" s="10"/>
      <c r="G8" s="10"/>
      <c r="H8" s="38"/>
      <c r="I8" s="9" t="s">
        <v>6</v>
      </c>
      <c r="J8" s="10"/>
      <c r="K8" s="10" t="s">
        <v>37</v>
      </c>
      <c r="L8" s="11"/>
    </row>
    <row r="9" spans="1:12" ht="15" customHeight="1">
      <c r="A9" s="12" t="s">
        <v>8</v>
      </c>
      <c r="B9" s="10"/>
      <c r="C9" s="10"/>
      <c r="D9" s="40" t="s">
        <v>39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367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>
        <v>0</v>
      </c>
      <c r="G14" s="23">
        <v>0</v>
      </c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40</v>
      </c>
      <c r="E8" s="10"/>
      <c r="F8" s="10"/>
      <c r="G8" s="10"/>
      <c r="H8" s="38"/>
      <c r="I8" s="9" t="s">
        <v>6</v>
      </c>
      <c r="J8" s="10"/>
      <c r="K8" s="10" t="s">
        <v>42</v>
      </c>
      <c r="L8" s="11"/>
    </row>
    <row r="9" spans="1:12" ht="15" customHeight="1">
      <c r="A9" s="12" t="s">
        <v>8</v>
      </c>
      <c r="B9" s="10"/>
      <c r="C9" s="10"/>
      <c r="D9" s="40" t="s">
        <v>41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43</v>
      </c>
      <c r="E8" s="10"/>
      <c r="F8" s="10"/>
      <c r="G8" s="10"/>
      <c r="H8" s="38"/>
      <c r="I8" s="9" t="s">
        <v>6</v>
      </c>
      <c r="J8" s="10"/>
      <c r="K8" s="10" t="s">
        <v>47</v>
      </c>
      <c r="L8" s="11"/>
    </row>
    <row r="9" spans="1:12" ht="15" customHeight="1">
      <c r="A9" s="12" t="s">
        <v>8</v>
      </c>
      <c r="B9" s="10"/>
      <c r="C9" s="10"/>
      <c r="D9" s="40" t="s">
        <v>44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370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>F18*G18</f>
        <v>0</v>
      </c>
      <c r="I18" s="32">
        <f>+I17+C18-F18</f>
        <v>0</v>
      </c>
      <c r="J18" s="42">
        <v>0</v>
      </c>
      <c r="K18" s="33">
        <f>ROUND(I18*J18,2)</f>
        <v>0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>
    <tabColor rgb="FFFF0000"/>
    <pageSetUpPr fitToPage="1"/>
  </sheetPr>
  <dimension ref="A1:L78"/>
  <sheetViews>
    <sheetView zoomScaleNormal="100" zoomScaleSheetLayoutView="100" workbookViewId="0">
      <selection activeCell="Q89" sqref="Q8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40" t="s">
        <v>43</v>
      </c>
      <c r="E8" s="10"/>
      <c r="F8" s="10"/>
      <c r="G8" s="10"/>
      <c r="H8" s="38"/>
      <c r="I8" s="9" t="s">
        <v>6</v>
      </c>
      <c r="J8" s="10"/>
      <c r="K8" s="10" t="s">
        <v>46</v>
      </c>
      <c r="L8" s="11"/>
    </row>
    <row r="9" spans="1:12" ht="15" customHeight="1">
      <c r="A9" s="12" t="s">
        <v>8</v>
      </c>
      <c r="B9" s="95"/>
      <c r="C9" s="10"/>
      <c r="D9" s="40" t="s">
        <v>45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41" t="s">
        <v>370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rgb="FFFF0000"/>
    <pageSetUpPr fitToPage="1"/>
  </sheetPr>
  <dimension ref="A1:L78"/>
  <sheetViews>
    <sheetView topLeftCell="A4" zoomScaleNormal="100" zoomScaleSheetLayoutView="100" workbookViewId="0">
      <selection activeCell="A14" sqref="A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48</v>
      </c>
      <c r="E8" s="10"/>
      <c r="F8" s="10"/>
      <c r="G8" s="10"/>
      <c r="H8" s="38"/>
      <c r="I8" s="9" t="s">
        <v>6</v>
      </c>
      <c r="J8" s="10"/>
      <c r="K8" s="10" t="s">
        <v>50</v>
      </c>
      <c r="L8" s="11"/>
    </row>
    <row r="9" spans="1:12" ht="15" customHeight="1">
      <c r="A9" s="12" t="s">
        <v>8</v>
      </c>
      <c r="B9" s="10"/>
      <c r="C9" s="10"/>
      <c r="D9" s="40" t="s">
        <v>49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rgb="FFFF0000"/>
    <pageSetUpPr fitToPage="1"/>
  </sheetPr>
  <dimension ref="A1:M77"/>
  <sheetViews>
    <sheetView topLeftCell="A3" zoomScaleNormal="100" zoomScaleSheetLayoutView="100" workbookViewId="0">
      <selection activeCell="M16" sqref="M1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51</v>
      </c>
      <c r="E8" s="10"/>
      <c r="F8" s="10"/>
      <c r="G8" s="10"/>
      <c r="H8" s="38"/>
      <c r="I8" s="9" t="s">
        <v>6</v>
      </c>
      <c r="J8" s="10"/>
      <c r="K8" s="10" t="s">
        <v>53</v>
      </c>
      <c r="L8" s="11"/>
    </row>
    <row r="9" spans="1:13" ht="15" customHeight="1">
      <c r="A9" s="12" t="s">
        <v>8</v>
      </c>
      <c r="B9" s="10"/>
      <c r="C9" s="10"/>
      <c r="D9" s="40" t="s">
        <v>52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3" ht="17.100000000000001" customHeight="1">
      <c r="A14" s="316">
        <v>45291</v>
      </c>
      <c r="B14" s="318" t="s">
        <v>16</v>
      </c>
      <c r="C14" s="19"/>
      <c r="D14" s="20"/>
      <c r="E14" s="21">
        <f>C14*D14</f>
        <v>0</v>
      </c>
      <c r="F14" s="22"/>
      <c r="G14" s="31"/>
      <c r="H14" s="21"/>
      <c r="I14" s="24">
        <v>34</v>
      </c>
      <c r="J14" s="25">
        <v>800.99</v>
      </c>
      <c r="K14" s="21">
        <f>J14*I14</f>
        <v>27233.66</v>
      </c>
      <c r="L14" s="26"/>
    </row>
    <row r="15" spans="1:13" ht="17.100000000000001" customHeight="1">
      <c r="A15" s="17">
        <v>45572</v>
      </c>
      <c r="B15" s="85" t="s">
        <v>640</v>
      </c>
      <c r="C15" s="28"/>
      <c r="D15" s="29"/>
      <c r="E15" s="21"/>
      <c r="F15" s="30">
        <v>2</v>
      </c>
      <c r="G15" s="160">
        <f>J14</f>
        <v>800.99</v>
      </c>
      <c r="H15" s="163">
        <f>G15*F15</f>
        <v>1601.98</v>
      </c>
      <c r="I15" s="161">
        <f>+I14+C15-F15</f>
        <v>32</v>
      </c>
      <c r="J15" s="162">
        <f>ROUND(((K14+E15)-H15)/I15,2)</f>
        <v>800.99</v>
      </c>
      <c r="K15" s="163">
        <f>ROUND(I15*J15,2)</f>
        <v>25631.68</v>
      </c>
      <c r="L15" s="34"/>
      <c r="M15" s="1" t="s">
        <v>1147</v>
      </c>
    </row>
    <row r="16" spans="1:13" ht="17.100000000000001" customHeight="1">
      <c r="A16" s="17"/>
      <c r="B16" s="86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7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7" spans="1:12" ht="15.75">
      <c r="E77" s="37"/>
      <c r="F77" s="37"/>
      <c r="G77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rgb="FFFF0000"/>
    <pageSetUpPr fitToPage="1"/>
  </sheetPr>
  <dimension ref="A1:L78"/>
  <sheetViews>
    <sheetView topLeftCell="A2" zoomScaleNormal="100" zoomScaleSheetLayoutView="100" workbookViewId="0">
      <selection activeCell="K34" sqref="K3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54</v>
      </c>
      <c r="E8" s="10"/>
      <c r="F8" s="10"/>
      <c r="G8" s="10"/>
      <c r="H8" s="38"/>
      <c r="I8" s="9" t="s">
        <v>6</v>
      </c>
      <c r="J8" s="10"/>
      <c r="K8" s="10" t="s">
        <v>55</v>
      </c>
      <c r="L8" s="11"/>
    </row>
    <row r="9" spans="1:12" ht="15" customHeight="1">
      <c r="A9" s="12" t="s">
        <v>8</v>
      </c>
      <c r="B9" s="10"/>
      <c r="C9" s="10"/>
      <c r="D9" s="40" t="s">
        <v>468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rgb="FFFF0000"/>
    <pageSetUpPr fitToPage="1"/>
  </sheetPr>
  <dimension ref="A1:L42"/>
  <sheetViews>
    <sheetView zoomScaleNormal="100" zoomScaleSheetLayoutView="100" workbookViewId="0">
      <selection activeCell="K34" sqref="K3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56</v>
      </c>
      <c r="E8" s="10"/>
      <c r="F8" s="10"/>
      <c r="G8" s="10"/>
      <c r="H8" s="38"/>
      <c r="I8" s="9" t="s">
        <v>6</v>
      </c>
      <c r="J8" s="10"/>
      <c r="K8" s="10" t="s">
        <v>58</v>
      </c>
      <c r="L8" s="11"/>
    </row>
    <row r="9" spans="1:12" ht="15" customHeight="1">
      <c r="A9" s="12" t="s">
        <v>8</v>
      </c>
      <c r="B9" s="10"/>
      <c r="C9" s="10"/>
      <c r="D9" s="40" t="s">
        <v>57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 t="shared" ref="I15:I20" si="1">+I14+C15-F15</f>
        <v>0</v>
      </c>
      <c r="J15" s="42" t="e">
        <f t="shared" ref="J15:J20" si="2">ROUND(((K14+E15)-H15)/I15,2)</f>
        <v>#DIV/0!</v>
      </c>
      <c r="K15" s="33" t="e">
        <f t="shared" ref="K15:K20" si="3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 t="shared" si="1"/>
        <v>0</v>
      </c>
      <c r="J16" s="42" t="e">
        <f t="shared" si="2"/>
        <v>#DIV/0!</v>
      </c>
      <c r="K16" s="33" t="e">
        <f t="shared" si="3"/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si="0"/>
        <v>0</v>
      </c>
      <c r="I17" s="32">
        <f t="shared" si="1"/>
        <v>0</v>
      </c>
      <c r="J17" s="42" t="e">
        <f t="shared" si="2"/>
        <v>#DIV/0!</v>
      </c>
      <c r="K17" s="33" t="e">
        <f t="shared" si="3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 t="shared" si="1"/>
        <v>0</v>
      </c>
      <c r="J18" s="42" t="e">
        <f t="shared" si="2"/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 t="shared" si="1"/>
        <v>0</v>
      </c>
      <c r="J19" s="42" t="e">
        <f t="shared" si="2"/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>
        <f t="shared" si="0"/>
        <v>0</v>
      </c>
      <c r="I20" s="32">
        <f t="shared" si="1"/>
        <v>0</v>
      </c>
      <c r="J20" s="42" t="e">
        <f t="shared" si="2"/>
        <v>#DIV/0!</v>
      </c>
      <c r="K20" s="33" t="e">
        <f t="shared" si="3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>
        <f>F21*G21</f>
        <v>0</v>
      </c>
      <c r="I21" s="32">
        <f>+I20+C21-F21</f>
        <v>0</v>
      </c>
      <c r="J21" s="42" t="e">
        <f>ROUND(((K20+E21)-H21)/I21,2)</f>
        <v>#DIV/0!</v>
      </c>
      <c r="K21" s="33" t="e">
        <f>ROUND(I21*J21,2)</f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>
        <f>F22*G22</f>
        <v>0</v>
      </c>
      <c r="I22" s="32">
        <f>+I21+C22-F22</f>
        <v>0</v>
      </c>
      <c r="J22" s="42" t="e">
        <f>ROUND(((K21+E22)-H22)/I22,2)</f>
        <v>#DIV/0!</v>
      </c>
      <c r="K22" s="33" t="e">
        <f>ROUND(I22*J22,2)</f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>
        <f>F23*G23</f>
        <v>0</v>
      </c>
      <c r="I23" s="32">
        <f>+I22+C23-F23</f>
        <v>0</v>
      </c>
      <c r="J23" s="42">
        <v>0</v>
      </c>
      <c r="K23" s="33">
        <f>ROUND(I23*J23,2)</f>
        <v>0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>
    <tabColor rgb="FFFF0000"/>
    <pageSetUpPr fitToPage="1"/>
  </sheetPr>
  <dimension ref="A1:M42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71093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59</v>
      </c>
      <c r="E8" s="10"/>
      <c r="F8" s="10"/>
      <c r="G8" s="10"/>
      <c r="H8" s="38"/>
      <c r="I8" s="9" t="s">
        <v>6</v>
      </c>
      <c r="J8" s="10"/>
      <c r="K8" s="10" t="s">
        <v>60</v>
      </c>
      <c r="L8" s="11"/>
    </row>
    <row r="9" spans="1:13" ht="15" customHeight="1">
      <c r="A9" s="12" t="s">
        <v>8</v>
      </c>
      <c r="B9" s="10"/>
      <c r="C9" s="10"/>
      <c r="D9" s="40" t="s">
        <v>469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316">
        <v>45291</v>
      </c>
      <c r="B14" s="318" t="s">
        <v>16</v>
      </c>
      <c r="C14" s="19"/>
      <c r="D14" s="20"/>
      <c r="E14" s="21">
        <f>C14*D14</f>
        <v>0</v>
      </c>
      <c r="F14" s="22">
        <v>3</v>
      </c>
      <c r="G14" s="23">
        <v>60</v>
      </c>
      <c r="H14" s="21">
        <f>F14*G14</f>
        <v>180</v>
      </c>
      <c r="I14" s="148">
        <v>3</v>
      </c>
      <c r="J14" s="315">
        <v>60</v>
      </c>
      <c r="K14" s="21">
        <f>I14*J14</f>
        <v>180</v>
      </c>
      <c r="L14" s="26"/>
    </row>
    <row r="15" spans="1:13" ht="17.100000000000001" customHeight="1">
      <c r="A15" s="17">
        <v>45490</v>
      </c>
      <c r="B15" s="85" t="s">
        <v>627</v>
      </c>
      <c r="C15" s="28"/>
      <c r="D15" s="29"/>
      <c r="E15" s="21"/>
      <c r="F15" s="30">
        <v>3</v>
      </c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  <c r="M15" s="1" t="s">
        <v>1010</v>
      </c>
    </row>
    <row r="16" spans="1:13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>F18*G18</f>
        <v>0</v>
      </c>
      <c r="I18" s="32">
        <f>+I17+C18-F18</f>
        <v>0</v>
      </c>
      <c r="J18" s="42">
        <v>0</v>
      </c>
      <c r="K18" s="33">
        <f>ROUND(I18*J18,2)</f>
        <v>0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K12:K13"/>
    <mergeCell ref="C12:C13"/>
    <mergeCell ref="D12:D13"/>
    <mergeCell ref="E12:E13"/>
    <mergeCell ref="F12:F13"/>
    <mergeCell ref="G12:G13"/>
    <mergeCell ref="H12:H13"/>
    <mergeCell ref="M11:M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>
    <tabColor rgb="FFFF0000"/>
    <pageSetUpPr fitToPage="1"/>
  </sheetPr>
  <dimension ref="A1:L42"/>
  <sheetViews>
    <sheetView topLeftCell="A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40" t="s">
        <v>61</v>
      </c>
      <c r="E8" s="10"/>
      <c r="F8" s="10"/>
      <c r="G8" s="10"/>
      <c r="H8" s="38"/>
      <c r="I8" s="9" t="s">
        <v>6</v>
      </c>
      <c r="J8" s="10"/>
      <c r="K8" s="10" t="s">
        <v>62</v>
      </c>
      <c r="L8" s="11"/>
    </row>
    <row r="9" spans="1:12" ht="15" customHeight="1">
      <c r="A9" s="12" t="s">
        <v>8</v>
      </c>
      <c r="B9" s="10"/>
      <c r="C9" s="10"/>
      <c r="D9" s="40" t="s">
        <v>470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41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ref="H17:H23" si="0">F17*G17</f>
        <v>0</v>
      </c>
      <c r="I17" s="32">
        <f t="shared" ref="I17:I23" si="1">+I16+C17-F17</f>
        <v>0</v>
      </c>
      <c r="J17" s="42" t="e">
        <f t="shared" ref="J17:J23" si="2">ROUND(((K16+E17)-H17)/I17,2)</f>
        <v>#DIV/0!</v>
      </c>
      <c r="K17" s="33" t="e">
        <f t="shared" ref="K17:K23" si="3"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 t="shared" si="1"/>
        <v>0</v>
      </c>
      <c r="J18" s="42" t="e">
        <f t="shared" si="2"/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 t="shared" si="1"/>
        <v>0</v>
      </c>
      <c r="J19" s="42" t="e">
        <f t="shared" si="2"/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>
        <f t="shared" si="0"/>
        <v>0</v>
      </c>
      <c r="I20" s="32">
        <f t="shared" si="1"/>
        <v>0</v>
      </c>
      <c r="J20" s="42" t="e">
        <f t="shared" si="2"/>
        <v>#DIV/0!</v>
      </c>
      <c r="K20" s="33" t="e">
        <f t="shared" si="3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>
        <f t="shared" si="0"/>
        <v>0</v>
      </c>
      <c r="I21" s="32">
        <f t="shared" si="1"/>
        <v>0</v>
      </c>
      <c r="J21" s="42" t="e">
        <f t="shared" si="2"/>
        <v>#DIV/0!</v>
      </c>
      <c r="K21" s="33" t="e">
        <f t="shared" si="3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>
        <f t="shared" si="0"/>
        <v>0</v>
      </c>
      <c r="I22" s="32">
        <f t="shared" si="1"/>
        <v>0</v>
      </c>
      <c r="J22" s="42" t="e">
        <f t="shared" si="2"/>
        <v>#DIV/0!</v>
      </c>
      <c r="K22" s="33" t="e">
        <f t="shared" si="3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>
        <f t="shared" si="0"/>
        <v>0</v>
      </c>
      <c r="I23" s="32">
        <f t="shared" si="1"/>
        <v>0</v>
      </c>
      <c r="J23" s="42" t="e">
        <f t="shared" si="2"/>
        <v>#DIV/0!</v>
      </c>
      <c r="K23" s="33" t="e">
        <f t="shared" si="3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>
        <f>F24*G24</f>
        <v>0</v>
      </c>
      <c r="I24" s="32">
        <f>+I23+C24-F24</f>
        <v>0</v>
      </c>
      <c r="J24" s="42">
        <v>0</v>
      </c>
      <c r="K24" s="33">
        <f>ROUND(I24*J24,2)</f>
        <v>0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H12:H13"/>
    <mergeCell ref="K1:L1"/>
    <mergeCell ref="A3:L3"/>
    <mergeCell ref="A4:L4"/>
    <mergeCell ref="B6:H6"/>
    <mergeCell ref="A7:L7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  <mergeCell ref="G12:G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FFFF00"/>
    <pageSetUpPr fitToPage="1"/>
  </sheetPr>
  <dimension ref="A1:M120"/>
  <sheetViews>
    <sheetView topLeftCell="A11" zoomScale="115" zoomScaleNormal="115" zoomScaleSheetLayoutView="100" workbookViewId="0">
      <selection activeCell="G15" sqref="G15:K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40" t="s">
        <v>64</v>
      </c>
      <c r="E8" s="10"/>
      <c r="F8" s="10"/>
      <c r="G8" s="10"/>
      <c r="H8" s="38"/>
      <c r="I8" s="9" t="s">
        <v>6</v>
      </c>
      <c r="J8" s="10"/>
      <c r="K8" s="10" t="s">
        <v>63</v>
      </c>
      <c r="L8" s="11"/>
    </row>
    <row r="9" spans="1:13" ht="15" customHeight="1">
      <c r="A9" s="12" t="s">
        <v>8</v>
      </c>
      <c r="B9" s="95"/>
      <c r="C9" s="10"/>
      <c r="D9" s="40" t="s">
        <v>65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45</v>
      </c>
      <c r="K14" s="21">
        <f>J14*I14</f>
        <v>900</v>
      </c>
      <c r="L14" s="26"/>
    </row>
    <row r="15" spans="1:13" ht="17.100000000000001" customHeight="1">
      <c r="A15" s="154">
        <v>45307</v>
      </c>
      <c r="B15" s="168" t="s">
        <v>629</v>
      </c>
      <c r="C15" s="156"/>
      <c r="D15" s="157"/>
      <c r="E15" s="158"/>
      <c r="F15" s="159">
        <v>5</v>
      </c>
      <c r="G15" s="160">
        <f t="shared" ref="G15:G20" si="0">J14</f>
        <v>45</v>
      </c>
      <c r="H15" s="163">
        <f t="shared" ref="H15:H20" si="1">G15*F15</f>
        <v>225</v>
      </c>
      <c r="I15" s="161">
        <f t="shared" ref="I15:I20" si="2">+I14+C15-F15</f>
        <v>15</v>
      </c>
      <c r="J15" s="162">
        <f t="shared" ref="J15:J20" si="3">ROUND(((K14+E15)-H15)/I15,2)</f>
        <v>45</v>
      </c>
      <c r="K15" s="163">
        <f t="shared" ref="K15:K20" si="4">ROUND(I15*J15,2)</f>
        <v>675</v>
      </c>
      <c r="L15" s="164"/>
      <c r="M15" s="167" t="s">
        <v>634</v>
      </c>
    </row>
    <row r="16" spans="1:13" ht="17.100000000000001" customHeight="1">
      <c r="A16" s="17">
        <v>45355</v>
      </c>
      <c r="B16" s="82" t="s">
        <v>604</v>
      </c>
      <c r="C16" s="19"/>
      <c r="D16" s="20"/>
      <c r="E16" s="21"/>
      <c r="F16" s="202">
        <v>2</v>
      </c>
      <c r="G16" s="195">
        <f t="shared" si="0"/>
        <v>45</v>
      </c>
      <c r="H16" s="188">
        <f t="shared" si="1"/>
        <v>90</v>
      </c>
      <c r="I16" s="189">
        <f t="shared" si="2"/>
        <v>13</v>
      </c>
      <c r="J16" s="190">
        <f t="shared" si="3"/>
        <v>45</v>
      </c>
      <c r="K16" s="188">
        <f t="shared" si="4"/>
        <v>585</v>
      </c>
      <c r="L16" s="26"/>
      <c r="M16" s="118" t="s">
        <v>737</v>
      </c>
    </row>
    <row r="17" spans="1:13" ht="17.100000000000001" customHeight="1">
      <c r="A17" s="154">
        <v>45377</v>
      </c>
      <c r="B17" s="186" t="s">
        <v>595</v>
      </c>
      <c r="C17" s="156"/>
      <c r="D17" s="157"/>
      <c r="E17" s="158"/>
      <c r="F17" s="172">
        <v>5</v>
      </c>
      <c r="G17" s="195">
        <f t="shared" si="0"/>
        <v>45</v>
      </c>
      <c r="H17" s="188">
        <f t="shared" si="1"/>
        <v>225</v>
      </c>
      <c r="I17" s="189">
        <f t="shared" si="2"/>
        <v>8</v>
      </c>
      <c r="J17" s="190">
        <f t="shared" si="3"/>
        <v>45</v>
      </c>
      <c r="K17" s="188">
        <f t="shared" si="4"/>
        <v>360</v>
      </c>
      <c r="L17" s="164"/>
      <c r="M17" s="167" t="s">
        <v>784</v>
      </c>
    </row>
    <row r="18" spans="1:13" ht="17.100000000000001" customHeight="1">
      <c r="A18" s="17">
        <v>45477</v>
      </c>
      <c r="B18" s="82" t="s">
        <v>591</v>
      </c>
      <c r="C18" s="19"/>
      <c r="D18" s="20"/>
      <c r="E18" s="21"/>
      <c r="F18" s="22">
        <v>1</v>
      </c>
      <c r="G18" s="195">
        <f t="shared" si="0"/>
        <v>45</v>
      </c>
      <c r="H18" s="188">
        <f t="shared" si="1"/>
        <v>45</v>
      </c>
      <c r="I18" s="189">
        <f t="shared" si="2"/>
        <v>7</v>
      </c>
      <c r="J18" s="190">
        <f t="shared" si="3"/>
        <v>45</v>
      </c>
      <c r="K18" s="188">
        <f t="shared" si="4"/>
        <v>315</v>
      </c>
      <c r="L18" s="26"/>
      <c r="M18" s="118" t="s">
        <v>984</v>
      </c>
    </row>
    <row r="19" spans="1:13" ht="17.100000000000001" customHeight="1">
      <c r="A19" s="17">
        <v>45482</v>
      </c>
      <c r="B19" s="17" t="s">
        <v>627</v>
      </c>
      <c r="C19" s="28"/>
      <c r="D19" s="29"/>
      <c r="E19" s="21"/>
      <c r="F19" s="30">
        <v>1</v>
      </c>
      <c r="G19" s="195">
        <f t="shared" si="0"/>
        <v>45</v>
      </c>
      <c r="H19" s="188">
        <f t="shared" si="1"/>
        <v>45</v>
      </c>
      <c r="I19" s="189">
        <f t="shared" si="2"/>
        <v>6</v>
      </c>
      <c r="J19" s="190">
        <f t="shared" si="3"/>
        <v>45</v>
      </c>
      <c r="K19" s="188">
        <f t="shared" si="4"/>
        <v>270</v>
      </c>
      <c r="L19" s="34"/>
      <c r="M19" s="118" t="s">
        <v>994</v>
      </c>
    </row>
    <row r="20" spans="1:13" ht="17.100000000000001" customHeight="1">
      <c r="A20" s="17">
        <v>45518</v>
      </c>
      <c r="B20" s="36" t="s">
        <v>595</v>
      </c>
      <c r="C20" s="28"/>
      <c r="D20" s="29"/>
      <c r="E20" s="21"/>
      <c r="F20" s="30">
        <v>2</v>
      </c>
      <c r="G20" s="195">
        <f t="shared" si="0"/>
        <v>45</v>
      </c>
      <c r="H20" s="188">
        <f t="shared" si="1"/>
        <v>90</v>
      </c>
      <c r="I20" s="189">
        <f t="shared" si="2"/>
        <v>4</v>
      </c>
      <c r="J20" s="190">
        <f t="shared" si="3"/>
        <v>45</v>
      </c>
      <c r="K20" s="188">
        <f t="shared" si="4"/>
        <v>180</v>
      </c>
      <c r="L20" s="34"/>
      <c r="M20" s="118" t="s">
        <v>1067</v>
      </c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189">
        <f t="shared" ref="I21:I74" si="5">+I20+C21-F21</f>
        <v>4</v>
      </c>
      <c r="J21" s="190">
        <f t="shared" ref="J21:J74" si="6">ROUND(((K20+E21)-H21)/I21,2)</f>
        <v>45</v>
      </c>
      <c r="K21" s="188">
        <f t="shared" ref="K21:K74" si="7">ROUND(I21*J21,2)</f>
        <v>180</v>
      </c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189">
        <f t="shared" si="5"/>
        <v>4</v>
      </c>
      <c r="J22" s="190">
        <f t="shared" si="6"/>
        <v>45</v>
      </c>
      <c r="K22" s="188">
        <f t="shared" si="7"/>
        <v>180</v>
      </c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189">
        <f t="shared" si="5"/>
        <v>4</v>
      </c>
      <c r="J23" s="190">
        <f t="shared" si="6"/>
        <v>45</v>
      </c>
      <c r="K23" s="188">
        <f t="shared" si="7"/>
        <v>180</v>
      </c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189">
        <f t="shared" si="5"/>
        <v>4</v>
      </c>
      <c r="J24" s="190">
        <f t="shared" si="6"/>
        <v>45</v>
      </c>
      <c r="K24" s="188">
        <f t="shared" si="7"/>
        <v>180</v>
      </c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189">
        <f t="shared" si="5"/>
        <v>4</v>
      </c>
      <c r="J25" s="190">
        <f t="shared" si="6"/>
        <v>45</v>
      </c>
      <c r="K25" s="188">
        <f t="shared" si="7"/>
        <v>180</v>
      </c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189">
        <f t="shared" si="5"/>
        <v>4</v>
      </c>
      <c r="J26" s="190">
        <f t="shared" si="6"/>
        <v>45</v>
      </c>
      <c r="K26" s="188">
        <f t="shared" si="7"/>
        <v>180</v>
      </c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189">
        <f t="shared" si="5"/>
        <v>4</v>
      </c>
      <c r="J27" s="190">
        <f t="shared" si="6"/>
        <v>45</v>
      </c>
      <c r="K27" s="188">
        <f t="shared" si="7"/>
        <v>180</v>
      </c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189">
        <f t="shared" si="5"/>
        <v>4</v>
      </c>
      <c r="J28" s="190">
        <f t="shared" si="6"/>
        <v>45</v>
      </c>
      <c r="K28" s="188">
        <f t="shared" si="7"/>
        <v>180</v>
      </c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189">
        <f t="shared" si="5"/>
        <v>4</v>
      </c>
      <c r="J29" s="190">
        <f t="shared" si="6"/>
        <v>45</v>
      </c>
      <c r="K29" s="188">
        <f t="shared" si="7"/>
        <v>180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189">
        <f t="shared" si="5"/>
        <v>4</v>
      </c>
      <c r="J30" s="190">
        <f t="shared" si="6"/>
        <v>45</v>
      </c>
      <c r="K30" s="188">
        <f t="shared" si="7"/>
        <v>180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189">
        <f t="shared" si="5"/>
        <v>4</v>
      </c>
      <c r="J31" s="190">
        <f t="shared" si="6"/>
        <v>45</v>
      </c>
      <c r="K31" s="188">
        <f t="shared" si="7"/>
        <v>180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189">
        <f t="shared" si="5"/>
        <v>4</v>
      </c>
      <c r="J32" s="190">
        <f t="shared" si="6"/>
        <v>45</v>
      </c>
      <c r="K32" s="188">
        <f t="shared" si="7"/>
        <v>180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189">
        <f t="shared" si="5"/>
        <v>4</v>
      </c>
      <c r="J33" s="190">
        <f t="shared" si="6"/>
        <v>45</v>
      </c>
      <c r="K33" s="188">
        <f t="shared" si="7"/>
        <v>180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189">
        <f t="shared" si="5"/>
        <v>4</v>
      </c>
      <c r="J34" s="190">
        <f t="shared" si="6"/>
        <v>45</v>
      </c>
      <c r="K34" s="188">
        <f t="shared" si="7"/>
        <v>180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189">
        <f t="shared" si="5"/>
        <v>4</v>
      </c>
      <c r="J35" s="190">
        <f t="shared" si="6"/>
        <v>45</v>
      </c>
      <c r="K35" s="188">
        <f t="shared" si="7"/>
        <v>180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189">
        <f t="shared" si="5"/>
        <v>4</v>
      </c>
      <c r="J36" s="190">
        <f t="shared" si="6"/>
        <v>45</v>
      </c>
      <c r="K36" s="188">
        <f t="shared" si="7"/>
        <v>180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189">
        <f t="shared" si="5"/>
        <v>4</v>
      </c>
      <c r="J37" s="190">
        <f t="shared" si="6"/>
        <v>45</v>
      </c>
      <c r="K37" s="188">
        <f t="shared" si="7"/>
        <v>180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189">
        <f t="shared" si="5"/>
        <v>4</v>
      </c>
      <c r="J38" s="190">
        <f t="shared" si="6"/>
        <v>45</v>
      </c>
      <c r="K38" s="188">
        <f t="shared" si="7"/>
        <v>180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189">
        <f t="shared" si="5"/>
        <v>4</v>
      </c>
      <c r="J39" s="190">
        <f t="shared" si="6"/>
        <v>45</v>
      </c>
      <c r="K39" s="188">
        <f t="shared" si="7"/>
        <v>180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189">
        <f t="shared" si="5"/>
        <v>4</v>
      </c>
      <c r="J40" s="190">
        <f t="shared" si="6"/>
        <v>45</v>
      </c>
      <c r="K40" s="188">
        <f t="shared" si="7"/>
        <v>180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189">
        <f t="shared" si="5"/>
        <v>4</v>
      </c>
      <c r="J41" s="190">
        <f t="shared" si="6"/>
        <v>45</v>
      </c>
      <c r="K41" s="188">
        <f t="shared" si="7"/>
        <v>180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189">
        <f t="shared" si="5"/>
        <v>4</v>
      </c>
      <c r="J42" s="190">
        <f t="shared" si="6"/>
        <v>45</v>
      </c>
      <c r="K42" s="188">
        <f t="shared" si="7"/>
        <v>180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189">
        <f t="shared" si="5"/>
        <v>4</v>
      </c>
      <c r="J43" s="190">
        <f t="shared" si="6"/>
        <v>45</v>
      </c>
      <c r="K43" s="188">
        <f t="shared" si="7"/>
        <v>180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189">
        <f t="shared" si="5"/>
        <v>4</v>
      </c>
      <c r="J44" s="190">
        <f t="shared" si="6"/>
        <v>45</v>
      </c>
      <c r="K44" s="188">
        <f t="shared" si="7"/>
        <v>180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189">
        <f t="shared" si="5"/>
        <v>4</v>
      </c>
      <c r="J45" s="190">
        <f t="shared" si="6"/>
        <v>45</v>
      </c>
      <c r="K45" s="188">
        <f t="shared" si="7"/>
        <v>180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189">
        <f t="shared" si="5"/>
        <v>4</v>
      </c>
      <c r="J46" s="190">
        <f t="shared" si="6"/>
        <v>45</v>
      </c>
      <c r="K46" s="188">
        <f t="shared" si="7"/>
        <v>180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189">
        <f t="shared" si="5"/>
        <v>4</v>
      </c>
      <c r="J47" s="190">
        <f t="shared" si="6"/>
        <v>45</v>
      </c>
      <c r="K47" s="188">
        <f t="shared" si="7"/>
        <v>180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189">
        <f t="shared" si="5"/>
        <v>4</v>
      </c>
      <c r="J48" s="190">
        <f t="shared" si="6"/>
        <v>45</v>
      </c>
      <c r="K48" s="188">
        <f t="shared" si="7"/>
        <v>180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189">
        <f t="shared" si="5"/>
        <v>4</v>
      </c>
      <c r="J49" s="190">
        <f t="shared" si="6"/>
        <v>45</v>
      </c>
      <c r="K49" s="188">
        <f t="shared" si="7"/>
        <v>180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189">
        <f t="shared" si="5"/>
        <v>4</v>
      </c>
      <c r="J50" s="190">
        <f t="shared" si="6"/>
        <v>45</v>
      </c>
      <c r="K50" s="188">
        <f t="shared" si="7"/>
        <v>180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189">
        <f t="shared" si="5"/>
        <v>4</v>
      </c>
      <c r="J51" s="190">
        <f t="shared" si="6"/>
        <v>45</v>
      </c>
      <c r="K51" s="188">
        <f t="shared" si="7"/>
        <v>180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189">
        <f t="shared" si="5"/>
        <v>4</v>
      </c>
      <c r="J52" s="190">
        <f t="shared" si="6"/>
        <v>45</v>
      </c>
      <c r="K52" s="188">
        <f t="shared" si="7"/>
        <v>180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189">
        <f t="shared" si="5"/>
        <v>4</v>
      </c>
      <c r="J53" s="190">
        <f t="shared" si="6"/>
        <v>45</v>
      </c>
      <c r="K53" s="188">
        <f t="shared" si="7"/>
        <v>180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189">
        <f t="shared" si="5"/>
        <v>4</v>
      </c>
      <c r="J54" s="190">
        <f t="shared" si="6"/>
        <v>45</v>
      </c>
      <c r="K54" s="188">
        <f t="shared" si="7"/>
        <v>180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189">
        <f t="shared" si="5"/>
        <v>4</v>
      </c>
      <c r="J55" s="190">
        <f t="shared" si="6"/>
        <v>45</v>
      </c>
      <c r="K55" s="188">
        <f t="shared" si="7"/>
        <v>180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189">
        <f t="shared" si="5"/>
        <v>4</v>
      </c>
      <c r="J56" s="190">
        <f t="shared" si="6"/>
        <v>45</v>
      </c>
      <c r="K56" s="188">
        <f t="shared" si="7"/>
        <v>180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189">
        <f t="shared" si="5"/>
        <v>4</v>
      </c>
      <c r="J57" s="190">
        <f t="shared" si="6"/>
        <v>45</v>
      </c>
      <c r="K57" s="188">
        <f t="shared" si="7"/>
        <v>180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189">
        <f t="shared" si="5"/>
        <v>4</v>
      </c>
      <c r="J58" s="190">
        <f t="shared" si="6"/>
        <v>45</v>
      </c>
      <c r="K58" s="188">
        <f t="shared" si="7"/>
        <v>180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189">
        <f t="shared" si="5"/>
        <v>4</v>
      </c>
      <c r="J59" s="190">
        <f t="shared" si="6"/>
        <v>45</v>
      </c>
      <c r="K59" s="188">
        <f t="shared" si="7"/>
        <v>180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189">
        <f t="shared" si="5"/>
        <v>4</v>
      </c>
      <c r="J60" s="190">
        <f t="shared" si="6"/>
        <v>45</v>
      </c>
      <c r="K60" s="188">
        <f t="shared" si="7"/>
        <v>180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189">
        <f t="shared" si="5"/>
        <v>4</v>
      </c>
      <c r="J61" s="190">
        <f t="shared" si="6"/>
        <v>45</v>
      </c>
      <c r="K61" s="188">
        <f t="shared" si="7"/>
        <v>180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189">
        <f t="shared" si="5"/>
        <v>4</v>
      </c>
      <c r="J62" s="190">
        <f t="shared" si="6"/>
        <v>45</v>
      </c>
      <c r="K62" s="188">
        <f t="shared" si="7"/>
        <v>180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189">
        <f t="shared" si="5"/>
        <v>4</v>
      </c>
      <c r="J63" s="190">
        <f t="shared" si="6"/>
        <v>45</v>
      </c>
      <c r="K63" s="188">
        <f t="shared" si="7"/>
        <v>180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189">
        <f t="shared" si="5"/>
        <v>4</v>
      </c>
      <c r="J64" s="190">
        <f t="shared" si="6"/>
        <v>45</v>
      </c>
      <c r="K64" s="188">
        <f t="shared" si="7"/>
        <v>180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189">
        <f t="shared" si="5"/>
        <v>4</v>
      </c>
      <c r="J65" s="190">
        <f t="shared" si="6"/>
        <v>45</v>
      </c>
      <c r="K65" s="188">
        <f t="shared" si="7"/>
        <v>180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189">
        <f t="shared" si="5"/>
        <v>4</v>
      </c>
      <c r="J66" s="190">
        <f t="shared" si="6"/>
        <v>45</v>
      </c>
      <c r="K66" s="188">
        <f t="shared" si="7"/>
        <v>180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189">
        <f t="shared" si="5"/>
        <v>4</v>
      </c>
      <c r="J67" s="190">
        <f t="shared" si="6"/>
        <v>45</v>
      </c>
      <c r="K67" s="188">
        <f t="shared" si="7"/>
        <v>180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189">
        <f t="shared" si="5"/>
        <v>4</v>
      </c>
      <c r="J68" s="190">
        <f t="shared" si="6"/>
        <v>45</v>
      </c>
      <c r="K68" s="188">
        <f t="shared" si="7"/>
        <v>180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189">
        <f t="shared" si="5"/>
        <v>4</v>
      </c>
      <c r="J69" s="190">
        <f t="shared" si="6"/>
        <v>45</v>
      </c>
      <c r="K69" s="188">
        <f t="shared" si="7"/>
        <v>180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189">
        <f t="shared" si="5"/>
        <v>4</v>
      </c>
      <c r="J70" s="190">
        <f t="shared" si="6"/>
        <v>45</v>
      </c>
      <c r="K70" s="188">
        <f t="shared" si="7"/>
        <v>180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189">
        <f t="shared" si="5"/>
        <v>4</v>
      </c>
      <c r="J71" s="190">
        <f t="shared" si="6"/>
        <v>45</v>
      </c>
      <c r="K71" s="188">
        <f t="shared" si="7"/>
        <v>180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189">
        <f t="shared" si="5"/>
        <v>4</v>
      </c>
      <c r="J72" s="190">
        <f t="shared" si="6"/>
        <v>45</v>
      </c>
      <c r="K72" s="188">
        <f t="shared" si="7"/>
        <v>180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189">
        <f t="shared" si="5"/>
        <v>4</v>
      </c>
      <c r="J73" s="190">
        <f t="shared" si="6"/>
        <v>45</v>
      </c>
      <c r="K73" s="188">
        <f t="shared" si="7"/>
        <v>180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189">
        <f t="shared" si="5"/>
        <v>4</v>
      </c>
      <c r="J74" s="190">
        <f t="shared" si="6"/>
        <v>45</v>
      </c>
      <c r="K74" s="188">
        <f t="shared" si="7"/>
        <v>180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189">
        <f t="shared" ref="I75:I120" si="8">+I74+C75-F75</f>
        <v>4</v>
      </c>
      <c r="J75" s="190">
        <f t="shared" ref="J75:J120" si="9">ROUND(((K74+E75)-H75)/I75,2)</f>
        <v>45</v>
      </c>
      <c r="K75" s="188">
        <f t="shared" ref="K75:K120" si="10">ROUND(I75*J75,2)</f>
        <v>180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189">
        <f t="shared" si="8"/>
        <v>4</v>
      </c>
      <c r="J76" s="190">
        <f t="shared" si="9"/>
        <v>45</v>
      </c>
      <c r="K76" s="188">
        <f t="shared" si="10"/>
        <v>180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189">
        <f t="shared" si="8"/>
        <v>4</v>
      </c>
      <c r="J77" s="190">
        <f t="shared" si="9"/>
        <v>45</v>
      </c>
      <c r="K77" s="188">
        <f t="shared" si="10"/>
        <v>180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189">
        <f t="shared" si="8"/>
        <v>4</v>
      </c>
      <c r="J78" s="190">
        <f t="shared" si="9"/>
        <v>45</v>
      </c>
      <c r="K78" s="188">
        <f t="shared" si="10"/>
        <v>180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189">
        <f t="shared" si="8"/>
        <v>4</v>
      </c>
      <c r="J79" s="190">
        <f t="shared" si="9"/>
        <v>45</v>
      </c>
      <c r="K79" s="188">
        <f t="shared" si="10"/>
        <v>180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189">
        <f t="shared" si="8"/>
        <v>4</v>
      </c>
      <c r="J80" s="190">
        <f t="shared" si="9"/>
        <v>45</v>
      </c>
      <c r="K80" s="188">
        <f t="shared" si="10"/>
        <v>180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189">
        <f t="shared" si="8"/>
        <v>4</v>
      </c>
      <c r="J81" s="190">
        <f t="shared" si="9"/>
        <v>45</v>
      </c>
      <c r="K81" s="188">
        <f t="shared" si="10"/>
        <v>180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189">
        <f t="shared" si="8"/>
        <v>4</v>
      </c>
      <c r="J82" s="190">
        <f t="shared" si="9"/>
        <v>45</v>
      </c>
      <c r="K82" s="188">
        <f t="shared" si="10"/>
        <v>180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189">
        <f t="shared" si="8"/>
        <v>4</v>
      </c>
      <c r="J83" s="190">
        <f t="shared" si="9"/>
        <v>45</v>
      </c>
      <c r="K83" s="188">
        <f t="shared" si="10"/>
        <v>180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189">
        <f t="shared" si="8"/>
        <v>4</v>
      </c>
      <c r="J84" s="190">
        <f t="shared" si="9"/>
        <v>45</v>
      </c>
      <c r="K84" s="188">
        <f t="shared" si="10"/>
        <v>180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189">
        <f t="shared" si="8"/>
        <v>4</v>
      </c>
      <c r="J85" s="190">
        <f t="shared" si="9"/>
        <v>45</v>
      </c>
      <c r="K85" s="188">
        <f t="shared" si="10"/>
        <v>180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189">
        <f t="shared" si="8"/>
        <v>4</v>
      </c>
      <c r="J86" s="190">
        <f t="shared" si="9"/>
        <v>45</v>
      </c>
      <c r="K86" s="188">
        <f t="shared" si="10"/>
        <v>180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189">
        <f t="shared" si="8"/>
        <v>4</v>
      </c>
      <c r="J87" s="190">
        <f t="shared" si="9"/>
        <v>45</v>
      </c>
      <c r="K87" s="188">
        <f t="shared" si="10"/>
        <v>180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189">
        <f t="shared" si="8"/>
        <v>4</v>
      </c>
      <c r="J88" s="190">
        <f t="shared" si="9"/>
        <v>45</v>
      </c>
      <c r="K88" s="188">
        <f t="shared" si="10"/>
        <v>180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189">
        <f t="shared" si="8"/>
        <v>4</v>
      </c>
      <c r="J89" s="190">
        <f t="shared" si="9"/>
        <v>45</v>
      </c>
      <c r="K89" s="188">
        <f t="shared" si="10"/>
        <v>180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189">
        <f t="shared" si="8"/>
        <v>4</v>
      </c>
      <c r="J90" s="190">
        <f t="shared" si="9"/>
        <v>45</v>
      </c>
      <c r="K90" s="188">
        <f t="shared" si="10"/>
        <v>180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189">
        <f t="shared" si="8"/>
        <v>4</v>
      </c>
      <c r="J91" s="190">
        <f t="shared" si="9"/>
        <v>45</v>
      </c>
      <c r="K91" s="188">
        <f t="shared" si="10"/>
        <v>180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189">
        <f t="shared" si="8"/>
        <v>4</v>
      </c>
      <c r="J92" s="190">
        <f t="shared" si="9"/>
        <v>45</v>
      </c>
      <c r="K92" s="188">
        <f t="shared" si="10"/>
        <v>180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189">
        <f t="shared" si="8"/>
        <v>4</v>
      </c>
      <c r="J93" s="190">
        <f t="shared" si="9"/>
        <v>45</v>
      </c>
      <c r="K93" s="188">
        <f t="shared" si="10"/>
        <v>180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189">
        <f t="shared" si="8"/>
        <v>4</v>
      </c>
      <c r="J94" s="190">
        <f t="shared" si="9"/>
        <v>45</v>
      </c>
      <c r="K94" s="188">
        <f t="shared" si="10"/>
        <v>180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189">
        <f t="shared" si="8"/>
        <v>4</v>
      </c>
      <c r="J95" s="190">
        <f t="shared" si="9"/>
        <v>45</v>
      </c>
      <c r="K95" s="188">
        <f t="shared" si="10"/>
        <v>180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189">
        <f t="shared" si="8"/>
        <v>4</v>
      </c>
      <c r="J96" s="190">
        <f t="shared" si="9"/>
        <v>45</v>
      </c>
      <c r="K96" s="188">
        <f t="shared" si="10"/>
        <v>180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189">
        <f t="shared" si="8"/>
        <v>4</v>
      </c>
      <c r="J97" s="190">
        <f t="shared" si="9"/>
        <v>45</v>
      </c>
      <c r="K97" s="188">
        <f t="shared" si="10"/>
        <v>180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189">
        <f t="shared" si="8"/>
        <v>4</v>
      </c>
      <c r="J98" s="190">
        <f t="shared" si="9"/>
        <v>45</v>
      </c>
      <c r="K98" s="188">
        <f t="shared" si="10"/>
        <v>180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189">
        <f t="shared" si="8"/>
        <v>4</v>
      </c>
      <c r="J99" s="190">
        <f t="shared" si="9"/>
        <v>45</v>
      </c>
      <c r="K99" s="188">
        <f t="shared" si="10"/>
        <v>180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189">
        <f t="shared" si="8"/>
        <v>4</v>
      </c>
      <c r="J100" s="190">
        <f t="shared" si="9"/>
        <v>45</v>
      </c>
      <c r="K100" s="188">
        <f t="shared" si="10"/>
        <v>180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189">
        <f t="shared" si="8"/>
        <v>4</v>
      </c>
      <c r="J101" s="190">
        <f t="shared" si="9"/>
        <v>45</v>
      </c>
      <c r="K101" s="188">
        <f t="shared" si="10"/>
        <v>180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189">
        <f t="shared" si="8"/>
        <v>4</v>
      </c>
      <c r="J102" s="190">
        <f t="shared" si="9"/>
        <v>45</v>
      </c>
      <c r="K102" s="188">
        <f t="shared" si="10"/>
        <v>180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189">
        <f t="shared" si="8"/>
        <v>4</v>
      </c>
      <c r="J103" s="190">
        <f t="shared" si="9"/>
        <v>45</v>
      </c>
      <c r="K103" s="188">
        <f t="shared" si="10"/>
        <v>180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189">
        <f t="shared" si="8"/>
        <v>4</v>
      </c>
      <c r="J104" s="190">
        <f t="shared" si="9"/>
        <v>45</v>
      </c>
      <c r="K104" s="188">
        <f t="shared" si="10"/>
        <v>180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189">
        <f t="shared" si="8"/>
        <v>4</v>
      </c>
      <c r="J105" s="190">
        <f t="shared" si="9"/>
        <v>45</v>
      </c>
      <c r="K105" s="188">
        <f t="shared" si="10"/>
        <v>180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189">
        <f t="shared" si="8"/>
        <v>4</v>
      </c>
      <c r="J106" s="190">
        <f t="shared" si="9"/>
        <v>45</v>
      </c>
      <c r="K106" s="188">
        <f t="shared" si="10"/>
        <v>180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189">
        <f t="shared" si="8"/>
        <v>4</v>
      </c>
      <c r="J107" s="190">
        <f t="shared" si="9"/>
        <v>45</v>
      </c>
      <c r="K107" s="188">
        <f t="shared" si="10"/>
        <v>180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189">
        <f t="shared" si="8"/>
        <v>4</v>
      </c>
      <c r="J108" s="190">
        <f t="shared" si="9"/>
        <v>45</v>
      </c>
      <c r="K108" s="188">
        <f t="shared" si="10"/>
        <v>180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189">
        <f t="shared" si="8"/>
        <v>4</v>
      </c>
      <c r="J109" s="190">
        <f t="shared" si="9"/>
        <v>45</v>
      </c>
      <c r="K109" s="188">
        <f t="shared" si="10"/>
        <v>180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189">
        <f t="shared" si="8"/>
        <v>4</v>
      </c>
      <c r="J110" s="190">
        <f t="shared" si="9"/>
        <v>45</v>
      </c>
      <c r="K110" s="188">
        <f t="shared" si="10"/>
        <v>180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189">
        <f t="shared" si="8"/>
        <v>4</v>
      </c>
      <c r="J111" s="190">
        <f t="shared" si="9"/>
        <v>45</v>
      </c>
      <c r="K111" s="188">
        <f t="shared" si="10"/>
        <v>180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189">
        <f t="shared" si="8"/>
        <v>4</v>
      </c>
      <c r="J112" s="190">
        <f t="shared" si="9"/>
        <v>45</v>
      </c>
      <c r="K112" s="188">
        <f t="shared" si="10"/>
        <v>180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189">
        <f t="shared" si="8"/>
        <v>4</v>
      </c>
      <c r="J113" s="190">
        <f t="shared" si="9"/>
        <v>45</v>
      </c>
      <c r="K113" s="188">
        <f t="shared" si="10"/>
        <v>180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189">
        <f t="shared" si="8"/>
        <v>4</v>
      </c>
      <c r="J114" s="190">
        <f t="shared" si="9"/>
        <v>45</v>
      </c>
      <c r="K114" s="188">
        <f t="shared" si="10"/>
        <v>180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189">
        <f t="shared" si="8"/>
        <v>4</v>
      </c>
      <c r="J115" s="190">
        <f t="shared" si="9"/>
        <v>45</v>
      </c>
      <c r="K115" s="188">
        <f t="shared" si="10"/>
        <v>180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189">
        <f t="shared" si="8"/>
        <v>4</v>
      </c>
      <c r="J116" s="190">
        <f t="shared" si="9"/>
        <v>45</v>
      </c>
      <c r="K116" s="188">
        <f t="shared" si="10"/>
        <v>180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189">
        <f t="shared" si="8"/>
        <v>4</v>
      </c>
      <c r="J117" s="190">
        <f t="shared" si="9"/>
        <v>45</v>
      </c>
      <c r="K117" s="188">
        <f t="shared" si="10"/>
        <v>180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189">
        <f t="shared" si="8"/>
        <v>4</v>
      </c>
      <c r="J118" s="190">
        <f t="shared" si="9"/>
        <v>45</v>
      </c>
      <c r="K118" s="188">
        <f t="shared" si="10"/>
        <v>180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189">
        <f t="shared" si="8"/>
        <v>4</v>
      </c>
      <c r="J119" s="190">
        <f t="shared" si="9"/>
        <v>45</v>
      </c>
      <c r="K119" s="188">
        <f t="shared" si="10"/>
        <v>180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189">
        <f t="shared" si="8"/>
        <v>4</v>
      </c>
      <c r="J120" s="190">
        <f t="shared" si="9"/>
        <v>45</v>
      </c>
      <c r="K120" s="188">
        <f t="shared" si="10"/>
        <v>180</v>
      </c>
      <c r="L120" s="34"/>
    </row>
  </sheetData>
  <mergeCells count="23">
    <mergeCell ref="G12:G13"/>
    <mergeCell ref="H12:H13"/>
    <mergeCell ref="K1:L1"/>
    <mergeCell ref="A3:L3"/>
    <mergeCell ref="A4:L4"/>
    <mergeCell ref="B6:H6"/>
    <mergeCell ref="A7:L7"/>
    <mergeCell ref="M11:M13"/>
    <mergeCell ref="K9:L9"/>
    <mergeCell ref="I10:L10"/>
    <mergeCell ref="L11:L13"/>
    <mergeCell ref="A11:A13"/>
    <mergeCell ref="B11:B13"/>
    <mergeCell ref="C11:E11"/>
    <mergeCell ref="F11:H11"/>
    <mergeCell ref="I11:K11"/>
    <mergeCell ref="I12:I13"/>
    <mergeCell ref="J12:J13"/>
    <mergeCell ref="K12:K13"/>
    <mergeCell ref="C12:C13"/>
    <mergeCell ref="D12:D13"/>
    <mergeCell ref="E12:E13"/>
    <mergeCell ref="F12:F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FFFF00"/>
    <pageSetUpPr fitToPage="1"/>
  </sheetPr>
  <dimension ref="A1:M59"/>
  <sheetViews>
    <sheetView topLeftCell="A39" zoomScale="115" zoomScaleNormal="115" zoomScaleSheetLayoutView="100" workbookViewId="0">
      <selection activeCell="D51" sqref="D51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40" t="s">
        <v>66</v>
      </c>
      <c r="E8" s="10"/>
      <c r="F8" s="10"/>
      <c r="G8" s="10"/>
      <c r="H8" s="38"/>
      <c r="I8" s="9" t="s">
        <v>6</v>
      </c>
      <c r="J8" s="10"/>
      <c r="K8" s="10" t="s">
        <v>68</v>
      </c>
      <c r="L8" s="11"/>
    </row>
    <row r="9" spans="1:13" ht="15" customHeight="1">
      <c r="A9" s="12" t="s">
        <v>8</v>
      </c>
      <c r="B9" s="10"/>
      <c r="C9" s="10"/>
      <c r="D9" s="40" t="s">
        <v>67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175</v>
      </c>
      <c r="J14" s="88">
        <v>27.92</v>
      </c>
      <c r="K14" s="21">
        <f>J14*I14</f>
        <v>4886</v>
      </c>
      <c r="L14" s="26"/>
    </row>
    <row r="15" spans="1:13" ht="17.100000000000001" customHeight="1">
      <c r="A15" s="17">
        <v>45295</v>
      </c>
      <c r="B15" s="85" t="s">
        <v>591</v>
      </c>
      <c r="C15" s="28"/>
      <c r="D15" s="29"/>
      <c r="E15" s="21"/>
      <c r="F15" s="30">
        <v>6</v>
      </c>
      <c r="G15" s="31">
        <f>J14</f>
        <v>27.92</v>
      </c>
      <c r="H15" s="21">
        <f>F15*G15</f>
        <v>167.52</v>
      </c>
      <c r="I15" s="32">
        <f>+I14+C15-F15</f>
        <v>169</v>
      </c>
      <c r="J15" s="42">
        <f>ROUND(((K14+E15)-H15)/I15,2)</f>
        <v>27.92</v>
      </c>
      <c r="K15" s="33">
        <f>ROUND(I15*J15,2)</f>
        <v>4718.4799999999996</v>
      </c>
      <c r="L15" s="34"/>
      <c r="M15" s="118" t="s">
        <v>592</v>
      </c>
    </row>
    <row r="16" spans="1:13" ht="17.100000000000001" customHeight="1">
      <c r="A16" s="17">
        <v>45295</v>
      </c>
      <c r="B16" s="85" t="s">
        <v>593</v>
      </c>
      <c r="C16" s="28"/>
      <c r="D16" s="29"/>
      <c r="E16" s="21"/>
      <c r="F16" s="30">
        <v>5</v>
      </c>
      <c r="G16" s="31">
        <f>J15</f>
        <v>27.92</v>
      </c>
      <c r="H16" s="21">
        <f>F16*G16</f>
        <v>139.60000000000002</v>
      </c>
      <c r="I16" s="32">
        <f>+I15+C16-F16</f>
        <v>164</v>
      </c>
      <c r="J16" s="42">
        <f>ROUND(((K15+E16)-H16)/I16,2)</f>
        <v>27.92</v>
      </c>
      <c r="K16" s="33">
        <f>ROUND(I16*J16,2)</f>
        <v>4578.88</v>
      </c>
      <c r="L16" s="34"/>
      <c r="M16" s="118" t="s">
        <v>594</v>
      </c>
    </row>
    <row r="17" spans="1:13" ht="17.100000000000001" customHeight="1">
      <c r="A17" s="17">
        <v>45295</v>
      </c>
      <c r="B17" s="86" t="s">
        <v>595</v>
      </c>
      <c r="C17" s="28"/>
      <c r="D17" s="29"/>
      <c r="E17" s="21"/>
      <c r="F17" s="30">
        <v>8</v>
      </c>
      <c r="G17" s="31">
        <f>J16</f>
        <v>27.92</v>
      </c>
      <c r="H17" s="21">
        <f>F17*G17</f>
        <v>223.36</v>
      </c>
      <c r="I17" s="32">
        <f>+I16+C17-F17</f>
        <v>156</v>
      </c>
      <c r="J17" s="42">
        <f>ROUND(((K16+E17)-H17)/I17,2)</f>
        <v>27.92</v>
      </c>
      <c r="K17" s="33">
        <f>ROUND(I17*J17,2)</f>
        <v>4355.5200000000004</v>
      </c>
      <c r="L17" s="34"/>
      <c r="M17" s="118" t="s">
        <v>597</v>
      </c>
    </row>
    <row r="18" spans="1:13" ht="17.100000000000001" customHeight="1">
      <c r="A18" s="17">
        <v>45299</v>
      </c>
      <c r="B18" s="86" t="s">
        <v>607</v>
      </c>
      <c r="C18" s="28"/>
      <c r="D18" s="29"/>
      <c r="E18" s="21"/>
      <c r="F18" s="30">
        <v>12</v>
      </c>
      <c r="G18" s="31">
        <f t="shared" ref="G18:G47" si="0">J17</f>
        <v>27.92</v>
      </c>
      <c r="H18" s="21">
        <f t="shared" ref="H18:H47" si="1">G18*F18</f>
        <v>335.04</v>
      </c>
      <c r="I18" s="32">
        <f t="shared" ref="I18:I47" si="2">+I17+C18-F18</f>
        <v>144</v>
      </c>
      <c r="J18" s="42">
        <f t="shared" ref="J18:J47" si="3">ROUND(((K17+E18)-H18)/I18,2)</f>
        <v>27.92</v>
      </c>
      <c r="K18" s="33">
        <f t="shared" ref="K18:K47" si="4">ROUND(I18*J18,2)</f>
        <v>4020.48</v>
      </c>
      <c r="L18" s="34"/>
      <c r="M18" s="118" t="s">
        <v>609</v>
      </c>
    </row>
    <row r="19" spans="1:13" ht="17.100000000000001" customHeight="1">
      <c r="A19" s="17">
        <v>45300</v>
      </c>
      <c r="B19" s="86" t="s">
        <v>610</v>
      </c>
      <c r="C19" s="28"/>
      <c r="D19" s="29"/>
      <c r="E19" s="21"/>
      <c r="F19" s="30">
        <v>6</v>
      </c>
      <c r="G19" s="31">
        <f t="shared" si="0"/>
        <v>27.92</v>
      </c>
      <c r="H19" s="21">
        <f t="shared" si="1"/>
        <v>167.52</v>
      </c>
      <c r="I19" s="32">
        <f t="shared" si="2"/>
        <v>138</v>
      </c>
      <c r="J19" s="42">
        <f t="shared" si="3"/>
        <v>27.92</v>
      </c>
      <c r="K19" s="33">
        <f t="shared" si="4"/>
        <v>3852.96</v>
      </c>
      <c r="L19" s="34"/>
      <c r="M19" s="118" t="s">
        <v>611</v>
      </c>
    </row>
    <row r="20" spans="1:13" ht="17.100000000000001" customHeight="1">
      <c r="A20" s="17">
        <v>45302</v>
      </c>
      <c r="B20" s="87" t="s">
        <v>589</v>
      </c>
      <c r="C20" s="28"/>
      <c r="D20" s="29"/>
      <c r="E20" s="21"/>
      <c r="F20" s="30">
        <v>5</v>
      </c>
      <c r="G20" s="31">
        <f t="shared" si="0"/>
        <v>27.92</v>
      </c>
      <c r="H20" s="21">
        <f t="shared" si="1"/>
        <v>139.60000000000002</v>
      </c>
      <c r="I20" s="32">
        <f t="shared" si="2"/>
        <v>133</v>
      </c>
      <c r="J20" s="42">
        <f t="shared" si="3"/>
        <v>27.92</v>
      </c>
      <c r="K20" s="33">
        <f t="shared" si="4"/>
        <v>3713.36</v>
      </c>
      <c r="L20" s="34"/>
      <c r="M20" s="118" t="s">
        <v>617</v>
      </c>
    </row>
    <row r="21" spans="1:13" ht="17.100000000000001" customHeight="1">
      <c r="A21" s="17">
        <v>45303</v>
      </c>
      <c r="B21" s="85" t="s">
        <v>589</v>
      </c>
      <c r="C21" s="28"/>
      <c r="D21" s="29"/>
      <c r="E21" s="21"/>
      <c r="F21" s="30">
        <v>10</v>
      </c>
      <c r="G21" s="31">
        <f t="shared" si="0"/>
        <v>27.92</v>
      </c>
      <c r="H21" s="21">
        <f t="shared" si="1"/>
        <v>279.20000000000005</v>
      </c>
      <c r="I21" s="32">
        <f t="shared" si="2"/>
        <v>123</v>
      </c>
      <c r="J21" s="42">
        <f t="shared" si="3"/>
        <v>27.92</v>
      </c>
      <c r="K21" s="33">
        <f t="shared" si="4"/>
        <v>3434.16</v>
      </c>
      <c r="L21" s="34"/>
      <c r="M21" s="118" t="s">
        <v>623</v>
      </c>
    </row>
    <row r="22" spans="1:13" ht="17.100000000000001" customHeight="1">
      <c r="A22" s="17">
        <v>45306</v>
      </c>
      <c r="B22" s="85" t="s">
        <v>629</v>
      </c>
      <c r="C22" s="28"/>
      <c r="D22" s="29"/>
      <c r="E22" s="21"/>
      <c r="F22" s="30">
        <v>5</v>
      </c>
      <c r="G22" s="31">
        <f t="shared" si="0"/>
        <v>27.92</v>
      </c>
      <c r="H22" s="21">
        <f t="shared" si="1"/>
        <v>139.60000000000002</v>
      </c>
      <c r="I22" s="32">
        <f t="shared" si="2"/>
        <v>118</v>
      </c>
      <c r="J22" s="42">
        <f t="shared" si="3"/>
        <v>27.92</v>
      </c>
      <c r="K22" s="33">
        <f t="shared" si="4"/>
        <v>3294.56</v>
      </c>
      <c r="L22" s="34"/>
      <c r="M22" s="118" t="s">
        <v>630</v>
      </c>
    </row>
    <row r="23" spans="1:13" ht="17.100000000000001" customHeight="1">
      <c r="A23" s="17">
        <v>45306</v>
      </c>
      <c r="B23" s="87" t="s">
        <v>629</v>
      </c>
      <c r="C23" s="28"/>
      <c r="D23" s="29"/>
      <c r="E23" s="21"/>
      <c r="F23" s="30">
        <v>5</v>
      </c>
      <c r="G23" s="31">
        <f t="shared" si="0"/>
        <v>27.92</v>
      </c>
      <c r="H23" s="21">
        <f t="shared" si="1"/>
        <v>139.60000000000002</v>
      </c>
      <c r="I23" s="32">
        <f t="shared" si="2"/>
        <v>113</v>
      </c>
      <c r="J23" s="42">
        <f t="shared" si="3"/>
        <v>27.92</v>
      </c>
      <c r="K23" s="33">
        <f t="shared" si="4"/>
        <v>3154.96</v>
      </c>
      <c r="L23" s="34"/>
      <c r="M23" s="118" t="s">
        <v>631</v>
      </c>
    </row>
    <row r="24" spans="1:13" ht="17.100000000000001" customHeight="1">
      <c r="A24" s="17">
        <v>45306</v>
      </c>
      <c r="B24" s="85" t="s">
        <v>595</v>
      </c>
      <c r="C24" s="28"/>
      <c r="D24" s="29"/>
      <c r="E24" s="21"/>
      <c r="F24" s="30">
        <v>2</v>
      </c>
      <c r="G24" s="31">
        <f t="shared" si="0"/>
        <v>27.92</v>
      </c>
      <c r="H24" s="21">
        <f t="shared" si="1"/>
        <v>55.84</v>
      </c>
      <c r="I24" s="32">
        <f t="shared" si="2"/>
        <v>111</v>
      </c>
      <c r="J24" s="42">
        <f t="shared" si="3"/>
        <v>27.92</v>
      </c>
      <c r="K24" s="33">
        <f t="shared" si="4"/>
        <v>3099.12</v>
      </c>
      <c r="L24" s="34"/>
      <c r="M24" s="118" t="s">
        <v>633</v>
      </c>
    </row>
    <row r="25" spans="1:13" ht="17.100000000000001" customHeight="1">
      <c r="A25" s="17">
        <v>45307</v>
      </c>
      <c r="B25" s="85" t="s">
        <v>640</v>
      </c>
      <c r="C25" s="28"/>
      <c r="D25" s="29"/>
      <c r="E25" s="21"/>
      <c r="F25" s="30">
        <v>2</v>
      </c>
      <c r="G25" s="31">
        <f>J24</f>
        <v>27.92</v>
      </c>
      <c r="H25" s="21">
        <f>G25*F25</f>
        <v>55.84</v>
      </c>
      <c r="I25" s="32">
        <f>+I24+C25-F25</f>
        <v>109</v>
      </c>
      <c r="J25" s="42">
        <f>ROUND(((K24+E25)-H25)/I25,2)</f>
        <v>27.92</v>
      </c>
      <c r="K25" s="33">
        <f>ROUND(I25*J25,2)</f>
        <v>3043.28</v>
      </c>
      <c r="L25" s="34"/>
      <c r="M25" s="118" t="s">
        <v>641</v>
      </c>
    </row>
    <row r="26" spans="1:13" ht="17.100000000000001" customHeight="1">
      <c r="A26" s="17">
        <v>45308</v>
      </c>
      <c r="B26" s="85" t="s">
        <v>636</v>
      </c>
      <c r="C26" s="28"/>
      <c r="D26" s="29"/>
      <c r="E26" s="21"/>
      <c r="F26" s="30">
        <v>3</v>
      </c>
      <c r="G26" s="31">
        <f>J25</f>
        <v>27.92</v>
      </c>
      <c r="H26" s="21">
        <f>G26*F26</f>
        <v>83.76</v>
      </c>
      <c r="I26" s="32">
        <f>+I25+C26-F26</f>
        <v>106</v>
      </c>
      <c r="J26" s="42">
        <f>ROUND(((K25+E26)-H26)/I26,2)</f>
        <v>27.92</v>
      </c>
      <c r="K26" s="33">
        <f>ROUND(I26*J26,2)</f>
        <v>2959.52</v>
      </c>
      <c r="L26" s="34"/>
      <c r="M26" s="118" t="s">
        <v>637</v>
      </c>
    </row>
    <row r="27" spans="1:13" ht="17.100000000000001" customHeight="1">
      <c r="A27" s="17">
        <v>45308</v>
      </c>
      <c r="B27" s="85" t="s">
        <v>598</v>
      </c>
      <c r="C27" s="28"/>
      <c r="D27" s="29"/>
      <c r="E27" s="21"/>
      <c r="F27" s="30">
        <v>5</v>
      </c>
      <c r="G27" s="31">
        <f>J26</f>
        <v>27.92</v>
      </c>
      <c r="H27" s="21">
        <f>G27*F27</f>
        <v>139.60000000000002</v>
      </c>
      <c r="I27" s="32">
        <f>+I26+C27-F27</f>
        <v>101</v>
      </c>
      <c r="J27" s="42">
        <f>ROUND(((K26+E27)-H27)/I27,2)</f>
        <v>27.92</v>
      </c>
      <c r="K27" s="33">
        <f>ROUND(I27*J27,2)</f>
        <v>2819.92</v>
      </c>
      <c r="L27" s="34"/>
      <c r="M27" s="118" t="s">
        <v>638</v>
      </c>
    </row>
    <row r="28" spans="1:13" ht="17.100000000000001" customHeight="1">
      <c r="A28" s="17">
        <v>45308</v>
      </c>
      <c r="B28" s="85" t="s">
        <v>607</v>
      </c>
      <c r="C28" s="28"/>
      <c r="D28" s="29"/>
      <c r="E28" s="21"/>
      <c r="F28" s="30">
        <v>2</v>
      </c>
      <c r="G28" s="31">
        <f>J27</f>
        <v>27.92</v>
      </c>
      <c r="H28" s="21">
        <f>G28*F28</f>
        <v>55.84</v>
      </c>
      <c r="I28" s="32">
        <f>+I27+C28-F28</f>
        <v>99</v>
      </c>
      <c r="J28" s="42">
        <f>ROUND(((K27+E28)-H28)/I28,2)</f>
        <v>27.92</v>
      </c>
      <c r="K28" s="33">
        <f>ROUND(I28*J28,2)</f>
        <v>2764.08</v>
      </c>
      <c r="L28" s="34"/>
      <c r="M28" s="118" t="s">
        <v>639</v>
      </c>
    </row>
    <row r="29" spans="1:13" ht="17.100000000000001" customHeight="1">
      <c r="A29" s="17">
        <v>45309</v>
      </c>
      <c r="B29" s="85" t="s">
        <v>602</v>
      </c>
      <c r="C29" s="28"/>
      <c r="D29" s="29"/>
      <c r="E29" s="21"/>
      <c r="F29" s="30">
        <v>2</v>
      </c>
      <c r="G29" s="31">
        <f t="shared" si="0"/>
        <v>27.92</v>
      </c>
      <c r="H29" s="21">
        <f t="shared" si="1"/>
        <v>55.84</v>
      </c>
      <c r="I29" s="32">
        <f t="shared" si="2"/>
        <v>97</v>
      </c>
      <c r="J29" s="42">
        <f t="shared" si="3"/>
        <v>27.92</v>
      </c>
      <c r="K29" s="33">
        <f t="shared" si="4"/>
        <v>2708.24</v>
      </c>
      <c r="L29" s="34"/>
      <c r="M29" s="118" t="s">
        <v>644</v>
      </c>
    </row>
    <row r="30" spans="1:13" ht="17.100000000000001" customHeight="1">
      <c r="A30" s="17">
        <v>45309</v>
      </c>
      <c r="B30" s="85" t="s">
        <v>589</v>
      </c>
      <c r="C30" s="28"/>
      <c r="D30" s="29"/>
      <c r="E30" s="21"/>
      <c r="F30" s="30">
        <v>5</v>
      </c>
      <c r="G30" s="31">
        <f t="shared" si="0"/>
        <v>27.92</v>
      </c>
      <c r="H30" s="21">
        <f t="shared" si="1"/>
        <v>139.60000000000002</v>
      </c>
      <c r="I30" s="32">
        <f t="shared" si="2"/>
        <v>92</v>
      </c>
      <c r="J30" s="42">
        <f t="shared" si="3"/>
        <v>27.92</v>
      </c>
      <c r="K30" s="33">
        <f t="shared" si="4"/>
        <v>2568.64</v>
      </c>
      <c r="L30" s="34"/>
      <c r="M30" s="118" t="s">
        <v>646</v>
      </c>
    </row>
    <row r="31" spans="1:13" ht="17.100000000000001" customHeight="1">
      <c r="A31" s="17">
        <v>45310</v>
      </c>
      <c r="B31" s="85" t="s">
        <v>595</v>
      </c>
      <c r="C31" s="28"/>
      <c r="D31" s="29"/>
      <c r="E31" s="21"/>
      <c r="F31" s="30">
        <v>8</v>
      </c>
      <c r="G31" s="31">
        <f t="shared" si="0"/>
        <v>27.92</v>
      </c>
      <c r="H31" s="21">
        <f t="shared" si="1"/>
        <v>223.36</v>
      </c>
      <c r="I31" s="32">
        <f t="shared" si="2"/>
        <v>84</v>
      </c>
      <c r="J31" s="42">
        <f t="shared" si="3"/>
        <v>27.92</v>
      </c>
      <c r="K31" s="33">
        <f t="shared" si="4"/>
        <v>2345.2800000000002</v>
      </c>
      <c r="L31" s="34"/>
      <c r="M31" s="118" t="s">
        <v>647</v>
      </c>
    </row>
    <row r="32" spans="1:13" ht="17.100000000000001" customHeight="1">
      <c r="A32" s="17">
        <v>45310</v>
      </c>
      <c r="B32" s="85" t="s">
        <v>595</v>
      </c>
      <c r="C32" s="28"/>
      <c r="D32" s="29"/>
      <c r="E32" s="21"/>
      <c r="F32" s="30">
        <v>8</v>
      </c>
      <c r="G32" s="31">
        <f t="shared" si="0"/>
        <v>27.92</v>
      </c>
      <c r="H32" s="21">
        <f t="shared" si="1"/>
        <v>223.36</v>
      </c>
      <c r="I32" s="32">
        <f t="shared" si="2"/>
        <v>76</v>
      </c>
      <c r="J32" s="42">
        <f t="shared" si="3"/>
        <v>27.92</v>
      </c>
      <c r="K32" s="33">
        <f t="shared" si="4"/>
        <v>2121.92</v>
      </c>
      <c r="L32" s="34"/>
      <c r="M32" s="118" t="s">
        <v>648</v>
      </c>
    </row>
    <row r="33" spans="1:13" ht="17.100000000000001" customHeight="1">
      <c r="A33" s="17">
        <v>45310</v>
      </c>
      <c r="B33" s="85" t="s">
        <v>626</v>
      </c>
      <c r="C33" s="28"/>
      <c r="D33" s="29"/>
      <c r="E33" s="21"/>
      <c r="F33" s="30">
        <v>5</v>
      </c>
      <c r="G33" s="31">
        <f t="shared" si="0"/>
        <v>27.92</v>
      </c>
      <c r="H33" s="21">
        <f t="shared" si="1"/>
        <v>139.60000000000002</v>
      </c>
      <c r="I33" s="32">
        <f t="shared" si="2"/>
        <v>71</v>
      </c>
      <c r="J33" s="42">
        <f t="shared" si="3"/>
        <v>27.92</v>
      </c>
      <c r="K33" s="33">
        <f t="shared" si="4"/>
        <v>1982.32</v>
      </c>
      <c r="L33" s="34"/>
      <c r="M33" s="118" t="s">
        <v>650</v>
      </c>
    </row>
    <row r="34" spans="1:13" ht="17.100000000000001" customHeight="1">
      <c r="A34" s="17">
        <v>45317</v>
      </c>
      <c r="B34" s="85" t="s">
        <v>610</v>
      </c>
      <c r="C34" s="28"/>
      <c r="D34" s="29"/>
      <c r="E34" s="21"/>
      <c r="F34" s="30">
        <v>3</v>
      </c>
      <c r="G34" s="31">
        <f t="shared" si="0"/>
        <v>27.92</v>
      </c>
      <c r="H34" s="21">
        <f t="shared" si="1"/>
        <v>83.76</v>
      </c>
      <c r="I34" s="32">
        <f t="shared" si="2"/>
        <v>68</v>
      </c>
      <c r="J34" s="42">
        <f t="shared" si="3"/>
        <v>27.92</v>
      </c>
      <c r="K34" s="33">
        <f t="shared" si="4"/>
        <v>1898.56</v>
      </c>
      <c r="L34" s="34"/>
      <c r="M34" s="118" t="s">
        <v>659</v>
      </c>
    </row>
    <row r="35" spans="1:13" ht="17.100000000000001" customHeight="1">
      <c r="A35" s="144">
        <v>45321</v>
      </c>
      <c r="B35" s="145" t="s">
        <v>589</v>
      </c>
      <c r="C35" s="129"/>
      <c r="D35" s="135"/>
      <c r="E35" s="136"/>
      <c r="F35" s="137">
        <v>10</v>
      </c>
      <c r="G35" s="138">
        <f t="shared" si="0"/>
        <v>27.92</v>
      </c>
      <c r="H35" s="136">
        <f t="shared" si="1"/>
        <v>279.20000000000005</v>
      </c>
      <c r="I35" s="139">
        <f t="shared" si="2"/>
        <v>58</v>
      </c>
      <c r="J35" s="140">
        <f t="shared" si="3"/>
        <v>27.92</v>
      </c>
      <c r="K35" s="141">
        <f t="shared" si="4"/>
        <v>1619.36</v>
      </c>
      <c r="L35" s="142"/>
      <c r="M35" s="143" t="s">
        <v>673</v>
      </c>
    </row>
    <row r="36" spans="1:13" ht="17.100000000000001" customHeight="1">
      <c r="A36" s="17">
        <v>45323</v>
      </c>
      <c r="B36" s="86" t="s">
        <v>627</v>
      </c>
      <c r="C36" s="19"/>
      <c r="D36" s="20"/>
      <c r="E36" s="21"/>
      <c r="F36" s="22">
        <v>10</v>
      </c>
      <c r="G36" s="23">
        <f t="shared" si="0"/>
        <v>27.92</v>
      </c>
      <c r="H36" s="21">
        <f t="shared" si="1"/>
        <v>279.20000000000005</v>
      </c>
      <c r="I36" s="24">
        <f t="shared" si="2"/>
        <v>48</v>
      </c>
      <c r="J36" s="134">
        <f t="shared" si="3"/>
        <v>27.92</v>
      </c>
      <c r="K36" s="21">
        <f t="shared" si="4"/>
        <v>1340.16</v>
      </c>
      <c r="L36" s="26"/>
      <c r="M36" s="118" t="s">
        <v>678</v>
      </c>
    </row>
    <row r="37" spans="1:13" ht="17.100000000000001" customHeight="1">
      <c r="A37" s="17">
        <v>45327</v>
      </c>
      <c r="B37" s="85" t="s">
        <v>607</v>
      </c>
      <c r="C37" s="28"/>
      <c r="D37" s="29"/>
      <c r="E37" s="21"/>
      <c r="F37" s="30">
        <v>3</v>
      </c>
      <c r="G37" s="31">
        <f t="shared" si="0"/>
        <v>27.92</v>
      </c>
      <c r="H37" s="21">
        <f t="shared" si="1"/>
        <v>83.76</v>
      </c>
      <c r="I37" s="32">
        <f t="shared" si="2"/>
        <v>45</v>
      </c>
      <c r="J37" s="42">
        <f t="shared" si="3"/>
        <v>27.92</v>
      </c>
      <c r="K37" s="33">
        <f t="shared" si="4"/>
        <v>1256.4000000000001</v>
      </c>
      <c r="L37" s="34"/>
      <c r="M37" s="118" t="s">
        <v>680</v>
      </c>
    </row>
    <row r="38" spans="1:13" ht="17.100000000000001" customHeight="1">
      <c r="A38" s="17">
        <v>45328</v>
      </c>
      <c r="B38" s="85" t="s">
        <v>629</v>
      </c>
      <c r="C38" s="28"/>
      <c r="D38" s="29"/>
      <c r="E38" s="21"/>
      <c r="F38" s="30">
        <v>3</v>
      </c>
      <c r="G38" s="31">
        <f t="shared" si="0"/>
        <v>27.92</v>
      </c>
      <c r="H38" s="21">
        <f t="shared" si="1"/>
        <v>83.76</v>
      </c>
      <c r="I38" s="32">
        <f t="shared" si="2"/>
        <v>42</v>
      </c>
      <c r="J38" s="42">
        <f t="shared" si="3"/>
        <v>27.92</v>
      </c>
      <c r="K38" s="33">
        <f t="shared" si="4"/>
        <v>1172.6400000000001</v>
      </c>
      <c r="L38" s="34"/>
      <c r="M38" s="118" t="s">
        <v>685</v>
      </c>
    </row>
    <row r="39" spans="1:13" ht="17.100000000000001" customHeight="1">
      <c r="A39" s="17">
        <v>45345</v>
      </c>
      <c r="B39" s="85" t="s">
        <v>591</v>
      </c>
      <c r="C39" s="28"/>
      <c r="D39" s="29"/>
      <c r="E39" s="21"/>
      <c r="F39" s="30">
        <v>5</v>
      </c>
      <c r="G39" s="31">
        <f t="shared" si="0"/>
        <v>27.92</v>
      </c>
      <c r="H39" s="21">
        <f t="shared" si="1"/>
        <v>139.60000000000002</v>
      </c>
      <c r="I39" s="32">
        <f t="shared" si="2"/>
        <v>37</v>
      </c>
      <c r="J39" s="42">
        <f t="shared" si="3"/>
        <v>27.92</v>
      </c>
      <c r="K39" s="33">
        <f t="shared" si="4"/>
        <v>1033.04</v>
      </c>
      <c r="L39" s="34"/>
      <c r="M39" s="118" t="s">
        <v>705</v>
      </c>
    </row>
    <row r="40" spans="1:13" ht="17.100000000000001" customHeight="1">
      <c r="A40" s="154">
        <v>45345</v>
      </c>
      <c r="B40" s="166" t="s">
        <v>598</v>
      </c>
      <c r="C40" s="156"/>
      <c r="D40" s="157"/>
      <c r="E40" s="158"/>
      <c r="F40" s="159">
        <v>10</v>
      </c>
      <c r="G40" s="160">
        <f t="shared" si="0"/>
        <v>27.92</v>
      </c>
      <c r="H40" s="163">
        <f t="shared" si="1"/>
        <v>279.20000000000005</v>
      </c>
      <c r="I40" s="161">
        <f t="shared" si="2"/>
        <v>27</v>
      </c>
      <c r="J40" s="162">
        <f t="shared" si="3"/>
        <v>27.92</v>
      </c>
      <c r="K40" s="163">
        <f t="shared" si="4"/>
        <v>753.84</v>
      </c>
      <c r="L40" s="164"/>
      <c r="M40" s="167" t="s">
        <v>707</v>
      </c>
    </row>
    <row r="41" spans="1:13" ht="17.100000000000001" customHeight="1">
      <c r="A41" s="17">
        <v>45355</v>
      </c>
      <c r="B41" s="86" t="s">
        <v>604</v>
      </c>
      <c r="C41" s="19"/>
      <c r="D41" s="20"/>
      <c r="E41" s="21"/>
      <c r="F41" s="22">
        <v>3</v>
      </c>
      <c r="G41" s="23">
        <f>J40</f>
        <v>27.92</v>
      </c>
      <c r="H41" s="21">
        <f>G41*F41</f>
        <v>83.76</v>
      </c>
      <c r="I41" s="24">
        <f>+I40+C41-F41</f>
        <v>24</v>
      </c>
      <c r="J41" s="134">
        <f>ROUND(((K40+E41)-H41)/I41,2)</f>
        <v>27.92</v>
      </c>
      <c r="K41" s="21">
        <f>ROUND(I41*J41,2)</f>
        <v>670.08</v>
      </c>
      <c r="L41" s="26"/>
      <c r="M41" s="118" t="s">
        <v>737</v>
      </c>
    </row>
    <row r="42" spans="1:13" ht="17.100000000000001" customHeight="1">
      <c r="A42" s="17">
        <v>45355</v>
      </c>
      <c r="B42" s="85" t="s">
        <v>607</v>
      </c>
      <c r="C42" s="28"/>
      <c r="D42" s="29"/>
      <c r="E42" s="21"/>
      <c r="F42" s="30">
        <v>4</v>
      </c>
      <c r="G42" s="31">
        <f t="shared" si="0"/>
        <v>27.92</v>
      </c>
      <c r="H42" s="21">
        <f t="shared" si="1"/>
        <v>111.68</v>
      </c>
      <c r="I42" s="32">
        <f t="shared" si="2"/>
        <v>20</v>
      </c>
      <c r="J42" s="42">
        <f t="shared" si="3"/>
        <v>27.92</v>
      </c>
      <c r="K42" s="33">
        <f t="shared" si="4"/>
        <v>558.4</v>
      </c>
      <c r="L42" s="34"/>
      <c r="M42" s="118" t="s">
        <v>740</v>
      </c>
    </row>
    <row r="43" spans="1:13" ht="17.100000000000001" customHeight="1">
      <c r="A43" s="17">
        <v>45358</v>
      </c>
      <c r="B43" s="85" t="s">
        <v>629</v>
      </c>
      <c r="C43" s="28"/>
      <c r="D43" s="29"/>
      <c r="E43" s="21"/>
      <c r="F43" s="30">
        <v>5</v>
      </c>
      <c r="G43" s="31">
        <f t="shared" si="0"/>
        <v>27.92</v>
      </c>
      <c r="H43" s="21">
        <f t="shared" si="1"/>
        <v>139.60000000000002</v>
      </c>
      <c r="I43" s="32">
        <f t="shared" si="2"/>
        <v>15</v>
      </c>
      <c r="J43" s="42">
        <f t="shared" si="3"/>
        <v>27.92</v>
      </c>
      <c r="K43" s="33">
        <f t="shared" si="4"/>
        <v>418.8</v>
      </c>
      <c r="L43" s="34"/>
      <c r="M43" s="118" t="s">
        <v>748</v>
      </c>
    </row>
    <row r="44" spans="1:13" ht="17.100000000000001" customHeight="1">
      <c r="A44" s="17">
        <v>45358</v>
      </c>
      <c r="B44" s="85" t="s">
        <v>598</v>
      </c>
      <c r="C44" s="28"/>
      <c r="D44" s="29"/>
      <c r="E44" s="21"/>
      <c r="F44" s="30">
        <v>5</v>
      </c>
      <c r="G44" s="31">
        <f t="shared" si="0"/>
        <v>27.92</v>
      </c>
      <c r="H44" s="21">
        <f t="shared" si="1"/>
        <v>139.60000000000002</v>
      </c>
      <c r="I44" s="32">
        <f t="shared" si="2"/>
        <v>10</v>
      </c>
      <c r="J44" s="42">
        <f t="shared" si="3"/>
        <v>27.92</v>
      </c>
      <c r="K44" s="33">
        <f t="shared" si="4"/>
        <v>279.2</v>
      </c>
      <c r="L44" s="34"/>
      <c r="M44" s="118" t="s">
        <v>749</v>
      </c>
    </row>
    <row r="45" spans="1:13">
      <c r="A45" s="17">
        <v>45359</v>
      </c>
      <c r="B45" s="85" t="s">
        <v>587</v>
      </c>
      <c r="C45" s="28"/>
      <c r="D45" s="29"/>
      <c r="E45" s="21"/>
      <c r="F45" s="30">
        <v>5</v>
      </c>
      <c r="G45" s="31">
        <f t="shared" si="0"/>
        <v>27.92</v>
      </c>
      <c r="H45" s="21">
        <f t="shared" si="1"/>
        <v>139.60000000000002</v>
      </c>
      <c r="I45" s="32">
        <f t="shared" si="2"/>
        <v>5</v>
      </c>
      <c r="J45" s="42">
        <f t="shared" si="3"/>
        <v>27.92</v>
      </c>
      <c r="K45" s="33">
        <f t="shared" si="4"/>
        <v>139.6</v>
      </c>
      <c r="L45" s="34"/>
      <c r="M45" s="118" t="s">
        <v>752</v>
      </c>
    </row>
    <row r="46" spans="1:13">
      <c r="A46" s="17">
        <v>45363</v>
      </c>
      <c r="B46" s="85" t="s">
        <v>607</v>
      </c>
      <c r="C46" s="28"/>
      <c r="D46" s="29"/>
      <c r="E46" s="21"/>
      <c r="F46" s="30">
        <v>2</v>
      </c>
      <c r="G46" s="31">
        <f t="shared" si="0"/>
        <v>27.92</v>
      </c>
      <c r="H46" s="21">
        <f t="shared" si="1"/>
        <v>55.84</v>
      </c>
      <c r="I46" s="32">
        <f t="shared" si="2"/>
        <v>3</v>
      </c>
      <c r="J46" s="42">
        <f t="shared" si="3"/>
        <v>27.92</v>
      </c>
      <c r="K46" s="33">
        <f t="shared" si="4"/>
        <v>83.76</v>
      </c>
      <c r="L46" s="34"/>
      <c r="M46" s="118" t="s">
        <v>755</v>
      </c>
    </row>
    <row r="47" spans="1:13">
      <c r="A47" s="154">
        <v>45370</v>
      </c>
      <c r="B47" s="166" t="s">
        <v>589</v>
      </c>
      <c r="C47" s="156"/>
      <c r="D47" s="157"/>
      <c r="E47" s="158"/>
      <c r="F47" s="159">
        <v>3</v>
      </c>
      <c r="G47" s="160">
        <f t="shared" si="0"/>
        <v>27.92</v>
      </c>
      <c r="H47" s="158">
        <f t="shared" si="1"/>
        <v>83.76</v>
      </c>
      <c r="I47" s="161">
        <f t="shared" si="2"/>
        <v>0</v>
      </c>
      <c r="J47" s="162" t="e">
        <f t="shared" si="3"/>
        <v>#DIV/0!</v>
      </c>
      <c r="K47" s="163" t="e">
        <f t="shared" si="4"/>
        <v>#DIV/0!</v>
      </c>
      <c r="L47" s="164"/>
      <c r="M47" s="167" t="s">
        <v>764</v>
      </c>
    </row>
    <row r="48" spans="1:13">
      <c r="A48" s="17"/>
      <c r="B48" s="86"/>
      <c r="C48" s="19"/>
      <c r="D48" s="20"/>
      <c r="E48" s="21"/>
      <c r="F48" s="22"/>
      <c r="G48" s="23"/>
      <c r="H48" s="21"/>
      <c r="I48" s="24"/>
      <c r="J48" s="134"/>
      <c r="K48" s="21"/>
      <c r="L48" s="26"/>
      <c r="M48" s="118" t="s">
        <v>775</v>
      </c>
    </row>
    <row r="49" spans="1:12">
      <c r="A49" s="17"/>
      <c r="B49" s="85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>
      <c r="A50" s="17"/>
      <c r="B50" s="85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>
      <c r="A51" s="17"/>
      <c r="B51" s="85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>
      <c r="A52" s="17"/>
      <c r="B52" s="85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>
      <c r="A53" s="17"/>
      <c r="B53" s="85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>
      <c r="A54" s="17"/>
      <c r="B54" s="85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>
      <c r="A55" s="17"/>
      <c r="B55" s="85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>
      <c r="A56" s="17"/>
      <c r="B56" s="85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>
      <c r="A57" s="17"/>
      <c r="B57" s="85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>
      <c r="A58" s="17"/>
      <c r="B58" s="85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>
      <c r="A59" s="17"/>
      <c r="B59" s="85"/>
      <c r="C59" s="28"/>
      <c r="D59" s="29"/>
      <c r="E59" s="21"/>
      <c r="F59" s="30"/>
      <c r="G59" s="31"/>
      <c r="H59" s="21"/>
      <c r="I59" s="32"/>
      <c r="J59" s="42"/>
      <c r="K59" s="33"/>
      <c r="L59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>
    <tabColor rgb="FFFF0000"/>
    <pageSetUpPr fitToPage="1"/>
  </sheetPr>
  <dimension ref="A1:L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69</v>
      </c>
      <c r="E8" s="10"/>
      <c r="F8" s="10"/>
      <c r="G8" s="10"/>
      <c r="H8" s="38"/>
      <c r="I8" s="9" t="s">
        <v>6</v>
      </c>
      <c r="J8" s="10"/>
      <c r="K8" s="10" t="s">
        <v>70</v>
      </c>
      <c r="L8" s="11"/>
    </row>
    <row r="9" spans="1:12" ht="15" customHeight="1">
      <c r="A9" s="12" t="s">
        <v>8</v>
      </c>
      <c r="B9" s="10"/>
      <c r="C9" s="10"/>
      <c r="D9" s="10" t="s">
        <v>69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367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24"/>
      <c r="J15" s="25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24"/>
      <c r="J16" s="25"/>
      <c r="K16" s="21"/>
      <c r="L16" s="34"/>
    </row>
    <row r="17" spans="1:12" ht="17.100000000000001" customHeight="1">
      <c r="A17" s="17"/>
      <c r="B17" s="27"/>
      <c r="C17" s="28"/>
      <c r="D17" s="29"/>
      <c r="E17" s="21"/>
      <c r="F17" s="30"/>
      <c r="G17" s="31"/>
      <c r="H17" s="21"/>
      <c r="I17" s="24"/>
      <c r="J17" s="25"/>
      <c r="K17" s="21"/>
      <c r="L17" s="34"/>
    </row>
    <row r="18" spans="1:12" ht="17.100000000000001" customHeight="1">
      <c r="A18" s="17"/>
      <c r="B18" s="27"/>
      <c r="C18" s="28"/>
      <c r="D18" s="29"/>
      <c r="E18" s="21"/>
      <c r="F18" s="30"/>
      <c r="G18" s="31"/>
      <c r="H18" s="21"/>
      <c r="I18" s="24"/>
      <c r="J18" s="25"/>
      <c r="K18" s="21"/>
      <c r="L18" s="34"/>
    </row>
    <row r="19" spans="1:12" ht="17.100000000000001" customHeight="1">
      <c r="A19" s="17"/>
      <c r="B19" s="27"/>
      <c r="C19" s="28"/>
      <c r="D19" s="29"/>
      <c r="E19" s="21"/>
      <c r="F19" s="30"/>
      <c r="G19" s="31"/>
      <c r="H19" s="21"/>
      <c r="I19" s="24"/>
      <c r="J19" s="25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24"/>
      <c r="J20" s="25"/>
      <c r="K20" s="21"/>
      <c r="L20" s="34"/>
    </row>
    <row r="21" spans="1:12" ht="17.100000000000001" customHeight="1">
      <c r="A21" s="17"/>
      <c r="B21" s="27"/>
      <c r="C21" s="28"/>
      <c r="D21" s="29"/>
      <c r="E21" s="21"/>
      <c r="F21" s="30"/>
      <c r="G21" s="31"/>
      <c r="H21" s="21"/>
      <c r="I21" s="24"/>
      <c r="J21" s="25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24"/>
      <c r="J22" s="25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24"/>
      <c r="J23" s="25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24"/>
      <c r="J24" s="25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24"/>
      <c r="J25" s="25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24"/>
      <c r="J26" s="25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24"/>
      <c r="J27" s="25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24"/>
      <c r="J28" s="25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5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24"/>
      <c r="J30" s="25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24"/>
      <c r="J31" s="25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24"/>
      <c r="J32" s="25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24"/>
      <c r="J33" s="25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24"/>
      <c r="J34" s="25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24"/>
      <c r="J35" s="25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24"/>
      <c r="J36" s="25"/>
      <c r="K36" s="21"/>
      <c r="L36" s="34"/>
    </row>
    <row r="37" spans="1:12" ht="17.100000000000001" customHeight="1">
      <c r="A37" s="17"/>
      <c r="B37" s="27"/>
      <c r="C37" s="28"/>
      <c r="D37" s="29"/>
      <c r="E37" s="21"/>
      <c r="F37" s="30"/>
      <c r="G37" s="31"/>
      <c r="H37" s="21"/>
      <c r="I37" s="24"/>
      <c r="J37" s="25"/>
      <c r="K37" s="21"/>
      <c r="L37" s="34"/>
    </row>
    <row r="38" spans="1:12" ht="17.100000000000001" customHeight="1">
      <c r="A38" s="17"/>
      <c r="B38" s="27"/>
      <c r="C38" s="28"/>
      <c r="D38" s="29"/>
      <c r="E38" s="21"/>
      <c r="F38" s="30"/>
      <c r="G38" s="31"/>
      <c r="H38" s="21"/>
      <c r="I38" s="24"/>
      <c r="J38" s="25"/>
      <c r="K38" s="21"/>
      <c r="L38" s="34"/>
    </row>
    <row r="39" spans="1:12" ht="17.100000000000001" customHeight="1">
      <c r="A39" s="17"/>
      <c r="B39" s="27"/>
      <c r="C39" s="28"/>
      <c r="D39" s="29"/>
      <c r="E39" s="21"/>
      <c r="F39" s="30"/>
      <c r="G39" s="31"/>
      <c r="H39" s="21"/>
      <c r="I39" s="24"/>
      <c r="J39" s="25"/>
      <c r="K39" s="21"/>
      <c r="L39" s="34"/>
    </row>
    <row r="40" spans="1:12" ht="17.100000000000001" customHeight="1">
      <c r="A40" s="17"/>
      <c r="B40" s="27"/>
      <c r="C40" s="28"/>
      <c r="D40" s="29"/>
      <c r="E40" s="21"/>
      <c r="F40" s="30"/>
      <c r="G40" s="31"/>
      <c r="H40" s="21"/>
      <c r="I40" s="24"/>
      <c r="J40" s="25"/>
      <c r="K40" s="21"/>
      <c r="L40" s="34"/>
    </row>
    <row r="41" spans="1:12" ht="17.100000000000001" customHeight="1">
      <c r="A41" s="17"/>
      <c r="B41" s="27"/>
      <c r="C41" s="28"/>
      <c r="D41" s="29"/>
      <c r="E41" s="21"/>
      <c r="F41" s="30"/>
      <c r="G41" s="31"/>
      <c r="H41" s="21"/>
      <c r="I41" s="24"/>
      <c r="J41" s="25"/>
      <c r="K41" s="21"/>
      <c r="L41" s="34"/>
    </row>
    <row r="42" spans="1:12" ht="17.100000000000001" customHeight="1">
      <c r="A42" s="17"/>
      <c r="B42" s="27"/>
      <c r="C42" s="28"/>
      <c r="D42" s="29"/>
      <c r="E42" s="21"/>
      <c r="F42" s="30"/>
      <c r="G42" s="31"/>
      <c r="H42" s="21"/>
      <c r="I42" s="24"/>
      <c r="J42" s="25"/>
      <c r="K42" s="21"/>
      <c r="L42" s="34"/>
    </row>
    <row r="43" spans="1:12" ht="17.100000000000001" customHeight="1">
      <c r="A43" s="17"/>
      <c r="B43" s="27"/>
      <c r="C43" s="28"/>
      <c r="D43" s="29"/>
      <c r="E43" s="21"/>
      <c r="F43" s="30"/>
      <c r="G43" s="31"/>
      <c r="H43" s="21"/>
      <c r="I43" s="24"/>
      <c r="J43" s="25"/>
      <c r="K43" s="21"/>
      <c r="L43" s="34"/>
    </row>
    <row r="44" spans="1:12" ht="17.100000000000001" customHeight="1">
      <c r="A44" s="17"/>
      <c r="B44" s="27"/>
      <c r="C44" s="28"/>
      <c r="D44" s="29"/>
      <c r="E44" s="21"/>
      <c r="F44" s="30"/>
      <c r="G44" s="31"/>
      <c r="H44" s="21"/>
      <c r="I44" s="24"/>
      <c r="J44" s="25"/>
      <c r="K44" s="21"/>
      <c r="L44" s="34"/>
    </row>
    <row r="45" spans="1:12" ht="17.100000000000001" customHeight="1">
      <c r="A45" s="17"/>
      <c r="B45" s="27"/>
      <c r="C45" s="28"/>
      <c r="D45" s="29"/>
      <c r="E45" s="21"/>
      <c r="F45" s="30"/>
      <c r="G45" s="31"/>
      <c r="H45" s="21"/>
      <c r="I45" s="24"/>
      <c r="J45" s="25"/>
      <c r="K45" s="21"/>
      <c r="L45" s="34"/>
    </row>
    <row r="46" spans="1:12" ht="17.100000000000001" customHeight="1">
      <c r="A46" s="17"/>
      <c r="B46" s="27"/>
      <c r="C46" s="28"/>
      <c r="D46" s="29"/>
      <c r="E46" s="21"/>
      <c r="F46" s="30"/>
      <c r="G46" s="31"/>
      <c r="H46" s="21"/>
      <c r="I46" s="24"/>
      <c r="J46" s="25"/>
      <c r="K46" s="21"/>
      <c r="L46" s="34"/>
    </row>
    <row r="47" spans="1:12" ht="17.100000000000001" customHeight="1">
      <c r="A47" s="17"/>
      <c r="B47" s="27"/>
      <c r="C47" s="28"/>
      <c r="D47" s="29"/>
      <c r="E47" s="21"/>
      <c r="F47" s="30"/>
      <c r="G47" s="31"/>
      <c r="H47" s="21"/>
      <c r="I47" s="24"/>
      <c r="J47" s="25"/>
      <c r="K47" s="21"/>
      <c r="L47" s="34"/>
    </row>
    <row r="48" spans="1:12" ht="17.100000000000001" customHeight="1">
      <c r="A48" s="17"/>
      <c r="B48" s="27"/>
      <c r="C48" s="28"/>
      <c r="D48" s="29"/>
      <c r="E48" s="21"/>
      <c r="F48" s="30"/>
      <c r="G48" s="31"/>
      <c r="H48" s="21"/>
      <c r="I48" s="24"/>
      <c r="J48" s="25"/>
      <c r="K48" s="21"/>
      <c r="L48" s="34"/>
    </row>
    <row r="49" spans="1:12" ht="17.100000000000001" customHeight="1">
      <c r="A49" s="17"/>
      <c r="B49" s="27"/>
      <c r="C49" s="28"/>
      <c r="D49" s="29"/>
      <c r="E49" s="21"/>
      <c r="F49" s="30"/>
      <c r="G49" s="31"/>
      <c r="H49" s="21"/>
      <c r="I49" s="24"/>
      <c r="J49" s="25"/>
      <c r="K49" s="21"/>
      <c r="L49" s="34"/>
    </row>
    <row r="50" spans="1:12" ht="17.100000000000001" customHeight="1">
      <c r="A50" s="17"/>
      <c r="B50" s="27"/>
      <c r="C50" s="28"/>
      <c r="D50" s="29"/>
      <c r="E50" s="21"/>
      <c r="F50" s="30"/>
      <c r="G50" s="31"/>
      <c r="H50" s="21"/>
      <c r="I50" s="24"/>
      <c r="J50" s="25"/>
      <c r="K50" s="21"/>
      <c r="L50" s="34"/>
    </row>
    <row r="51" spans="1:12" ht="17.100000000000001" customHeight="1">
      <c r="A51" s="17"/>
      <c r="B51" s="27"/>
      <c r="C51" s="28"/>
      <c r="D51" s="29"/>
      <c r="E51" s="21"/>
      <c r="F51" s="30"/>
      <c r="G51" s="31"/>
      <c r="H51" s="21"/>
      <c r="I51" s="24"/>
      <c r="J51" s="25"/>
      <c r="K51" s="21"/>
      <c r="L51" s="34"/>
    </row>
    <row r="52" spans="1:12" ht="17.100000000000001" customHeight="1">
      <c r="A52" s="17"/>
      <c r="B52" s="27"/>
      <c r="C52" s="28"/>
      <c r="D52" s="29"/>
      <c r="E52" s="21"/>
      <c r="F52" s="30"/>
      <c r="G52" s="31"/>
      <c r="H52" s="21"/>
      <c r="I52" s="24"/>
      <c r="J52" s="25"/>
      <c r="K52" s="21"/>
      <c r="L52" s="34"/>
    </row>
    <row r="53" spans="1:12" ht="17.100000000000001" customHeight="1">
      <c r="A53" s="17"/>
      <c r="B53" s="27"/>
      <c r="C53" s="28"/>
      <c r="D53" s="29"/>
      <c r="E53" s="21"/>
      <c r="F53" s="30"/>
      <c r="G53" s="31"/>
      <c r="H53" s="21"/>
      <c r="I53" s="24"/>
      <c r="J53" s="25"/>
      <c r="K53" s="21"/>
      <c r="L53" s="34"/>
    </row>
    <row r="54" spans="1:12" ht="17.100000000000001" customHeight="1">
      <c r="A54" s="17"/>
      <c r="B54" s="27"/>
      <c r="C54" s="28"/>
      <c r="D54" s="29"/>
      <c r="E54" s="21"/>
      <c r="F54" s="30"/>
      <c r="G54" s="31"/>
      <c r="H54" s="21"/>
      <c r="I54" s="24"/>
      <c r="J54" s="25"/>
      <c r="K54" s="21"/>
      <c r="L54" s="34"/>
    </row>
    <row r="55" spans="1:12" ht="17.100000000000001" customHeight="1">
      <c r="A55" s="17"/>
      <c r="B55" s="27"/>
      <c r="C55" s="28"/>
      <c r="D55" s="29"/>
      <c r="E55" s="21"/>
      <c r="F55" s="30"/>
      <c r="G55" s="31"/>
      <c r="H55" s="21"/>
      <c r="I55" s="24"/>
      <c r="J55" s="25"/>
      <c r="K55" s="21"/>
      <c r="L55" s="34"/>
    </row>
    <row r="56" spans="1:12" ht="17.100000000000001" customHeight="1">
      <c r="A56" s="17"/>
      <c r="B56" s="27"/>
      <c r="C56" s="28"/>
      <c r="D56" s="29"/>
      <c r="E56" s="21"/>
      <c r="F56" s="30"/>
      <c r="G56" s="31"/>
      <c r="H56" s="21"/>
      <c r="I56" s="24"/>
      <c r="J56" s="25"/>
      <c r="K56" s="21"/>
      <c r="L56" s="34"/>
    </row>
    <row r="57" spans="1:12" ht="17.100000000000001" customHeight="1">
      <c r="A57" s="17"/>
      <c r="B57" s="27"/>
      <c r="C57" s="28"/>
      <c r="D57" s="29"/>
      <c r="E57" s="21"/>
      <c r="F57" s="30"/>
      <c r="G57" s="31"/>
      <c r="H57" s="21"/>
      <c r="I57" s="24"/>
      <c r="J57" s="25"/>
      <c r="K57" s="21"/>
      <c r="L57" s="34"/>
    </row>
    <row r="58" spans="1:12" ht="17.100000000000001" customHeight="1">
      <c r="A58" s="17"/>
      <c r="B58" s="27"/>
      <c r="C58" s="28"/>
      <c r="D58" s="29"/>
      <c r="E58" s="21"/>
      <c r="F58" s="30"/>
      <c r="G58" s="31"/>
      <c r="H58" s="21"/>
      <c r="I58" s="24"/>
      <c r="J58" s="25"/>
      <c r="K58" s="21"/>
      <c r="L58" s="34"/>
    </row>
    <row r="59" spans="1:12" ht="17.100000000000001" customHeight="1">
      <c r="A59" s="17"/>
      <c r="B59" s="27"/>
      <c r="C59" s="28"/>
      <c r="D59" s="29"/>
      <c r="E59" s="21"/>
      <c r="F59" s="30"/>
      <c r="G59" s="31"/>
      <c r="H59" s="21"/>
      <c r="I59" s="24"/>
      <c r="J59" s="25"/>
      <c r="K59" s="21"/>
      <c r="L59" s="34"/>
    </row>
    <row r="60" spans="1:12" ht="17.100000000000001" customHeight="1">
      <c r="A60" s="17"/>
      <c r="B60" s="27"/>
      <c r="C60" s="28"/>
      <c r="D60" s="29"/>
      <c r="E60" s="21"/>
      <c r="F60" s="30"/>
      <c r="G60" s="31"/>
      <c r="H60" s="21"/>
      <c r="I60" s="24"/>
      <c r="J60" s="25"/>
      <c r="K60" s="21"/>
      <c r="L60" s="34"/>
    </row>
    <row r="61" spans="1:12" ht="17.100000000000001" customHeight="1">
      <c r="A61" s="17"/>
      <c r="B61" s="27"/>
      <c r="C61" s="28"/>
      <c r="D61" s="29"/>
      <c r="E61" s="21"/>
      <c r="F61" s="30"/>
      <c r="G61" s="31"/>
      <c r="H61" s="21"/>
      <c r="I61" s="24"/>
      <c r="J61" s="25"/>
      <c r="K61" s="21"/>
      <c r="L61" s="34"/>
    </row>
    <row r="62" spans="1:12" ht="17.100000000000001" customHeight="1">
      <c r="A62" s="17"/>
      <c r="B62" s="27"/>
      <c r="C62" s="28"/>
      <c r="D62" s="29"/>
      <c r="E62" s="21"/>
      <c r="F62" s="30"/>
      <c r="G62" s="31"/>
      <c r="H62" s="21"/>
      <c r="I62" s="24"/>
      <c r="J62" s="25"/>
      <c r="K62" s="21"/>
      <c r="L62" s="34"/>
    </row>
    <row r="63" spans="1:12" ht="17.100000000000001" customHeight="1">
      <c r="A63" s="17"/>
      <c r="B63" s="27"/>
      <c r="C63" s="28"/>
      <c r="D63" s="29"/>
      <c r="E63" s="21"/>
      <c r="F63" s="30"/>
      <c r="G63" s="31"/>
      <c r="H63" s="21"/>
      <c r="I63" s="24"/>
      <c r="J63" s="25"/>
      <c r="K63" s="21"/>
      <c r="L63" s="34"/>
    </row>
    <row r="64" spans="1:12" ht="17.100000000000001" customHeight="1">
      <c r="A64" s="17"/>
      <c r="B64" s="27"/>
      <c r="C64" s="28"/>
      <c r="D64" s="29"/>
      <c r="E64" s="21"/>
      <c r="F64" s="30"/>
      <c r="G64" s="31"/>
      <c r="H64" s="21"/>
      <c r="I64" s="24"/>
      <c r="J64" s="25"/>
      <c r="K64" s="21"/>
      <c r="L64" s="34"/>
    </row>
    <row r="65" spans="1:12" ht="17.100000000000001" customHeight="1">
      <c r="A65" s="17"/>
      <c r="B65" s="27"/>
      <c r="C65" s="28"/>
      <c r="D65" s="29"/>
      <c r="E65" s="21"/>
      <c r="F65" s="30"/>
      <c r="G65" s="31"/>
      <c r="H65" s="21"/>
      <c r="I65" s="24"/>
      <c r="J65" s="25"/>
      <c r="K65" s="21"/>
      <c r="L65" s="34"/>
    </row>
    <row r="66" spans="1:12" ht="17.100000000000001" customHeight="1">
      <c r="A66" s="17"/>
      <c r="B66" s="27"/>
      <c r="C66" s="28"/>
      <c r="D66" s="29"/>
      <c r="E66" s="21"/>
      <c r="F66" s="30"/>
      <c r="G66" s="31"/>
      <c r="H66" s="21"/>
      <c r="I66" s="24"/>
      <c r="J66" s="25"/>
      <c r="K66" s="21"/>
      <c r="L66" s="34"/>
    </row>
    <row r="67" spans="1:12" ht="17.100000000000001" customHeight="1">
      <c r="A67" s="17"/>
      <c r="B67" s="27"/>
      <c r="C67" s="28"/>
      <c r="D67" s="29"/>
      <c r="E67" s="21"/>
      <c r="F67" s="30"/>
      <c r="G67" s="31"/>
      <c r="H67" s="21"/>
      <c r="I67" s="24"/>
      <c r="J67" s="25"/>
      <c r="K67" s="21"/>
      <c r="L67" s="34"/>
    </row>
    <row r="68" spans="1:12" ht="17.100000000000001" customHeight="1">
      <c r="A68" s="17"/>
      <c r="B68" s="27"/>
      <c r="C68" s="28"/>
      <c r="D68" s="29"/>
      <c r="E68" s="21"/>
      <c r="F68" s="30"/>
      <c r="G68" s="31"/>
      <c r="H68" s="21"/>
      <c r="I68" s="24"/>
      <c r="J68" s="25"/>
      <c r="K68" s="21"/>
      <c r="L68" s="34"/>
    </row>
    <row r="69" spans="1:12" ht="17.100000000000001" customHeight="1">
      <c r="A69" s="17"/>
      <c r="B69" s="27"/>
      <c r="C69" s="28"/>
      <c r="D69" s="29"/>
      <c r="E69" s="21"/>
      <c r="F69" s="30"/>
      <c r="G69" s="31"/>
      <c r="H69" s="21"/>
      <c r="I69" s="24"/>
      <c r="J69" s="25"/>
      <c r="K69" s="21"/>
      <c r="L69" s="34"/>
    </row>
    <row r="70" spans="1:12" ht="17.100000000000001" customHeight="1">
      <c r="A70" s="17"/>
      <c r="B70" s="27"/>
      <c r="C70" s="28"/>
      <c r="D70" s="29"/>
      <c r="E70" s="21"/>
      <c r="F70" s="30"/>
      <c r="G70" s="31"/>
      <c r="H70" s="21"/>
      <c r="I70" s="24"/>
      <c r="J70" s="25"/>
      <c r="K70" s="21"/>
      <c r="L70" s="34"/>
    </row>
    <row r="71" spans="1:12" ht="17.100000000000001" customHeight="1">
      <c r="A71" s="17"/>
      <c r="B71" s="27"/>
      <c r="C71" s="28"/>
      <c r="D71" s="29"/>
      <c r="E71" s="21"/>
      <c r="F71" s="30"/>
      <c r="G71" s="31"/>
      <c r="H71" s="21"/>
      <c r="I71" s="24"/>
      <c r="J71" s="25"/>
      <c r="K71" s="21"/>
      <c r="L71" s="34"/>
    </row>
    <row r="72" spans="1:12" ht="17.100000000000001" customHeight="1">
      <c r="A72" s="17"/>
      <c r="B72" s="27"/>
      <c r="C72" s="28"/>
      <c r="D72" s="29"/>
      <c r="E72" s="21"/>
      <c r="F72" s="30"/>
      <c r="G72" s="31"/>
      <c r="H72" s="21"/>
      <c r="I72" s="24"/>
      <c r="J72" s="25"/>
      <c r="K72" s="21"/>
      <c r="L72" s="34"/>
    </row>
    <row r="73" spans="1:12" ht="17.100000000000001" customHeight="1">
      <c r="A73" s="17"/>
      <c r="B73" s="27"/>
      <c r="C73" s="28"/>
      <c r="D73" s="29"/>
      <c r="E73" s="21"/>
      <c r="F73" s="30"/>
      <c r="G73" s="31"/>
      <c r="H73" s="21"/>
      <c r="I73" s="24"/>
      <c r="J73" s="25"/>
      <c r="K73" s="21"/>
      <c r="L73" s="34"/>
    </row>
    <row r="74" spans="1:12" ht="17.100000000000001" customHeight="1">
      <c r="A74" s="17"/>
      <c r="B74" s="27"/>
      <c r="C74" s="28"/>
      <c r="D74" s="29"/>
      <c r="E74" s="21"/>
      <c r="F74" s="30"/>
      <c r="G74" s="31"/>
      <c r="H74" s="21"/>
      <c r="I74" s="24"/>
      <c r="J74" s="25"/>
      <c r="K74" s="21"/>
      <c r="L74" s="34"/>
    </row>
    <row r="75" spans="1:12" ht="17.100000000000001" customHeight="1">
      <c r="A75" s="17"/>
      <c r="B75" s="27"/>
      <c r="C75" s="28"/>
      <c r="D75" s="29"/>
      <c r="E75" s="21"/>
      <c r="F75" s="30"/>
      <c r="G75" s="31"/>
      <c r="H75" s="21"/>
      <c r="I75" s="24"/>
      <c r="J75" s="25"/>
      <c r="K75" s="21"/>
      <c r="L75" s="34"/>
    </row>
    <row r="76" spans="1:12" ht="17.100000000000001" customHeight="1">
      <c r="A76" s="17"/>
      <c r="B76" s="27"/>
      <c r="C76" s="28"/>
      <c r="D76" s="29"/>
      <c r="E76" s="21"/>
      <c r="F76" s="30"/>
      <c r="G76" s="31"/>
      <c r="H76" s="21"/>
      <c r="I76" s="24"/>
      <c r="J76" s="25"/>
      <c r="K76" s="21"/>
      <c r="L76" s="34"/>
    </row>
    <row r="77" spans="1:12" ht="17.100000000000001" customHeight="1">
      <c r="A77" s="17"/>
      <c r="B77" s="27"/>
      <c r="C77" s="28"/>
      <c r="D77" s="29"/>
      <c r="E77" s="21"/>
      <c r="F77" s="30"/>
      <c r="G77" s="31"/>
      <c r="H77" s="21"/>
      <c r="I77" s="24"/>
      <c r="J77" s="25"/>
      <c r="K77" s="21"/>
      <c r="L77" s="34"/>
    </row>
    <row r="78" spans="1:12" ht="17.100000000000001" customHeight="1">
      <c r="A78" s="17"/>
      <c r="B78" s="27"/>
      <c r="C78" s="28"/>
      <c r="D78" s="29"/>
      <c r="E78" s="21"/>
      <c r="F78" s="30"/>
      <c r="G78" s="31"/>
      <c r="H78" s="21"/>
      <c r="I78" s="24"/>
      <c r="J78" s="25"/>
      <c r="K78" s="21"/>
      <c r="L78" s="34"/>
    </row>
    <row r="79" spans="1:12" ht="17.100000000000001" customHeight="1">
      <c r="A79" s="17"/>
      <c r="B79" s="27"/>
      <c r="C79" s="28"/>
      <c r="D79" s="29"/>
      <c r="E79" s="21"/>
      <c r="F79" s="30"/>
      <c r="G79" s="31"/>
      <c r="H79" s="21"/>
      <c r="I79" s="24"/>
      <c r="J79" s="25"/>
      <c r="K79" s="21"/>
      <c r="L79" s="34"/>
    </row>
    <row r="80" spans="1:12" ht="17.100000000000001" customHeight="1">
      <c r="A80" s="17"/>
      <c r="B80" s="27"/>
      <c r="C80" s="28"/>
      <c r="D80" s="29"/>
      <c r="E80" s="21"/>
      <c r="F80" s="30"/>
      <c r="G80" s="31"/>
      <c r="H80" s="21"/>
      <c r="I80" s="24"/>
      <c r="J80" s="25"/>
      <c r="K80" s="21"/>
      <c r="L80" s="34"/>
    </row>
    <row r="81" spans="1:12" ht="17.100000000000001" customHeight="1">
      <c r="A81" s="17"/>
      <c r="B81" s="27"/>
      <c r="C81" s="28"/>
      <c r="D81" s="29"/>
      <c r="E81" s="21"/>
      <c r="F81" s="30"/>
      <c r="G81" s="31"/>
      <c r="H81" s="21"/>
      <c r="I81" s="24"/>
      <c r="J81" s="25"/>
      <c r="K81" s="21"/>
      <c r="L81" s="34"/>
    </row>
    <row r="82" spans="1:12" ht="17.100000000000001" customHeight="1">
      <c r="A82" s="17"/>
      <c r="B82" s="27"/>
      <c r="C82" s="28"/>
      <c r="D82" s="29"/>
      <c r="E82" s="21"/>
      <c r="F82" s="30"/>
      <c r="G82" s="31"/>
      <c r="H82" s="21"/>
      <c r="I82" s="24"/>
      <c r="J82" s="25"/>
      <c r="K82" s="21"/>
      <c r="L82" s="34"/>
    </row>
    <row r="83" spans="1:12" ht="17.100000000000001" customHeight="1">
      <c r="A83" s="17"/>
      <c r="B83" s="27"/>
      <c r="C83" s="28"/>
      <c r="D83" s="29"/>
      <c r="E83" s="21"/>
      <c r="F83" s="30"/>
      <c r="G83" s="31"/>
      <c r="H83" s="21"/>
      <c r="I83" s="24"/>
      <c r="J83" s="25"/>
      <c r="K83" s="21"/>
      <c r="L83" s="34"/>
    </row>
    <row r="84" spans="1:12" ht="17.100000000000001" customHeight="1">
      <c r="A84" s="17"/>
      <c r="B84" s="27"/>
      <c r="C84" s="28"/>
      <c r="D84" s="29"/>
      <c r="E84" s="21"/>
      <c r="F84" s="30"/>
      <c r="G84" s="31"/>
      <c r="H84" s="21"/>
      <c r="I84" s="24"/>
      <c r="J84" s="25"/>
      <c r="K84" s="21"/>
      <c r="L84" s="34"/>
    </row>
    <row r="85" spans="1:12" ht="17.100000000000001" customHeight="1">
      <c r="A85" s="17"/>
      <c r="B85" s="27"/>
      <c r="C85" s="28"/>
      <c r="D85" s="29"/>
      <c r="E85" s="21"/>
      <c r="F85" s="30"/>
      <c r="G85" s="31"/>
      <c r="H85" s="21"/>
      <c r="I85" s="24"/>
      <c r="J85" s="25"/>
      <c r="K85" s="21"/>
      <c r="L85" s="34"/>
    </row>
    <row r="86" spans="1:12" ht="17.100000000000001" customHeight="1">
      <c r="A86" s="17"/>
      <c r="B86" s="27"/>
      <c r="C86" s="28"/>
      <c r="D86" s="29"/>
      <c r="E86" s="21"/>
      <c r="F86" s="30"/>
      <c r="G86" s="31"/>
      <c r="H86" s="21"/>
      <c r="I86" s="24"/>
      <c r="J86" s="25"/>
      <c r="K86" s="21"/>
      <c r="L86" s="34"/>
    </row>
    <row r="87" spans="1:12" ht="17.100000000000001" customHeight="1">
      <c r="A87" s="17"/>
      <c r="B87" s="27"/>
      <c r="C87" s="28"/>
      <c r="D87" s="29"/>
      <c r="E87" s="21"/>
      <c r="F87" s="30"/>
      <c r="G87" s="31"/>
      <c r="H87" s="21"/>
      <c r="I87" s="24"/>
      <c r="J87" s="25"/>
      <c r="K87" s="21"/>
      <c r="L87" s="34"/>
    </row>
    <row r="88" spans="1:12" ht="17.100000000000001" customHeight="1">
      <c r="A88" s="17"/>
      <c r="B88" s="27"/>
      <c r="C88" s="28"/>
      <c r="D88" s="29"/>
      <c r="E88" s="21"/>
      <c r="F88" s="30"/>
      <c r="G88" s="31"/>
      <c r="H88" s="21"/>
      <c r="I88" s="24"/>
      <c r="J88" s="25"/>
      <c r="K88" s="21"/>
      <c r="L88" s="34"/>
    </row>
    <row r="89" spans="1:12" ht="17.100000000000001" customHeight="1">
      <c r="A89" s="17"/>
      <c r="B89" s="27"/>
      <c r="C89" s="28"/>
      <c r="D89" s="29"/>
      <c r="E89" s="21"/>
      <c r="F89" s="30"/>
      <c r="G89" s="31"/>
      <c r="H89" s="21"/>
      <c r="I89" s="24"/>
      <c r="J89" s="25"/>
      <c r="K89" s="21"/>
      <c r="L89" s="34"/>
    </row>
    <row r="90" spans="1:12" ht="17.100000000000001" customHeight="1">
      <c r="A90" s="17"/>
      <c r="B90" s="27"/>
      <c r="C90" s="28"/>
      <c r="D90" s="29"/>
      <c r="E90" s="21"/>
      <c r="F90" s="30"/>
      <c r="G90" s="31"/>
      <c r="H90" s="21"/>
      <c r="I90" s="24"/>
      <c r="J90" s="25"/>
      <c r="K90" s="21"/>
      <c r="L90" s="34"/>
    </row>
    <row r="91" spans="1:12" ht="17.100000000000001" customHeight="1">
      <c r="A91" s="17"/>
      <c r="B91" s="27"/>
      <c r="C91" s="28"/>
      <c r="D91" s="29"/>
      <c r="E91" s="21"/>
      <c r="F91" s="30"/>
      <c r="G91" s="31"/>
      <c r="H91" s="21"/>
      <c r="I91" s="24"/>
      <c r="J91" s="25"/>
      <c r="K91" s="21"/>
      <c r="L91" s="34"/>
    </row>
    <row r="92" spans="1:12" ht="17.100000000000001" customHeight="1">
      <c r="A92" s="17"/>
      <c r="B92" s="27"/>
      <c r="C92" s="28"/>
      <c r="D92" s="29"/>
      <c r="E92" s="21"/>
      <c r="F92" s="30"/>
      <c r="G92" s="31"/>
      <c r="H92" s="21"/>
      <c r="I92" s="24"/>
      <c r="J92" s="25"/>
      <c r="K92" s="21"/>
      <c r="L92" s="34"/>
    </row>
    <row r="93" spans="1:12" ht="17.100000000000001" customHeight="1">
      <c r="A93" s="17"/>
      <c r="B93" s="27"/>
      <c r="C93" s="28"/>
      <c r="D93" s="29"/>
      <c r="E93" s="21"/>
      <c r="F93" s="30"/>
      <c r="G93" s="31"/>
      <c r="H93" s="21"/>
      <c r="I93" s="24"/>
      <c r="J93" s="25"/>
      <c r="K93" s="21"/>
      <c r="L93" s="34"/>
    </row>
    <row r="94" spans="1:12" ht="17.100000000000001" customHeight="1">
      <c r="A94" s="17"/>
      <c r="B94" s="27"/>
      <c r="C94" s="28"/>
      <c r="D94" s="29"/>
      <c r="E94" s="21"/>
      <c r="F94" s="30"/>
      <c r="G94" s="31"/>
      <c r="H94" s="21"/>
      <c r="I94" s="24"/>
      <c r="J94" s="25"/>
      <c r="K94" s="21"/>
      <c r="L94" s="34"/>
    </row>
    <row r="95" spans="1:12" ht="17.100000000000001" customHeight="1">
      <c r="A95" s="17"/>
      <c r="B95" s="27"/>
      <c r="C95" s="28"/>
      <c r="D95" s="29"/>
      <c r="E95" s="21"/>
      <c r="F95" s="30"/>
      <c r="G95" s="31"/>
      <c r="H95" s="21"/>
      <c r="I95" s="24"/>
      <c r="J95" s="25"/>
      <c r="K95" s="21"/>
      <c r="L95" s="34"/>
    </row>
    <row r="96" spans="1:12" ht="17.100000000000001" customHeight="1">
      <c r="A96" s="17"/>
      <c r="B96" s="27"/>
      <c r="C96" s="28"/>
      <c r="D96" s="29"/>
      <c r="E96" s="21"/>
      <c r="F96" s="30"/>
      <c r="G96" s="31"/>
      <c r="H96" s="21"/>
      <c r="I96" s="24"/>
      <c r="J96" s="25"/>
      <c r="K96" s="21"/>
      <c r="L96" s="34"/>
    </row>
    <row r="97" spans="1:12" ht="17.100000000000001" customHeight="1">
      <c r="A97" s="17"/>
      <c r="B97" s="27"/>
      <c r="C97" s="28"/>
      <c r="D97" s="29"/>
      <c r="E97" s="21"/>
      <c r="F97" s="30"/>
      <c r="G97" s="31"/>
      <c r="H97" s="21"/>
      <c r="I97" s="24"/>
      <c r="J97" s="25"/>
      <c r="K97" s="21"/>
      <c r="L97" s="34"/>
    </row>
    <row r="98" spans="1:12" ht="17.100000000000001" customHeight="1">
      <c r="A98" s="17"/>
      <c r="B98" s="27"/>
      <c r="C98" s="28"/>
      <c r="D98" s="29"/>
      <c r="E98" s="21"/>
      <c r="F98" s="30"/>
      <c r="G98" s="31"/>
      <c r="H98" s="21"/>
      <c r="I98" s="24"/>
      <c r="J98" s="25"/>
      <c r="K98" s="21"/>
      <c r="L98" s="34"/>
    </row>
    <row r="99" spans="1:12" ht="17.100000000000001" customHeight="1">
      <c r="A99" s="17"/>
      <c r="B99" s="27"/>
      <c r="C99" s="28"/>
      <c r="D99" s="29"/>
      <c r="E99" s="21"/>
      <c r="F99" s="30"/>
      <c r="G99" s="31"/>
      <c r="H99" s="21"/>
      <c r="I99" s="24"/>
      <c r="J99" s="25"/>
      <c r="K99" s="21"/>
      <c r="L99" s="34"/>
    </row>
    <row r="100" spans="1:12" ht="17.100000000000001" customHeight="1">
      <c r="A100" s="17"/>
      <c r="B100" s="27"/>
      <c r="C100" s="28"/>
      <c r="D100" s="29"/>
      <c r="E100" s="21"/>
      <c r="F100" s="30"/>
      <c r="G100" s="31"/>
      <c r="H100" s="21"/>
      <c r="I100" s="24"/>
      <c r="J100" s="25"/>
      <c r="K100" s="21"/>
      <c r="L100" s="34"/>
    </row>
    <row r="101" spans="1:12" ht="17.100000000000001" customHeight="1">
      <c r="A101" s="17"/>
      <c r="B101" s="27"/>
      <c r="C101" s="28"/>
      <c r="D101" s="29"/>
      <c r="E101" s="21"/>
      <c r="F101" s="30"/>
      <c r="G101" s="31"/>
      <c r="H101" s="21"/>
      <c r="I101" s="24"/>
      <c r="J101" s="25"/>
      <c r="K101" s="21"/>
      <c r="L101" s="34"/>
    </row>
    <row r="102" spans="1:12" ht="17.100000000000001" customHeight="1">
      <c r="A102" s="17"/>
      <c r="B102" s="27"/>
      <c r="C102" s="28"/>
      <c r="D102" s="29"/>
      <c r="E102" s="21"/>
      <c r="F102" s="30"/>
      <c r="G102" s="31"/>
      <c r="H102" s="21"/>
      <c r="I102" s="24"/>
      <c r="J102" s="25"/>
      <c r="K102" s="21"/>
      <c r="L102" s="34"/>
    </row>
    <row r="103" spans="1:12" ht="17.100000000000001" customHeight="1">
      <c r="A103" s="17"/>
      <c r="B103" s="27"/>
      <c r="C103" s="28"/>
      <c r="D103" s="29"/>
      <c r="E103" s="21"/>
      <c r="F103" s="30"/>
      <c r="G103" s="31"/>
      <c r="H103" s="21"/>
      <c r="I103" s="24"/>
      <c r="J103" s="25"/>
      <c r="K103" s="21"/>
      <c r="L103" s="34"/>
    </row>
    <row r="104" spans="1:12" ht="17.100000000000001" customHeight="1">
      <c r="A104" s="17"/>
      <c r="B104" s="27"/>
      <c r="C104" s="28"/>
      <c r="D104" s="29"/>
      <c r="E104" s="21"/>
      <c r="F104" s="30"/>
      <c r="G104" s="31"/>
      <c r="H104" s="21"/>
      <c r="I104" s="24"/>
      <c r="J104" s="25"/>
      <c r="K104" s="21"/>
      <c r="L104" s="34"/>
    </row>
    <row r="105" spans="1:12" ht="17.100000000000001" customHeight="1">
      <c r="A105" s="17"/>
      <c r="B105" s="27"/>
      <c r="C105" s="28"/>
      <c r="D105" s="29"/>
      <c r="E105" s="21"/>
      <c r="F105" s="30"/>
      <c r="G105" s="31"/>
      <c r="H105" s="21"/>
      <c r="I105" s="24"/>
      <c r="J105" s="25"/>
      <c r="K105" s="21"/>
      <c r="L105" s="34"/>
    </row>
    <row r="106" spans="1:12" ht="17.100000000000001" customHeight="1">
      <c r="A106" s="17"/>
      <c r="B106" s="27"/>
      <c r="C106" s="28"/>
      <c r="D106" s="29"/>
      <c r="E106" s="21"/>
      <c r="F106" s="30"/>
      <c r="G106" s="31"/>
      <c r="H106" s="21"/>
      <c r="I106" s="24"/>
      <c r="J106" s="25"/>
      <c r="K106" s="21"/>
      <c r="L106" s="34"/>
    </row>
    <row r="107" spans="1:12" ht="17.100000000000001" customHeight="1">
      <c r="A107" s="17"/>
      <c r="B107" s="27"/>
      <c r="C107" s="28"/>
      <c r="D107" s="29"/>
      <c r="E107" s="21"/>
      <c r="F107" s="30"/>
      <c r="G107" s="31"/>
      <c r="H107" s="21"/>
      <c r="I107" s="24"/>
      <c r="J107" s="25"/>
      <c r="K107" s="21"/>
      <c r="L107" s="34"/>
    </row>
    <row r="108" spans="1:12" ht="17.100000000000001" customHeight="1">
      <c r="A108" s="17"/>
      <c r="B108" s="27"/>
      <c r="C108" s="28"/>
      <c r="D108" s="29"/>
      <c r="E108" s="21"/>
      <c r="F108" s="30"/>
      <c r="G108" s="31"/>
      <c r="H108" s="21"/>
      <c r="I108" s="24"/>
      <c r="J108" s="25"/>
      <c r="K108" s="21"/>
      <c r="L108" s="34"/>
    </row>
    <row r="109" spans="1:12" ht="17.100000000000001" customHeight="1">
      <c r="A109" s="17"/>
      <c r="B109" s="27"/>
      <c r="C109" s="28"/>
      <c r="D109" s="29"/>
      <c r="E109" s="21"/>
      <c r="F109" s="30"/>
      <c r="G109" s="31"/>
      <c r="H109" s="21"/>
      <c r="I109" s="24"/>
      <c r="J109" s="25"/>
      <c r="K109" s="21"/>
      <c r="L109" s="34"/>
    </row>
    <row r="110" spans="1:12" ht="17.100000000000001" customHeight="1">
      <c r="A110" s="17"/>
      <c r="B110" s="27"/>
      <c r="C110" s="28"/>
      <c r="D110" s="29"/>
      <c r="E110" s="21"/>
      <c r="F110" s="30"/>
      <c r="G110" s="31"/>
      <c r="H110" s="21"/>
      <c r="I110" s="24"/>
      <c r="J110" s="25"/>
      <c r="K110" s="21"/>
      <c r="L110" s="34"/>
    </row>
    <row r="111" spans="1:12" ht="17.100000000000001" customHeight="1">
      <c r="A111" s="17"/>
      <c r="B111" s="27"/>
      <c r="C111" s="28"/>
      <c r="D111" s="29"/>
      <c r="E111" s="21"/>
      <c r="F111" s="30"/>
      <c r="G111" s="31"/>
      <c r="H111" s="21"/>
      <c r="I111" s="24"/>
      <c r="J111" s="25"/>
      <c r="K111" s="21"/>
      <c r="L111" s="34"/>
    </row>
    <row r="112" spans="1:12" ht="17.100000000000001" customHeight="1">
      <c r="A112" s="17"/>
      <c r="B112" s="27"/>
      <c r="C112" s="28"/>
      <c r="D112" s="29"/>
      <c r="E112" s="21"/>
      <c r="F112" s="30"/>
      <c r="G112" s="31"/>
      <c r="H112" s="21"/>
      <c r="I112" s="24"/>
      <c r="J112" s="25"/>
      <c r="K112" s="21"/>
      <c r="L112" s="34"/>
    </row>
    <row r="113" spans="1:12" ht="17.100000000000001" customHeight="1">
      <c r="A113" s="17"/>
      <c r="B113" s="27"/>
      <c r="C113" s="28"/>
      <c r="D113" s="29"/>
      <c r="E113" s="21"/>
      <c r="F113" s="30"/>
      <c r="G113" s="31"/>
      <c r="H113" s="21"/>
      <c r="I113" s="24"/>
      <c r="J113" s="25"/>
      <c r="K113" s="21"/>
      <c r="L113" s="34"/>
    </row>
    <row r="114" spans="1:12" ht="17.100000000000001" customHeight="1">
      <c r="A114" s="17"/>
      <c r="B114" s="27"/>
      <c r="C114" s="28"/>
      <c r="D114" s="29"/>
      <c r="E114" s="21"/>
      <c r="F114" s="30"/>
      <c r="G114" s="31"/>
      <c r="H114" s="21"/>
      <c r="I114" s="24"/>
      <c r="J114" s="25"/>
      <c r="K114" s="21"/>
      <c r="L114" s="34"/>
    </row>
    <row r="115" spans="1:12" ht="17.100000000000001" customHeight="1">
      <c r="A115" s="17"/>
      <c r="B115" s="27"/>
      <c r="C115" s="28"/>
      <c r="D115" s="29"/>
      <c r="E115" s="21"/>
      <c r="F115" s="30"/>
      <c r="G115" s="31"/>
      <c r="H115" s="21"/>
      <c r="I115" s="24"/>
      <c r="J115" s="25"/>
      <c r="K115" s="21"/>
      <c r="L115" s="34"/>
    </row>
    <row r="116" spans="1:12" ht="17.100000000000001" customHeight="1">
      <c r="A116" s="17"/>
      <c r="B116" s="27"/>
      <c r="C116" s="28"/>
      <c r="D116" s="29"/>
      <c r="E116" s="21"/>
      <c r="F116" s="30"/>
      <c r="G116" s="31"/>
      <c r="H116" s="21"/>
      <c r="I116" s="24"/>
      <c r="J116" s="25"/>
      <c r="K116" s="21"/>
      <c r="L116" s="34"/>
    </row>
    <row r="117" spans="1:12" ht="17.100000000000001" customHeight="1">
      <c r="A117" s="17"/>
      <c r="B117" s="27"/>
      <c r="C117" s="28"/>
      <c r="D117" s="29"/>
      <c r="E117" s="21"/>
      <c r="F117" s="30"/>
      <c r="G117" s="31"/>
      <c r="H117" s="21"/>
      <c r="I117" s="24"/>
      <c r="J117" s="25"/>
      <c r="K117" s="21"/>
      <c r="L117" s="34"/>
    </row>
    <row r="118" spans="1:12" ht="17.100000000000001" customHeight="1">
      <c r="A118" s="17"/>
      <c r="B118" s="27"/>
      <c r="C118" s="28"/>
      <c r="D118" s="29"/>
      <c r="E118" s="21"/>
      <c r="F118" s="30"/>
      <c r="G118" s="31"/>
      <c r="H118" s="21"/>
      <c r="I118" s="24"/>
      <c r="J118" s="25"/>
      <c r="K118" s="21"/>
      <c r="L118" s="34"/>
    </row>
    <row r="119" spans="1:12" ht="17.100000000000001" customHeight="1">
      <c r="A119" s="17"/>
      <c r="B119" s="27"/>
      <c r="C119" s="28"/>
      <c r="D119" s="29"/>
      <c r="E119" s="21"/>
      <c r="F119" s="30"/>
      <c r="G119" s="31"/>
      <c r="H119" s="21"/>
      <c r="I119" s="24"/>
      <c r="J119" s="25"/>
      <c r="K119" s="21"/>
      <c r="L119" s="34"/>
    </row>
    <row r="120" spans="1:12" ht="17.100000000000001" customHeight="1">
      <c r="A120" s="17"/>
      <c r="B120" s="27"/>
      <c r="C120" s="28"/>
      <c r="D120" s="29"/>
      <c r="E120" s="21"/>
      <c r="F120" s="30"/>
      <c r="G120" s="31"/>
      <c r="H120" s="21"/>
      <c r="I120" s="24"/>
      <c r="J120" s="25"/>
      <c r="K120" s="21"/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0">
    <tabColor rgb="FFFFFF00"/>
    <pageSetUpPr fitToPage="1"/>
  </sheetPr>
  <dimension ref="A1:M120"/>
  <sheetViews>
    <sheetView tabSelected="1" zoomScaleNormal="100" zoomScaleSheetLayoutView="100" workbookViewId="0">
      <selection activeCell="T6" sqref="T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71</v>
      </c>
      <c r="F8" s="10"/>
      <c r="G8" s="10"/>
      <c r="H8" s="38"/>
      <c r="I8" s="9" t="s">
        <v>6</v>
      </c>
      <c r="J8" s="10"/>
      <c r="K8" s="10" t="s">
        <v>72</v>
      </c>
      <c r="L8" s="11"/>
    </row>
    <row r="9" spans="1:13" ht="15" customHeight="1">
      <c r="A9" s="12" t="s">
        <v>8</v>
      </c>
      <c r="D9" s="10" t="s">
        <v>71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/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55.9</v>
      </c>
      <c r="K14" s="21">
        <f>J14*I14</f>
        <v>1118</v>
      </c>
      <c r="L14" s="26"/>
    </row>
    <row r="15" spans="1:13" ht="17.100000000000001" customHeight="1">
      <c r="A15" s="17">
        <v>45299</v>
      </c>
      <c r="B15" s="98" t="s">
        <v>602</v>
      </c>
      <c r="C15" s="19"/>
      <c r="D15" s="20"/>
      <c r="E15" s="21"/>
      <c r="F15" s="22">
        <v>1</v>
      </c>
      <c r="G15" s="31">
        <f t="shared" ref="G15:G27" si="0">J14</f>
        <v>55.9</v>
      </c>
      <c r="H15" s="21">
        <f t="shared" ref="H15:H27" si="1">G15*F15</f>
        <v>55.9</v>
      </c>
      <c r="I15" s="32">
        <f t="shared" ref="I15:I27" si="2">+I14+C15-F15</f>
        <v>19</v>
      </c>
      <c r="J15" s="42">
        <f t="shared" ref="J15:J27" si="3">ROUND(((K14+E15)-H15)/I15,2)</f>
        <v>55.9</v>
      </c>
      <c r="K15" s="33">
        <f t="shared" ref="K15:K27" si="4">ROUND(I15*J15,2)</f>
        <v>1062.0999999999999</v>
      </c>
      <c r="L15" s="26"/>
      <c r="M15" s="118" t="s">
        <v>603</v>
      </c>
    </row>
    <row r="16" spans="1:13" ht="17.100000000000001" customHeight="1">
      <c r="A16" s="17">
        <v>45317</v>
      </c>
      <c r="B16" s="36" t="s">
        <v>610</v>
      </c>
      <c r="C16" s="28"/>
      <c r="D16" s="29"/>
      <c r="E16" s="21"/>
      <c r="F16" s="30">
        <v>2</v>
      </c>
      <c r="G16" s="31">
        <f t="shared" si="0"/>
        <v>55.9</v>
      </c>
      <c r="H16" s="21">
        <f t="shared" si="1"/>
        <v>111.8</v>
      </c>
      <c r="I16" s="32">
        <f t="shared" si="2"/>
        <v>17</v>
      </c>
      <c r="J16" s="42">
        <f t="shared" si="3"/>
        <v>55.9</v>
      </c>
      <c r="K16" s="33">
        <f t="shared" si="4"/>
        <v>950.3</v>
      </c>
      <c r="L16" s="34"/>
      <c r="M16" s="118" t="s">
        <v>659</v>
      </c>
    </row>
    <row r="17" spans="1:13" ht="17.100000000000001" customHeight="1">
      <c r="A17" s="154">
        <v>45320</v>
      </c>
      <c r="B17" s="168" t="s">
        <v>595</v>
      </c>
      <c r="C17" s="156"/>
      <c r="D17" s="157"/>
      <c r="E17" s="158"/>
      <c r="F17" s="159">
        <v>1</v>
      </c>
      <c r="G17" s="160">
        <f t="shared" si="0"/>
        <v>55.9</v>
      </c>
      <c r="H17" s="158">
        <f t="shared" si="1"/>
        <v>55.9</v>
      </c>
      <c r="I17" s="161">
        <f t="shared" si="2"/>
        <v>16</v>
      </c>
      <c r="J17" s="162">
        <f t="shared" si="3"/>
        <v>55.9</v>
      </c>
      <c r="K17" s="163">
        <f t="shared" si="4"/>
        <v>894.4</v>
      </c>
      <c r="L17" s="164"/>
      <c r="M17" s="167" t="s">
        <v>664</v>
      </c>
    </row>
    <row r="18" spans="1:13" ht="17.100000000000001" customHeight="1">
      <c r="A18" s="154">
        <v>45349</v>
      </c>
      <c r="B18" s="186" t="s">
        <v>595</v>
      </c>
      <c r="C18" s="244"/>
      <c r="D18" s="245"/>
      <c r="E18" s="158"/>
      <c r="F18" s="202">
        <v>1</v>
      </c>
      <c r="G18" s="170">
        <f t="shared" si="0"/>
        <v>55.9</v>
      </c>
      <c r="H18" s="188">
        <f t="shared" si="1"/>
        <v>55.9</v>
      </c>
      <c r="I18" s="173">
        <f t="shared" si="2"/>
        <v>15</v>
      </c>
      <c r="J18" s="174">
        <f t="shared" si="3"/>
        <v>55.9</v>
      </c>
      <c r="K18" s="158">
        <f t="shared" si="4"/>
        <v>838.5</v>
      </c>
      <c r="L18" s="246"/>
      <c r="M18" s="167" t="s">
        <v>716</v>
      </c>
    </row>
    <row r="19" spans="1:13" ht="17.100000000000001" customHeight="1">
      <c r="A19" s="17">
        <v>45384</v>
      </c>
      <c r="B19" s="82" t="s">
        <v>587</v>
      </c>
      <c r="C19" s="19"/>
      <c r="D19" s="20"/>
      <c r="E19" s="21"/>
      <c r="F19" s="22">
        <v>2</v>
      </c>
      <c r="G19" s="160">
        <f t="shared" si="0"/>
        <v>55.9</v>
      </c>
      <c r="H19" s="188">
        <f t="shared" si="1"/>
        <v>111.8</v>
      </c>
      <c r="I19" s="161">
        <f t="shared" si="2"/>
        <v>13</v>
      </c>
      <c r="J19" s="162">
        <f t="shared" si="3"/>
        <v>55.9</v>
      </c>
      <c r="K19" s="163">
        <f t="shared" si="4"/>
        <v>726.7</v>
      </c>
      <c r="L19" s="26"/>
      <c r="M19" s="118" t="s">
        <v>793</v>
      </c>
    </row>
    <row r="20" spans="1:13" ht="17.100000000000001" customHeight="1">
      <c r="A20" s="17">
        <v>45393</v>
      </c>
      <c r="B20" s="82" t="s">
        <v>629</v>
      </c>
      <c r="C20" s="28"/>
      <c r="D20" s="29"/>
      <c r="E20" s="21"/>
      <c r="F20" s="30">
        <v>1</v>
      </c>
      <c r="G20" s="160">
        <f t="shared" si="0"/>
        <v>55.9</v>
      </c>
      <c r="H20" s="188">
        <f t="shared" si="1"/>
        <v>55.9</v>
      </c>
      <c r="I20" s="161">
        <f t="shared" si="2"/>
        <v>12</v>
      </c>
      <c r="J20" s="162">
        <f t="shared" si="3"/>
        <v>55.9</v>
      </c>
      <c r="K20" s="163">
        <f t="shared" si="4"/>
        <v>670.8</v>
      </c>
      <c r="L20" s="34"/>
      <c r="M20" s="118" t="s">
        <v>807</v>
      </c>
    </row>
    <row r="21" spans="1:13" ht="17.100000000000001" customHeight="1">
      <c r="A21" s="17">
        <v>45399</v>
      </c>
      <c r="B21" s="17" t="s">
        <v>636</v>
      </c>
      <c r="C21" s="28"/>
      <c r="D21" s="29"/>
      <c r="E21" s="21"/>
      <c r="F21" s="30">
        <v>1</v>
      </c>
      <c r="G21" s="160">
        <f t="shared" si="0"/>
        <v>55.9</v>
      </c>
      <c r="H21" s="188">
        <f t="shared" si="1"/>
        <v>55.9</v>
      </c>
      <c r="I21" s="161">
        <f t="shared" si="2"/>
        <v>11</v>
      </c>
      <c r="J21" s="162">
        <f t="shared" si="3"/>
        <v>55.9</v>
      </c>
      <c r="K21" s="163">
        <f t="shared" si="4"/>
        <v>614.9</v>
      </c>
      <c r="L21" s="34"/>
      <c r="M21" s="118" t="s">
        <v>821</v>
      </c>
    </row>
    <row r="22" spans="1:13" ht="17.100000000000001" customHeight="1">
      <c r="A22" s="154">
        <v>45400</v>
      </c>
      <c r="B22" s="168" t="s">
        <v>587</v>
      </c>
      <c r="C22" s="156"/>
      <c r="D22" s="157"/>
      <c r="E22" s="158"/>
      <c r="F22" s="159">
        <v>1</v>
      </c>
      <c r="G22" s="160">
        <f t="shared" si="0"/>
        <v>55.9</v>
      </c>
      <c r="H22" s="241">
        <f t="shared" si="1"/>
        <v>55.9</v>
      </c>
      <c r="I22" s="161">
        <f t="shared" si="2"/>
        <v>10</v>
      </c>
      <c r="J22" s="162">
        <f t="shared" si="3"/>
        <v>55.9</v>
      </c>
      <c r="K22" s="163">
        <f t="shared" si="4"/>
        <v>559</v>
      </c>
      <c r="L22" s="164"/>
      <c r="M22" s="167" t="s">
        <v>823</v>
      </c>
    </row>
    <row r="23" spans="1:13" ht="17.100000000000001" customHeight="1">
      <c r="A23" s="247">
        <v>45426</v>
      </c>
      <c r="B23" s="260" t="s">
        <v>583</v>
      </c>
      <c r="C23" s="249"/>
      <c r="D23" s="250"/>
      <c r="E23" s="241"/>
      <c r="F23" s="251">
        <v>1</v>
      </c>
      <c r="G23" s="240">
        <f t="shared" si="0"/>
        <v>55.9</v>
      </c>
      <c r="H23" s="241">
        <f t="shared" si="1"/>
        <v>55.9</v>
      </c>
      <c r="I23" s="242">
        <f t="shared" si="2"/>
        <v>9</v>
      </c>
      <c r="J23" s="243">
        <f t="shared" si="3"/>
        <v>55.9</v>
      </c>
      <c r="K23" s="241">
        <f t="shared" si="4"/>
        <v>503.1</v>
      </c>
      <c r="L23" s="252"/>
      <c r="M23" s="253" t="s">
        <v>883</v>
      </c>
    </row>
    <row r="24" spans="1:13" ht="17.100000000000001" customHeight="1">
      <c r="A24" s="247">
        <v>45447</v>
      </c>
      <c r="B24" s="260" t="s">
        <v>636</v>
      </c>
      <c r="C24" s="249"/>
      <c r="D24" s="250"/>
      <c r="E24" s="241"/>
      <c r="F24" s="251">
        <v>1</v>
      </c>
      <c r="G24" s="240">
        <f t="shared" si="0"/>
        <v>55.9</v>
      </c>
      <c r="H24" s="241">
        <f t="shared" si="1"/>
        <v>55.9</v>
      </c>
      <c r="I24" s="242">
        <f t="shared" si="2"/>
        <v>8</v>
      </c>
      <c r="J24" s="243">
        <f t="shared" si="3"/>
        <v>55.9</v>
      </c>
      <c r="K24" s="241">
        <f t="shared" si="4"/>
        <v>447.2</v>
      </c>
      <c r="L24" s="252"/>
      <c r="M24" s="253" t="s">
        <v>932</v>
      </c>
    </row>
    <row r="25" spans="1:13" ht="17.100000000000001" customHeight="1">
      <c r="A25" s="17">
        <v>45490</v>
      </c>
      <c r="B25" s="82" t="s">
        <v>627</v>
      </c>
      <c r="C25" s="19"/>
      <c r="D25" s="20"/>
      <c r="E25" s="21"/>
      <c r="F25" s="22">
        <v>2</v>
      </c>
      <c r="G25" s="240">
        <f t="shared" si="0"/>
        <v>55.9</v>
      </c>
      <c r="H25" s="241">
        <f t="shared" si="1"/>
        <v>111.8</v>
      </c>
      <c r="I25" s="242">
        <f t="shared" si="2"/>
        <v>6</v>
      </c>
      <c r="J25" s="243">
        <f t="shared" si="3"/>
        <v>55.9</v>
      </c>
      <c r="K25" s="241">
        <f t="shared" si="4"/>
        <v>335.4</v>
      </c>
      <c r="L25" s="26"/>
      <c r="M25" s="122" t="s">
        <v>1010</v>
      </c>
    </row>
    <row r="26" spans="1:13" ht="17.100000000000001" customHeight="1">
      <c r="A26" s="17">
        <v>45511</v>
      </c>
      <c r="B26" s="36" t="s">
        <v>604</v>
      </c>
      <c r="C26" s="28"/>
      <c r="D26" s="29"/>
      <c r="E26" s="21"/>
      <c r="F26" s="30">
        <v>2</v>
      </c>
      <c r="G26" s="240">
        <f t="shared" si="0"/>
        <v>55.9</v>
      </c>
      <c r="H26" s="241">
        <f t="shared" si="1"/>
        <v>111.8</v>
      </c>
      <c r="I26" s="242">
        <f t="shared" si="2"/>
        <v>4</v>
      </c>
      <c r="J26" s="243">
        <f t="shared" si="3"/>
        <v>55.9</v>
      </c>
      <c r="K26" s="241">
        <f t="shared" si="4"/>
        <v>223.6</v>
      </c>
      <c r="L26" s="34"/>
      <c r="M26" s="118" t="s">
        <v>1045</v>
      </c>
    </row>
    <row r="27" spans="1:13" ht="17.100000000000001" customHeight="1">
      <c r="A27" s="17">
        <v>45516</v>
      </c>
      <c r="B27" s="36" t="s">
        <v>627</v>
      </c>
      <c r="C27" s="28"/>
      <c r="D27" s="29"/>
      <c r="E27" s="21"/>
      <c r="F27" s="30">
        <v>1</v>
      </c>
      <c r="G27" s="240">
        <f t="shared" si="0"/>
        <v>55.9</v>
      </c>
      <c r="H27" s="241">
        <f t="shared" si="1"/>
        <v>55.9</v>
      </c>
      <c r="I27" s="242">
        <f t="shared" si="2"/>
        <v>3</v>
      </c>
      <c r="J27" s="243">
        <f t="shared" si="3"/>
        <v>55.9</v>
      </c>
      <c r="K27" s="241">
        <f t="shared" si="4"/>
        <v>167.7</v>
      </c>
      <c r="L27" s="34"/>
      <c r="M27" s="118" t="s">
        <v>1059</v>
      </c>
    </row>
    <row r="28" spans="1:13" ht="17.100000000000001" customHeight="1">
      <c r="A28" s="17">
        <v>45621</v>
      </c>
      <c r="B28" s="36" t="s">
        <v>593</v>
      </c>
      <c r="C28" s="28"/>
      <c r="D28" s="29"/>
      <c r="E28" s="21"/>
      <c r="F28" s="30">
        <v>2</v>
      </c>
      <c r="G28" s="240">
        <f t="shared" ref="G28" si="5">J27</f>
        <v>55.9</v>
      </c>
      <c r="H28" s="241">
        <f t="shared" ref="H28" si="6">G28*F28</f>
        <v>111.8</v>
      </c>
      <c r="I28" s="242">
        <f t="shared" ref="I28" si="7">+I27+C28-F28</f>
        <v>1</v>
      </c>
      <c r="J28" s="243">
        <f t="shared" ref="J28" si="8">ROUND(((K27+E28)-H28)/I28,2)</f>
        <v>55.9</v>
      </c>
      <c r="K28" s="241">
        <f t="shared" ref="K28" si="9">ROUND(I28*J28,2)</f>
        <v>55.9</v>
      </c>
      <c r="L28" s="34"/>
      <c r="M28" s="118" t="s">
        <v>1204</v>
      </c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ref="I29:I77" si="10">+I28+C29-F29</f>
        <v>1</v>
      </c>
      <c r="J29" s="42">
        <f t="shared" ref="J29:J77" si="11">ROUND(((K28+E29)-H29)/I29,2)</f>
        <v>55.9</v>
      </c>
      <c r="K29" s="33">
        <f t="shared" ref="K29:K77" si="12">ROUND(I29*J29,2)</f>
        <v>55.9</v>
      </c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10"/>
        <v>1</v>
      </c>
      <c r="J30" s="42">
        <f t="shared" si="11"/>
        <v>55.9</v>
      </c>
      <c r="K30" s="33">
        <f t="shared" si="12"/>
        <v>55.9</v>
      </c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10"/>
        <v>1</v>
      </c>
      <c r="J31" s="42">
        <f t="shared" si="11"/>
        <v>55.9</v>
      </c>
      <c r="K31" s="33">
        <f t="shared" si="12"/>
        <v>55.9</v>
      </c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10"/>
        <v>1</v>
      </c>
      <c r="J32" s="42">
        <f t="shared" si="11"/>
        <v>55.9</v>
      </c>
      <c r="K32" s="33">
        <f t="shared" si="12"/>
        <v>55.9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10"/>
        <v>1</v>
      </c>
      <c r="J33" s="42">
        <f t="shared" si="11"/>
        <v>55.9</v>
      </c>
      <c r="K33" s="33">
        <f t="shared" si="12"/>
        <v>55.9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10"/>
        <v>1</v>
      </c>
      <c r="J34" s="42">
        <f t="shared" si="11"/>
        <v>55.9</v>
      </c>
      <c r="K34" s="33">
        <f t="shared" si="12"/>
        <v>55.9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10"/>
        <v>1</v>
      </c>
      <c r="J35" s="42">
        <f t="shared" si="11"/>
        <v>55.9</v>
      </c>
      <c r="K35" s="33">
        <f t="shared" si="12"/>
        <v>55.9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10"/>
        <v>1</v>
      </c>
      <c r="J36" s="42">
        <f t="shared" si="11"/>
        <v>55.9</v>
      </c>
      <c r="K36" s="33">
        <f t="shared" si="12"/>
        <v>55.9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10"/>
        <v>1</v>
      </c>
      <c r="J37" s="42">
        <f t="shared" si="11"/>
        <v>55.9</v>
      </c>
      <c r="K37" s="33">
        <f t="shared" si="12"/>
        <v>55.9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10"/>
        <v>1</v>
      </c>
      <c r="J38" s="42">
        <f t="shared" si="11"/>
        <v>55.9</v>
      </c>
      <c r="K38" s="33">
        <f t="shared" si="12"/>
        <v>55.9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10"/>
        <v>1</v>
      </c>
      <c r="J39" s="42">
        <f t="shared" si="11"/>
        <v>55.9</v>
      </c>
      <c r="K39" s="33">
        <f t="shared" si="12"/>
        <v>55.9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10"/>
        <v>1</v>
      </c>
      <c r="J40" s="42">
        <f t="shared" si="11"/>
        <v>55.9</v>
      </c>
      <c r="K40" s="33">
        <f t="shared" si="12"/>
        <v>55.9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10"/>
        <v>1</v>
      </c>
      <c r="J41" s="42">
        <f t="shared" si="11"/>
        <v>55.9</v>
      </c>
      <c r="K41" s="33">
        <f t="shared" si="12"/>
        <v>55.9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10"/>
        <v>1</v>
      </c>
      <c r="J42" s="42">
        <f t="shared" si="11"/>
        <v>55.9</v>
      </c>
      <c r="K42" s="33">
        <f t="shared" si="12"/>
        <v>55.9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10"/>
        <v>1</v>
      </c>
      <c r="J43" s="42">
        <f t="shared" si="11"/>
        <v>55.9</v>
      </c>
      <c r="K43" s="33">
        <f t="shared" si="12"/>
        <v>55.9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10"/>
        <v>1</v>
      </c>
      <c r="J44" s="42">
        <f t="shared" si="11"/>
        <v>55.9</v>
      </c>
      <c r="K44" s="33">
        <f t="shared" si="12"/>
        <v>55.9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10"/>
        <v>1</v>
      </c>
      <c r="J45" s="42">
        <f t="shared" si="11"/>
        <v>55.9</v>
      </c>
      <c r="K45" s="33">
        <f t="shared" si="12"/>
        <v>55.9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10"/>
        <v>1</v>
      </c>
      <c r="J46" s="42">
        <f t="shared" si="11"/>
        <v>55.9</v>
      </c>
      <c r="K46" s="33">
        <f t="shared" si="12"/>
        <v>55.9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10"/>
        <v>1</v>
      </c>
      <c r="J47" s="42">
        <f t="shared" si="11"/>
        <v>55.9</v>
      </c>
      <c r="K47" s="33">
        <f t="shared" si="12"/>
        <v>55.9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10"/>
        <v>1</v>
      </c>
      <c r="J48" s="42">
        <f t="shared" si="11"/>
        <v>55.9</v>
      </c>
      <c r="K48" s="33">
        <f t="shared" si="12"/>
        <v>55.9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10"/>
        <v>1</v>
      </c>
      <c r="J49" s="42">
        <f t="shared" si="11"/>
        <v>55.9</v>
      </c>
      <c r="K49" s="33">
        <f t="shared" si="12"/>
        <v>55.9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10"/>
        <v>1</v>
      </c>
      <c r="J50" s="42">
        <f t="shared" si="11"/>
        <v>55.9</v>
      </c>
      <c r="K50" s="33">
        <f t="shared" si="12"/>
        <v>55.9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10"/>
        <v>1</v>
      </c>
      <c r="J51" s="42">
        <f t="shared" si="11"/>
        <v>55.9</v>
      </c>
      <c r="K51" s="33">
        <f t="shared" si="12"/>
        <v>55.9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10"/>
        <v>1</v>
      </c>
      <c r="J52" s="42">
        <f t="shared" si="11"/>
        <v>55.9</v>
      </c>
      <c r="K52" s="33">
        <f t="shared" si="12"/>
        <v>55.9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10"/>
        <v>1</v>
      </c>
      <c r="J53" s="42">
        <f t="shared" si="11"/>
        <v>55.9</v>
      </c>
      <c r="K53" s="33">
        <f t="shared" si="12"/>
        <v>55.9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10"/>
        <v>1</v>
      </c>
      <c r="J54" s="42">
        <f t="shared" si="11"/>
        <v>55.9</v>
      </c>
      <c r="K54" s="33">
        <f t="shared" si="12"/>
        <v>55.9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10"/>
        <v>1</v>
      </c>
      <c r="J55" s="42">
        <f t="shared" si="11"/>
        <v>55.9</v>
      </c>
      <c r="K55" s="33">
        <f t="shared" si="12"/>
        <v>55.9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10"/>
        <v>1</v>
      </c>
      <c r="J56" s="42">
        <f t="shared" si="11"/>
        <v>55.9</v>
      </c>
      <c r="K56" s="33">
        <f t="shared" si="12"/>
        <v>55.9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10"/>
        <v>1</v>
      </c>
      <c r="J57" s="42">
        <f t="shared" si="11"/>
        <v>55.9</v>
      </c>
      <c r="K57" s="33">
        <f t="shared" si="12"/>
        <v>55.9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10"/>
        <v>1</v>
      </c>
      <c r="J58" s="42">
        <f t="shared" si="11"/>
        <v>55.9</v>
      </c>
      <c r="K58" s="33">
        <f t="shared" si="12"/>
        <v>55.9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10"/>
        <v>1</v>
      </c>
      <c r="J59" s="42">
        <f t="shared" si="11"/>
        <v>55.9</v>
      </c>
      <c r="K59" s="33">
        <f t="shared" si="12"/>
        <v>55.9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10"/>
        <v>1</v>
      </c>
      <c r="J60" s="42">
        <f t="shared" si="11"/>
        <v>55.9</v>
      </c>
      <c r="K60" s="33">
        <f t="shared" si="12"/>
        <v>55.9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10"/>
        <v>1</v>
      </c>
      <c r="J61" s="42">
        <f t="shared" si="11"/>
        <v>55.9</v>
      </c>
      <c r="K61" s="33">
        <f t="shared" si="12"/>
        <v>55.9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10"/>
        <v>1</v>
      </c>
      <c r="J62" s="42">
        <f t="shared" si="11"/>
        <v>55.9</v>
      </c>
      <c r="K62" s="33">
        <f t="shared" si="12"/>
        <v>55.9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10"/>
        <v>1</v>
      </c>
      <c r="J63" s="42">
        <f t="shared" si="11"/>
        <v>55.9</v>
      </c>
      <c r="K63" s="33">
        <f t="shared" si="12"/>
        <v>55.9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10"/>
        <v>1</v>
      </c>
      <c r="J64" s="42">
        <f t="shared" si="11"/>
        <v>55.9</v>
      </c>
      <c r="K64" s="33">
        <f t="shared" si="12"/>
        <v>55.9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10"/>
        <v>1</v>
      </c>
      <c r="J65" s="42">
        <f t="shared" si="11"/>
        <v>55.9</v>
      </c>
      <c r="K65" s="33">
        <f t="shared" si="12"/>
        <v>55.9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10"/>
        <v>1</v>
      </c>
      <c r="J66" s="42">
        <f t="shared" si="11"/>
        <v>55.9</v>
      </c>
      <c r="K66" s="33">
        <f t="shared" si="12"/>
        <v>55.9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10"/>
        <v>1</v>
      </c>
      <c r="J67" s="42">
        <f t="shared" si="11"/>
        <v>55.9</v>
      </c>
      <c r="K67" s="33">
        <f t="shared" si="12"/>
        <v>55.9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10"/>
        <v>1</v>
      </c>
      <c r="J68" s="42">
        <f t="shared" si="11"/>
        <v>55.9</v>
      </c>
      <c r="K68" s="33">
        <f t="shared" si="12"/>
        <v>55.9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10"/>
        <v>1</v>
      </c>
      <c r="J69" s="42">
        <f t="shared" si="11"/>
        <v>55.9</v>
      </c>
      <c r="K69" s="33">
        <f t="shared" si="12"/>
        <v>55.9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10"/>
        <v>1</v>
      </c>
      <c r="J70" s="42">
        <f t="shared" si="11"/>
        <v>55.9</v>
      </c>
      <c r="K70" s="33">
        <f t="shared" si="12"/>
        <v>55.9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10"/>
        <v>1</v>
      </c>
      <c r="J71" s="42">
        <f t="shared" si="11"/>
        <v>55.9</v>
      </c>
      <c r="K71" s="33">
        <f t="shared" si="12"/>
        <v>55.9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10"/>
        <v>1</v>
      </c>
      <c r="J72" s="42">
        <f t="shared" si="11"/>
        <v>55.9</v>
      </c>
      <c r="K72" s="33">
        <f t="shared" si="12"/>
        <v>55.9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10"/>
        <v>1</v>
      </c>
      <c r="J73" s="42">
        <f t="shared" si="11"/>
        <v>55.9</v>
      </c>
      <c r="K73" s="33">
        <f t="shared" si="12"/>
        <v>55.9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10"/>
        <v>1</v>
      </c>
      <c r="J74" s="42">
        <f t="shared" si="11"/>
        <v>55.9</v>
      </c>
      <c r="K74" s="33">
        <f t="shared" si="12"/>
        <v>55.9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10"/>
        <v>1</v>
      </c>
      <c r="J75" s="42">
        <f t="shared" si="11"/>
        <v>55.9</v>
      </c>
      <c r="K75" s="33">
        <f t="shared" si="12"/>
        <v>55.9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10"/>
        <v>1</v>
      </c>
      <c r="J76" s="42">
        <f t="shared" si="11"/>
        <v>55.9</v>
      </c>
      <c r="K76" s="33">
        <f t="shared" si="12"/>
        <v>55.9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10"/>
        <v>1</v>
      </c>
      <c r="J77" s="42">
        <f t="shared" si="11"/>
        <v>55.9</v>
      </c>
      <c r="K77" s="33">
        <f t="shared" si="12"/>
        <v>55.9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32">
        <f t="shared" ref="I78:I120" si="13">+I77+C78-F78</f>
        <v>1</v>
      </c>
      <c r="J78" s="42">
        <f t="shared" ref="J78:J120" si="14">ROUND(((K77+E78)-H78)/I78,2)</f>
        <v>55.9</v>
      </c>
      <c r="K78" s="33">
        <f t="shared" ref="K78:K120" si="15">ROUND(I78*J78,2)</f>
        <v>55.9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32">
        <f t="shared" si="13"/>
        <v>1</v>
      </c>
      <c r="J79" s="42">
        <f t="shared" si="14"/>
        <v>55.9</v>
      </c>
      <c r="K79" s="33">
        <f t="shared" si="15"/>
        <v>55.9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32">
        <f t="shared" si="13"/>
        <v>1</v>
      </c>
      <c r="J80" s="42">
        <f t="shared" si="14"/>
        <v>55.9</v>
      </c>
      <c r="K80" s="33">
        <f t="shared" si="15"/>
        <v>55.9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32">
        <f t="shared" si="13"/>
        <v>1</v>
      </c>
      <c r="J81" s="42">
        <f t="shared" si="14"/>
        <v>55.9</v>
      </c>
      <c r="K81" s="33">
        <f t="shared" si="15"/>
        <v>55.9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32">
        <f t="shared" si="13"/>
        <v>1</v>
      </c>
      <c r="J82" s="42">
        <f t="shared" si="14"/>
        <v>55.9</v>
      </c>
      <c r="K82" s="33">
        <f t="shared" si="15"/>
        <v>55.9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32">
        <f t="shared" si="13"/>
        <v>1</v>
      </c>
      <c r="J83" s="42">
        <f t="shared" si="14"/>
        <v>55.9</v>
      </c>
      <c r="K83" s="33">
        <f t="shared" si="15"/>
        <v>55.9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32">
        <f t="shared" si="13"/>
        <v>1</v>
      </c>
      <c r="J84" s="42">
        <f t="shared" si="14"/>
        <v>55.9</v>
      </c>
      <c r="K84" s="33">
        <f t="shared" si="15"/>
        <v>55.9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32">
        <f t="shared" si="13"/>
        <v>1</v>
      </c>
      <c r="J85" s="42">
        <f t="shared" si="14"/>
        <v>55.9</v>
      </c>
      <c r="K85" s="33">
        <f t="shared" si="15"/>
        <v>55.9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32">
        <f t="shared" si="13"/>
        <v>1</v>
      </c>
      <c r="J86" s="42">
        <f t="shared" si="14"/>
        <v>55.9</v>
      </c>
      <c r="K86" s="33">
        <f t="shared" si="15"/>
        <v>55.9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32">
        <f t="shared" si="13"/>
        <v>1</v>
      </c>
      <c r="J87" s="42">
        <f t="shared" si="14"/>
        <v>55.9</v>
      </c>
      <c r="K87" s="33">
        <f t="shared" si="15"/>
        <v>55.9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32">
        <f t="shared" si="13"/>
        <v>1</v>
      </c>
      <c r="J88" s="42">
        <f t="shared" si="14"/>
        <v>55.9</v>
      </c>
      <c r="K88" s="33">
        <f t="shared" si="15"/>
        <v>55.9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32">
        <f t="shared" si="13"/>
        <v>1</v>
      </c>
      <c r="J89" s="42">
        <f t="shared" si="14"/>
        <v>55.9</v>
      </c>
      <c r="K89" s="33">
        <f t="shared" si="15"/>
        <v>55.9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32">
        <f t="shared" si="13"/>
        <v>1</v>
      </c>
      <c r="J90" s="42">
        <f t="shared" si="14"/>
        <v>55.9</v>
      </c>
      <c r="K90" s="33">
        <f t="shared" si="15"/>
        <v>55.9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32">
        <f t="shared" si="13"/>
        <v>1</v>
      </c>
      <c r="J91" s="42">
        <f t="shared" si="14"/>
        <v>55.9</v>
      </c>
      <c r="K91" s="33">
        <f t="shared" si="15"/>
        <v>55.9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32">
        <f t="shared" si="13"/>
        <v>1</v>
      </c>
      <c r="J92" s="42">
        <f t="shared" si="14"/>
        <v>55.9</v>
      </c>
      <c r="K92" s="33">
        <f t="shared" si="15"/>
        <v>55.9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32">
        <f t="shared" si="13"/>
        <v>1</v>
      </c>
      <c r="J93" s="42">
        <f t="shared" si="14"/>
        <v>55.9</v>
      </c>
      <c r="K93" s="33">
        <f t="shared" si="15"/>
        <v>55.9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32">
        <f t="shared" si="13"/>
        <v>1</v>
      </c>
      <c r="J94" s="42">
        <f t="shared" si="14"/>
        <v>55.9</v>
      </c>
      <c r="K94" s="33">
        <f t="shared" si="15"/>
        <v>55.9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32">
        <f t="shared" si="13"/>
        <v>1</v>
      </c>
      <c r="J95" s="42">
        <f t="shared" si="14"/>
        <v>55.9</v>
      </c>
      <c r="K95" s="33">
        <f t="shared" si="15"/>
        <v>55.9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32">
        <f t="shared" si="13"/>
        <v>1</v>
      </c>
      <c r="J96" s="42">
        <f t="shared" si="14"/>
        <v>55.9</v>
      </c>
      <c r="K96" s="33">
        <f t="shared" si="15"/>
        <v>55.9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>
        <f t="shared" si="13"/>
        <v>1</v>
      </c>
      <c r="J97" s="42">
        <f t="shared" si="14"/>
        <v>55.9</v>
      </c>
      <c r="K97" s="33">
        <f t="shared" si="15"/>
        <v>55.9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32">
        <f t="shared" si="13"/>
        <v>1</v>
      </c>
      <c r="J98" s="42">
        <f t="shared" si="14"/>
        <v>55.9</v>
      </c>
      <c r="K98" s="33">
        <f t="shared" si="15"/>
        <v>55.9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32">
        <f t="shared" si="13"/>
        <v>1</v>
      </c>
      <c r="J99" s="42">
        <f t="shared" si="14"/>
        <v>55.9</v>
      </c>
      <c r="K99" s="33">
        <f t="shared" si="15"/>
        <v>55.9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32">
        <f t="shared" si="13"/>
        <v>1</v>
      </c>
      <c r="J100" s="42">
        <f t="shared" si="14"/>
        <v>55.9</v>
      </c>
      <c r="K100" s="33">
        <f t="shared" si="15"/>
        <v>55.9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32">
        <f t="shared" si="13"/>
        <v>1</v>
      </c>
      <c r="J101" s="42">
        <f t="shared" si="14"/>
        <v>55.9</v>
      </c>
      <c r="K101" s="33">
        <f t="shared" si="15"/>
        <v>55.9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32">
        <f t="shared" si="13"/>
        <v>1</v>
      </c>
      <c r="J102" s="42">
        <f t="shared" si="14"/>
        <v>55.9</v>
      </c>
      <c r="K102" s="33">
        <f t="shared" si="15"/>
        <v>55.9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32">
        <f t="shared" si="13"/>
        <v>1</v>
      </c>
      <c r="J103" s="42">
        <f t="shared" si="14"/>
        <v>55.9</v>
      </c>
      <c r="K103" s="33">
        <f t="shared" si="15"/>
        <v>55.9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32">
        <f t="shared" si="13"/>
        <v>1</v>
      </c>
      <c r="J104" s="42">
        <f t="shared" si="14"/>
        <v>55.9</v>
      </c>
      <c r="K104" s="33">
        <f t="shared" si="15"/>
        <v>55.9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32">
        <f t="shared" si="13"/>
        <v>1</v>
      </c>
      <c r="J105" s="42">
        <f t="shared" si="14"/>
        <v>55.9</v>
      </c>
      <c r="K105" s="33">
        <f t="shared" si="15"/>
        <v>55.9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32">
        <f t="shared" si="13"/>
        <v>1</v>
      </c>
      <c r="J106" s="42">
        <f t="shared" si="14"/>
        <v>55.9</v>
      </c>
      <c r="K106" s="33">
        <f t="shared" si="15"/>
        <v>55.9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32">
        <f t="shared" si="13"/>
        <v>1</v>
      </c>
      <c r="J107" s="42">
        <f t="shared" si="14"/>
        <v>55.9</v>
      </c>
      <c r="K107" s="33">
        <f t="shared" si="15"/>
        <v>55.9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32">
        <f t="shared" si="13"/>
        <v>1</v>
      </c>
      <c r="J108" s="42">
        <f t="shared" si="14"/>
        <v>55.9</v>
      </c>
      <c r="K108" s="33">
        <f t="shared" si="15"/>
        <v>55.9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32">
        <f t="shared" si="13"/>
        <v>1</v>
      </c>
      <c r="J109" s="42">
        <f t="shared" si="14"/>
        <v>55.9</v>
      </c>
      <c r="K109" s="33">
        <f t="shared" si="15"/>
        <v>55.9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32">
        <f t="shared" si="13"/>
        <v>1</v>
      </c>
      <c r="J110" s="42">
        <f t="shared" si="14"/>
        <v>55.9</v>
      </c>
      <c r="K110" s="33">
        <f t="shared" si="15"/>
        <v>55.9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32">
        <f t="shared" si="13"/>
        <v>1</v>
      </c>
      <c r="J111" s="42">
        <f t="shared" si="14"/>
        <v>55.9</v>
      </c>
      <c r="K111" s="33">
        <f t="shared" si="15"/>
        <v>55.9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32">
        <f t="shared" si="13"/>
        <v>1</v>
      </c>
      <c r="J112" s="42">
        <f t="shared" si="14"/>
        <v>55.9</v>
      </c>
      <c r="K112" s="33">
        <f t="shared" si="15"/>
        <v>55.9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32">
        <f t="shared" si="13"/>
        <v>1</v>
      </c>
      <c r="J113" s="42">
        <f t="shared" si="14"/>
        <v>55.9</v>
      </c>
      <c r="K113" s="33">
        <f t="shared" si="15"/>
        <v>55.9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32">
        <f t="shared" si="13"/>
        <v>1</v>
      </c>
      <c r="J114" s="42">
        <f t="shared" si="14"/>
        <v>55.9</v>
      </c>
      <c r="K114" s="33">
        <f t="shared" si="15"/>
        <v>55.9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32">
        <f t="shared" si="13"/>
        <v>1</v>
      </c>
      <c r="J115" s="42">
        <f t="shared" si="14"/>
        <v>55.9</v>
      </c>
      <c r="K115" s="33">
        <f t="shared" si="15"/>
        <v>55.9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32">
        <f t="shared" si="13"/>
        <v>1</v>
      </c>
      <c r="J116" s="42">
        <f t="shared" si="14"/>
        <v>55.9</v>
      </c>
      <c r="K116" s="33">
        <f t="shared" si="15"/>
        <v>55.9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32">
        <f t="shared" si="13"/>
        <v>1</v>
      </c>
      <c r="J117" s="42">
        <f t="shared" si="14"/>
        <v>55.9</v>
      </c>
      <c r="K117" s="33">
        <f t="shared" si="15"/>
        <v>55.9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32">
        <f t="shared" si="13"/>
        <v>1</v>
      </c>
      <c r="J118" s="42">
        <f t="shared" si="14"/>
        <v>55.9</v>
      </c>
      <c r="K118" s="33">
        <f t="shared" si="15"/>
        <v>55.9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32">
        <f t="shared" si="13"/>
        <v>1</v>
      </c>
      <c r="J119" s="42">
        <f t="shared" si="14"/>
        <v>55.9</v>
      </c>
      <c r="K119" s="33">
        <f t="shared" si="15"/>
        <v>55.9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32">
        <f t="shared" si="13"/>
        <v>1</v>
      </c>
      <c r="J120" s="42">
        <f t="shared" si="14"/>
        <v>55.9</v>
      </c>
      <c r="K120" s="33">
        <f t="shared" si="15"/>
        <v>55.9</v>
      </c>
      <c r="L120" s="34"/>
    </row>
  </sheetData>
  <mergeCells count="24"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1">
    <tabColor rgb="FFFF0000"/>
    <pageSetUpPr fitToPage="1"/>
  </sheetPr>
  <dimension ref="A1:L81"/>
  <sheetViews>
    <sheetView topLeftCell="A4" zoomScaleNormal="100" zoomScaleSheetLayoutView="100" workbookViewId="0">
      <selection activeCell="K26" sqref="K2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73</v>
      </c>
      <c r="F8" s="10"/>
      <c r="G8" s="10"/>
      <c r="H8" s="38"/>
      <c r="I8" s="9" t="s">
        <v>6</v>
      </c>
      <c r="J8" s="10"/>
      <c r="K8" s="10" t="s">
        <v>75</v>
      </c>
      <c r="L8" s="11"/>
    </row>
    <row r="9" spans="1:12" ht="15" customHeight="1">
      <c r="A9" s="12" t="s">
        <v>8</v>
      </c>
      <c r="D9" s="10" t="s">
        <v>74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384" t="s">
        <v>580</v>
      </c>
      <c r="E10" s="384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98"/>
      <c r="C15" s="19"/>
      <c r="D15" s="20"/>
      <c r="E15" s="21"/>
      <c r="F15" s="22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>
        <v>0</v>
      </c>
      <c r="G16" s="31" t="e">
        <f>J15</f>
        <v>#DIV/0!</v>
      </c>
      <c r="H16" s="21" t="e">
        <f>G16*F16</f>
        <v>#DIV/0!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3"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>
    <tabColor rgb="FFFFFF00"/>
    <pageSetUpPr fitToPage="1"/>
  </sheetPr>
  <dimension ref="A1:O120"/>
  <sheetViews>
    <sheetView topLeftCell="A4" zoomScaleNormal="100" zoomScaleSheetLayoutView="100" workbookViewId="0">
      <selection activeCell="R6" sqref="R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18" customWidth="1"/>
    <col min="14" max="16384" width="9.140625" style="1"/>
  </cols>
  <sheetData>
    <row r="1" spans="1:15" ht="28.5" customHeight="1">
      <c r="K1" s="373" t="s">
        <v>0</v>
      </c>
      <c r="L1" s="373"/>
    </row>
    <row r="2" spans="1:15" ht="15" customHeight="1"/>
    <row r="3" spans="1:15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5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5" s="3" customFormat="1" ht="15" customHeight="1">
      <c r="L5" s="4"/>
      <c r="M5" s="4"/>
    </row>
    <row r="6" spans="1:15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5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5" ht="15" customHeight="1" thickBot="1">
      <c r="A8" s="8" t="s">
        <v>4</v>
      </c>
      <c r="B8" s="10" t="s">
        <v>76</v>
      </c>
      <c r="C8" s="10"/>
      <c r="D8" s="10"/>
      <c r="E8" s="10"/>
      <c r="F8" s="10"/>
      <c r="G8" s="10"/>
      <c r="H8" s="38"/>
      <c r="I8" s="9" t="s">
        <v>6</v>
      </c>
      <c r="J8" s="10"/>
      <c r="K8" s="10" t="s">
        <v>78</v>
      </c>
      <c r="L8" s="11"/>
    </row>
    <row r="9" spans="1:15" ht="15" customHeight="1">
      <c r="A9" s="12" t="s">
        <v>8</v>
      </c>
      <c r="B9" s="10" t="s">
        <v>77</v>
      </c>
      <c r="C9" s="10"/>
      <c r="D9" s="10"/>
      <c r="E9" s="10"/>
      <c r="F9" s="10"/>
      <c r="G9" s="10"/>
      <c r="H9" s="38"/>
      <c r="I9" s="13" t="s">
        <v>9</v>
      </c>
      <c r="J9" s="14"/>
      <c r="K9" s="355"/>
      <c r="L9" s="356"/>
    </row>
    <row r="10" spans="1:15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5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5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  <c r="O12" s="1" t="s">
        <v>601</v>
      </c>
    </row>
    <row r="13" spans="1:15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5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61</v>
      </c>
      <c r="J14" s="25">
        <v>267.62</v>
      </c>
      <c r="K14" s="21">
        <f>J14*I14</f>
        <v>16324.82</v>
      </c>
      <c r="L14" s="26"/>
    </row>
    <row r="15" spans="1:15" ht="17.100000000000001" customHeight="1">
      <c r="A15" s="17">
        <v>45299</v>
      </c>
      <c r="B15" s="85" t="s">
        <v>587</v>
      </c>
      <c r="C15" s="28"/>
      <c r="D15" s="29"/>
      <c r="E15" s="21"/>
      <c r="F15" s="30">
        <v>2</v>
      </c>
      <c r="G15" s="31">
        <v>267.62</v>
      </c>
      <c r="H15" s="21">
        <f t="shared" si="0"/>
        <v>535.24</v>
      </c>
      <c r="I15" s="32">
        <f>+I14+C15-F15</f>
        <v>59</v>
      </c>
      <c r="J15" s="42">
        <f>ROUND(((K14+E15)-H15)/I15,2)</f>
        <v>267.62</v>
      </c>
      <c r="K15" s="33">
        <f>ROUND(I15*J15,2)</f>
        <v>15789.58</v>
      </c>
      <c r="L15" s="34"/>
      <c r="M15" s="118" t="s">
        <v>600</v>
      </c>
    </row>
    <row r="16" spans="1:15" ht="17.100000000000001" customHeight="1">
      <c r="A16" s="17">
        <v>45299</v>
      </c>
      <c r="B16" s="85" t="s">
        <v>602</v>
      </c>
      <c r="C16" s="28"/>
      <c r="D16" s="29"/>
      <c r="E16" s="21"/>
      <c r="F16" s="30">
        <v>2</v>
      </c>
      <c r="G16" s="31">
        <v>267.62</v>
      </c>
      <c r="H16" s="21">
        <f t="shared" si="0"/>
        <v>535.24</v>
      </c>
      <c r="I16" s="32">
        <f>+I15+C16-F16</f>
        <v>57</v>
      </c>
      <c r="J16" s="42">
        <f>ROUND(((K15+E16)-H16)/I16,2)</f>
        <v>267.62</v>
      </c>
      <c r="K16" s="33">
        <f>ROUND(I16*J16,2)</f>
        <v>15254.34</v>
      </c>
      <c r="L16" s="34"/>
      <c r="M16" s="118" t="s">
        <v>603</v>
      </c>
    </row>
    <row r="17" spans="1:13" ht="17.100000000000001" customHeight="1">
      <c r="A17" s="17">
        <v>45299</v>
      </c>
      <c r="B17" s="86" t="s">
        <v>607</v>
      </c>
      <c r="C17" s="28"/>
      <c r="D17" s="29"/>
      <c r="E17" s="21"/>
      <c r="F17" s="30">
        <v>2</v>
      </c>
      <c r="G17" s="31">
        <v>267.62</v>
      </c>
      <c r="H17" s="21">
        <f t="shared" si="0"/>
        <v>535.24</v>
      </c>
      <c r="I17" s="32">
        <f>+I16+C17-F17</f>
        <v>55</v>
      </c>
      <c r="J17" s="42">
        <f>ROUND(((K16+E17)-H17)/I17,2)</f>
        <v>267.62</v>
      </c>
      <c r="K17" s="33">
        <f>ROUND(I17*J17,2)</f>
        <v>14719.1</v>
      </c>
      <c r="L17" s="34"/>
      <c r="M17" s="118" t="s">
        <v>608</v>
      </c>
    </row>
    <row r="18" spans="1:13" ht="17.100000000000001" customHeight="1">
      <c r="A18" s="17">
        <v>45300</v>
      </c>
      <c r="B18" s="86" t="s">
        <v>610</v>
      </c>
      <c r="C18" s="28"/>
      <c r="D18" s="29"/>
      <c r="E18" s="21"/>
      <c r="F18" s="30">
        <v>2</v>
      </c>
      <c r="G18" s="31">
        <v>267.62</v>
      </c>
      <c r="H18" s="21">
        <f t="shared" si="0"/>
        <v>535.24</v>
      </c>
      <c r="I18" s="32">
        <f>+I17+C18-F18</f>
        <v>53</v>
      </c>
      <c r="J18" s="42">
        <f>ROUND(((K17+E18)-H18)/I18,2)</f>
        <v>267.62</v>
      </c>
      <c r="K18" s="33">
        <f>ROUND(I18*J18,2)</f>
        <v>14183.86</v>
      </c>
      <c r="L18" s="34"/>
      <c r="M18" s="118" t="s">
        <v>611</v>
      </c>
    </row>
    <row r="19" spans="1:13" ht="17.100000000000001" customHeight="1">
      <c r="A19" s="17">
        <v>45302</v>
      </c>
      <c r="B19" s="87" t="s">
        <v>602</v>
      </c>
      <c r="C19" s="28"/>
      <c r="D19" s="29"/>
      <c r="E19" s="21"/>
      <c r="F19" s="30">
        <v>4</v>
      </c>
      <c r="G19" s="31">
        <v>267.62</v>
      </c>
      <c r="H19" s="21">
        <f t="shared" si="0"/>
        <v>1070.48</v>
      </c>
      <c r="I19" s="32">
        <f>+I18+C19-F19</f>
        <v>49</v>
      </c>
      <c r="J19" s="42">
        <f>ROUND(((K18+E19)-H19)/I19,2)</f>
        <v>267.62</v>
      </c>
      <c r="K19" s="33">
        <f>ROUND(I19*J19,2)</f>
        <v>13113.38</v>
      </c>
      <c r="L19" s="34"/>
      <c r="M19" s="118" t="s">
        <v>621</v>
      </c>
    </row>
    <row r="20" spans="1:13" ht="17.100000000000001" customHeight="1">
      <c r="A20" s="17">
        <v>45303</v>
      </c>
      <c r="B20" s="85" t="s">
        <v>589</v>
      </c>
      <c r="C20" s="28"/>
      <c r="D20" s="29"/>
      <c r="E20" s="21"/>
      <c r="F20" s="30">
        <v>5</v>
      </c>
      <c r="G20" s="31">
        <v>267.62</v>
      </c>
      <c r="H20" s="21">
        <f t="shared" ref="H20:H33" si="1">F20*G20</f>
        <v>1338.1</v>
      </c>
      <c r="I20" s="32">
        <f t="shared" ref="I20:I42" si="2">+I19+C20-F20</f>
        <v>44</v>
      </c>
      <c r="J20" s="42">
        <f t="shared" ref="J20:J42" si="3">ROUND(((K19+E20)-H20)/I20,2)</f>
        <v>267.62</v>
      </c>
      <c r="K20" s="33">
        <f t="shared" ref="K20:K42" si="4">ROUND(I20*J20,2)</f>
        <v>11775.28</v>
      </c>
      <c r="L20" s="34"/>
      <c r="M20" s="118" t="s">
        <v>623</v>
      </c>
    </row>
    <row r="21" spans="1:13" ht="17.100000000000001" customHeight="1">
      <c r="A21" s="17">
        <v>45303</v>
      </c>
      <c r="B21" s="85" t="s">
        <v>595</v>
      </c>
      <c r="C21" s="28"/>
      <c r="D21" s="29"/>
      <c r="E21" s="21"/>
      <c r="F21" s="30">
        <v>2</v>
      </c>
      <c r="G21" s="31">
        <v>267.62</v>
      </c>
      <c r="H21" s="21">
        <f t="shared" si="1"/>
        <v>535.24</v>
      </c>
      <c r="I21" s="32">
        <f t="shared" si="2"/>
        <v>42</v>
      </c>
      <c r="J21" s="42">
        <f t="shared" si="3"/>
        <v>267.62</v>
      </c>
      <c r="K21" s="33">
        <f t="shared" si="4"/>
        <v>11240.04</v>
      </c>
      <c r="L21" s="34"/>
      <c r="M21" s="118" t="s">
        <v>633</v>
      </c>
    </row>
    <row r="22" spans="1:13" ht="17.100000000000001" customHeight="1">
      <c r="A22" s="17">
        <v>45308</v>
      </c>
      <c r="B22" s="85" t="s">
        <v>636</v>
      </c>
      <c r="C22" s="28"/>
      <c r="D22" s="29"/>
      <c r="E22" s="21"/>
      <c r="F22" s="30">
        <v>5</v>
      </c>
      <c r="G22" s="31">
        <v>267.62</v>
      </c>
      <c r="H22" s="21">
        <f t="shared" si="1"/>
        <v>1338.1</v>
      </c>
      <c r="I22" s="32">
        <f t="shared" ref="I22:I33" si="5">+I21+C22-F22</f>
        <v>37</v>
      </c>
      <c r="J22" s="42">
        <f t="shared" ref="J22:J32" si="6">ROUND(((K21+E22)-H22)/I22,2)</f>
        <v>267.62</v>
      </c>
      <c r="K22" s="33">
        <f t="shared" ref="K22:K33" si="7">ROUND(I22*J22,2)</f>
        <v>9901.94</v>
      </c>
      <c r="L22" s="34"/>
      <c r="M22" s="118" t="s">
        <v>637</v>
      </c>
    </row>
    <row r="23" spans="1:13" ht="17.100000000000001" customHeight="1">
      <c r="A23" s="17">
        <v>45309</v>
      </c>
      <c r="B23" s="85" t="s">
        <v>602</v>
      </c>
      <c r="C23" s="28"/>
      <c r="D23" s="29"/>
      <c r="E23" s="21"/>
      <c r="F23" s="30">
        <v>6</v>
      </c>
      <c r="G23" s="31">
        <v>267.62</v>
      </c>
      <c r="H23" s="21">
        <f t="shared" si="1"/>
        <v>1605.72</v>
      </c>
      <c r="I23" s="32">
        <f t="shared" si="5"/>
        <v>31</v>
      </c>
      <c r="J23" s="42">
        <f t="shared" si="6"/>
        <v>267.62</v>
      </c>
      <c r="K23" s="33">
        <f t="shared" si="7"/>
        <v>8296.2199999999993</v>
      </c>
      <c r="L23" s="34"/>
      <c r="M23" s="118" t="s">
        <v>644</v>
      </c>
    </row>
    <row r="24" spans="1:13" ht="17.100000000000001" customHeight="1">
      <c r="A24" s="17">
        <v>45309</v>
      </c>
      <c r="B24" s="85" t="s">
        <v>589</v>
      </c>
      <c r="C24" s="28"/>
      <c r="D24" s="29"/>
      <c r="E24" s="21"/>
      <c r="F24" s="30">
        <v>5</v>
      </c>
      <c r="G24" s="31">
        <v>267.62</v>
      </c>
      <c r="H24" s="21">
        <f t="shared" si="1"/>
        <v>1338.1</v>
      </c>
      <c r="I24" s="32">
        <f t="shared" si="5"/>
        <v>26</v>
      </c>
      <c r="J24" s="42">
        <f t="shared" si="6"/>
        <v>267.62</v>
      </c>
      <c r="K24" s="33">
        <f t="shared" si="7"/>
        <v>6958.12</v>
      </c>
      <c r="L24" s="34"/>
      <c r="M24" s="118" t="s">
        <v>646</v>
      </c>
    </row>
    <row r="25" spans="1:13" ht="17.100000000000001" customHeight="1">
      <c r="A25" s="17">
        <v>45310</v>
      </c>
      <c r="B25" s="85" t="s">
        <v>595</v>
      </c>
      <c r="C25" s="28"/>
      <c r="D25" s="29"/>
      <c r="E25" s="21"/>
      <c r="F25" s="30">
        <v>2</v>
      </c>
      <c r="G25" s="31">
        <v>267.62</v>
      </c>
      <c r="H25" s="21">
        <f t="shared" si="1"/>
        <v>535.24</v>
      </c>
      <c r="I25" s="32">
        <f t="shared" si="5"/>
        <v>24</v>
      </c>
      <c r="J25" s="42">
        <f t="shared" si="6"/>
        <v>267.62</v>
      </c>
      <c r="K25" s="33">
        <f t="shared" si="7"/>
        <v>6422.88</v>
      </c>
      <c r="L25" s="34"/>
      <c r="M25" s="118" t="s">
        <v>648</v>
      </c>
    </row>
    <row r="26" spans="1:13" ht="17.100000000000001" customHeight="1">
      <c r="A26" s="154">
        <v>45310</v>
      </c>
      <c r="B26" s="166" t="s">
        <v>626</v>
      </c>
      <c r="C26" s="156"/>
      <c r="D26" s="157"/>
      <c r="E26" s="158"/>
      <c r="F26" s="159">
        <v>3</v>
      </c>
      <c r="G26" s="160">
        <v>267.62</v>
      </c>
      <c r="H26" s="158">
        <f t="shared" si="1"/>
        <v>802.86</v>
      </c>
      <c r="I26" s="161">
        <f t="shared" si="5"/>
        <v>21</v>
      </c>
      <c r="J26" s="162">
        <f t="shared" si="6"/>
        <v>267.62</v>
      </c>
      <c r="K26" s="163">
        <f t="shared" si="7"/>
        <v>5620.02</v>
      </c>
      <c r="L26" s="164"/>
      <c r="M26" s="167" t="s">
        <v>650</v>
      </c>
    </row>
    <row r="27" spans="1:13" ht="17.100000000000001" customHeight="1">
      <c r="A27" s="17">
        <v>45323</v>
      </c>
      <c r="B27" s="86" t="s">
        <v>627</v>
      </c>
      <c r="C27" s="19"/>
      <c r="D27" s="20"/>
      <c r="E27" s="21"/>
      <c r="F27" s="22">
        <v>5</v>
      </c>
      <c r="G27" s="23">
        <v>267.62</v>
      </c>
      <c r="H27" s="21">
        <f t="shared" si="1"/>
        <v>1338.1</v>
      </c>
      <c r="I27" s="24">
        <f t="shared" si="5"/>
        <v>16</v>
      </c>
      <c r="J27" s="134">
        <f t="shared" si="6"/>
        <v>267.62</v>
      </c>
      <c r="K27" s="21">
        <f t="shared" si="7"/>
        <v>4281.92</v>
      </c>
      <c r="L27" s="26"/>
      <c r="M27" s="118" t="s">
        <v>678</v>
      </c>
    </row>
    <row r="28" spans="1:13" ht="17.100000000000001" customHeight="1">
      <c r="A28" s="154">
        <v>45344</v>
      </c>
      <c r="B28" s="166" t="s">
        <v>610</v>
      </c>
      <c r="C28" s="156"/>
      <c r="D28" s="157"/>
      <c r="E28" s="158"/>
      <c r="F28" s="159">
        <v>2</v>
      </c>
      <c r="G28" s="170">
        <v>267.62</v>
      </c>
      <c r="H28" s="158">
        <f t="shared" si="1"/>
        <v>535.24</v>
      </c>
      <c r="I28" s="173">
        <f t="shared" si="5"/>
        <v>14</v>
      </c>
      <c r="J28" s="174">
        <f t="shared" si="6"/>
        <v>267.62</v>
      </c>
      <c r="K28" s="158">
        <f t="shared" si="7"/>
        <v>3746.68</v>
      </c>
      <c r="L28" s="164"/>
      <c r="M28" s="167" t="s">
        <v>704</v>
      </c>
    </row>
    <row r="29" spans="1:13" ht="17.100000000000001" customHeight="1">
      <c r="A29" s="247">
        <v>45355</v>
      </c>
      <c r="B29" s="248" t="s">
        <v>607</v>
      </c>
      <c r="C29" s="249"/>
      <c r="D29" s="250"/>
      <c r="E29" s="241"/>
      <c r="F29" s="251">
        <v>2</v>
      </c>
      <c r="G29" s="240">
        <v>267.62</v>
      </c>
      <c r="H29" s="241">
        <f t="shared" si="1"/>
        <v>535.24</v>
      </c>
      <c r="I29" s="242">
        <f t="shared" si="5"/>
        <v>12</v>
      </c>
      <c r="J29" s="243">
        <f t="shared" si="6"/>
        <v>267.62</v>
      </c>
      <c r="K29" s="241">
        <f t="shared" si="7"/>
        <v>3211.44</v>
      </c>
      <c r="L29" s="252"/>
      <c r="M29" s="253" t="s">
        <v>740</v>
      </c>
    </row>
    <row r="30" spans="1:13" ht="17.100000000000001" customHeight="1">
      <c r="A30" s="17">
        <v>45385</v>
      </c>
      <c r="B30" s="86" t="s">
        <v>627</v>
      </c>
      <c r="C30" s="19"/>
      <c r="D30" s="20"/>
      <c r="E30" s="21"/>
      <c r="F30" s="22">
        <v>5</v>
      </c>
      <c r="G30" s="23">
        <v>267.62</v>
      </c>
      <c r="H30" s="21">
        <f t="shared" si="1"/>
        <v>1338.1</v>
      </c>
      <c r="I30" s="24">
        <f t="shared" si="5"/>
        <v>7</v>
      </c>
      <c r="J30" s="134">
        <f t="shared" si="6"/>
        <v>267.62</v>
      </c>
      <c r="K30" s="21">
        <f t="shared" si="7"/>
        <v>1873.34</v>
      </c>
      <c r="L30" s="26"/>
      <c r="M30" s="118" t="s">
        <v>799</v>
      </c>
    </row>
    <row r="31" spans="1:13" ht="17.100000000000001" customHeight="1">
      <c r="A31" s="17">
        <v>45390</v>
      </c>
      <c r="B31" s="85" t="s">
        <v>636</v>
      </c>
      <c r="C31" s="28"/>
      <c r="D31" s="29"/>
      <c r="E31" s="21"/>
      <c r="F31" s="30">
        <v>3</v>
      </c>
      <c r="G31" s="23">
        <v>267.62</v>
      </c>
      <c r="H31" s="21">
        <f t="shared" si="1"/>
        <v>802.86</v>
      </c>
      <c r="I31" s="24">
        <f t="shared" si="5"/>
        <v>4</v>
      </c>
      <c r="J31" s="134">
        <f t="shared" si="6"/>
        <v>267.62</v>
      </c>
      <c r="K31" s="21">
        <f t="shared" si="7"/>
        <v>1070.48</v>
      </c>
      <c r="L31" s="34"/>
      <c r="M31" s="118" t="s">
        <v>802</v>
      </c>
    </row>
    <row r="32" spans="1:13" ht="17.100000000000001" customHeight="1">
      <c r="A32" s="17">
        <v>45390</v>
      </c>
      <c r="B32" s="85" t="s">
        <v>607</v>
      </c>
      <c r="C32" s="28"/>
      <c r="D32" s="29"/>
      <c r="E32" s="21"/>
      <c r="F32" s="30">
        <v>2</v>
      </c>
      <c r="G32" s="23">
        <v>267.62</v>
      </c>
      <c r="H32" s="21">
        <f t="shared" si="1"/>
        <v>535.24</v>
      </c>
      <c r="I32" s="24">
        <f t="shared" si="5"/>
        <v>2</v>
      </c>
      <c r="J32" s="134">
        <f t="shared" si="6"/>
        <v>267.62</v>
      </c>
      <c r="K32" s="21">
        <f t="shared" si="7"/>
        <v>535.24</v>
      </c>
      <c r="L32" s="34"/>
      <c r="M32" s="118" t="s">
        <v>804</v>
      </c>
    </row>
    <row r="33" spans="1:13" ht="17.100000000000001" customHeight="1">
      <c r="A33" s="17">
        <v>45397</v>
      </c>
      <c r="B33" s="85" t="s">
        <v>589</v>
      </c>
      <c r="C33" s="28"/>
      <c r="D33" s="29"/>
      <c r="E33" s="21"/>
      <c r="F33" s="30">
        <v>2</v>
      </c>
      <c r="G33" s="23">
        <v>267.62</v>
      </c>
      <c r="H33" s="21">
        <f t="shared" si="1"/>
        <v>535.24</v>
      </c>
      <c r="I33" s="24">
        <f t="shared" si="5"/>
        <v>0</v>
      </c>
      <c r="J33" s="134">
        <v>0</v>
      </c>
      <c r="K33" s="21">
        <f t="shared" si="7"/>
        <v>0</v>
      </c>
      <c r="L33" s="34"/>
      <c r="M33" s="118" t="s">
        <v>812</v>
      </c>
    </row>
    <row r="34" spans="1:13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2"/>
        <v>0</v>
      </c>
      <c r="J34" s="42" t="e">
        <f t="shared" si="3"/>
        <v>#DIV/0!</v>
      </c>
      <c r="K34" s="33" t="e">
        <f t="shared" si="4"/>
        <v>#DIV/0!</v>
      </c>
      <c r="L34" s="34"/>
    </row>
    <row r="35" spans="1:13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2"/>
        <v>0</v>
      </c>
      <c r="J35" s="42" t="e">
        <f t="shared" si="3"/>
        <v>#DIV/0!</v>
      </c>
      <c r="K35" s="33" t="e">
        <f t="shared" si="4"/>
        <v>#DIV/0!</v>
      </c>
      <c r="L35" s="34"/>
    </row>
    <row r="36" spans="1:13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2"/>
        <v>0</v>
      </c>
      <c r="J36" s="42" t="e">
        <f t="shared" si="3"/>
        <v>#DIV/0!</v>
      </c>
      <c r="K36" s="33" t="e">
        <f t="shared" si="4"/>
        <v>#DIV/0!</v>
      </c>
      <c r="L36" s="34"/>
    </row>
    <row r="37" spans="1:13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2"/>
        <v>0</v>
      </c>
      <c r="J37" s="42" t="e">
        <f t="shared" si="3"/>
        <v>#DIV/0!</v>
      </c>
      <c r="K37" s="33" t="e">
        <f t="shared" si="4"/>
        <v>#DIV/0!</v>
      </c>
      <c r="L37" s="34"/>
    </row>
    <row r="38" spans="1:13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2"/>
        <v>0</v>
      </c>
      <c r="J38" s="42" t="e">
        <f t="shared" si="3"/>
        <v>#DIV/0!</v>
      </c>
      <c r="K38" s="33" t="e">
        <f t="shared" si="4"/>
        <v>#DIV/0!</v>
      </c>
      <c r="L38" s="34"/>
    </row>
    <row r="39" spans="1:13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2"/>
        <v>0</v>
      </c>
      <c r="J39" s="42" t="e">
        <f t="shared" si="3"/>
        <v>#DIV/0!</v>
      </c>
      <c r="K39" s="33" t="e">
        <f t="shared" si="4"/>
        <v>#DIV/0!</v>
      </c>
      <c r="L39" s="34"/>
    </row>
    <row r="40" spans="1:13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2"/>
        <v>0</v>
      </c>
      <c r="J40" s="42" t="e">
        <f t="shared" si="3"/>
        <v>#DIV/0!</v>
      </c>
      <c r="K40" s="33" t="e">
        <f t="shared" si="4"/>
        <v>#DIV/0!</v>
      </c>
      <c r="L40" s="34"/>
    </row>
    <row r="41" spans="1:13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2"/>
        <v>0</v>
      </c>
      <c r="J41" s="42" t="e">
        <f t="shared" si="3"/>
        <v>#DIV/0!</v>
      </c>
      <c r="K41" s="33" t="e">
        <f t="shared" si="4"/>
        <v>#DIV/0!</v>
      </c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2"/>
        <v>0</v>
      </c>
      <c r="J42" s="42" t="e">
        <f t="shared" si="3"/>
        <v>#DIV/0!</v>
      </c>
      <c r="K42" s="33" t="e">
        <f t="shared" si="4"/>
        <v>#DIV/0!</v>
      </c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ref="I43:I106" si="8">+I42+C43-F43</f>
        <v>0</v>
      </c>
      <c r="J43" s="42" t="e">
        <f t="shared" ref="J43:J106" si="9">ROUND(((K42+E43)-H43)/I43,2)</f>
        <v>#DIV/0!</v>
      </c>
      <c r="K43" s="33" t="e">
        <f t="shared" ref="K43:K106" si="10">ROUND(I43*J43,2)</f>
        <v>#DIV/0!</v>
      </c>
      <c r="L43" s="34"/>
    </row>
    <row r="44" spans="1:13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8"/>
        <v>0</v>
      </c>
      <c r="J44" s="42" t="e">
        <f t="shared" si="9"/>
        <v>#DIV/0!</v>
      </c>
      <c r="K44" s="33" t="e">
        <f t="shared" si="10"/>
        <v>#DIV/0!</v>
      </c>
      <c r="L44" s="34"/>
    </row>
    <row r="45" spans="1:13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8"/>
        <v>0</v>
      </c>
      <c r="J45" s="42" t="e">
        <f t="shared" si="9"/>
        <v>#DIV/0!</v>
      </c>
      <c r="K45" s="33" t="e">
        <f t="shared" si="10"/>
        <v>#DIV/0!</v>
      </c>
      <c r="L45" s="34"/>
    </row>
    <row r="46" spans="1:13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8"/>
        <v>0</v>
      </c>
      <c r="J46" s="42" t="e">
        <f t="shared" si="9"/>
        <v>#DIV/0!</v>
      </c>
      <c r="K46" s="33" t="e">
        <f t="shared" si="10"/>
        <v>#DIV/0!</v>
      </c>
      <c r="L46" s="34"/>
    </row>
    <row r="47" spans="1:13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8"/>
        <v>0</v>
      </c>
      <c r="J47" s="42" t="e">
        <f t="shared" si="9"/>
        <v>#DIV/0!</v>
      </c>
      <c r="K47" s="33" t="e">
        <f t="shared" si="10"/>
        <v>#DIV/0!</v>
      </c>
      <c r="L47" s="34"/>
    </row>
    <row r="48" spans="1:13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8"/>
        <v>0</v>
      </c>
      <c r="J48" s="42" t="e">
        <f t="shared" si="9"/>
        <v>#DIV/0!</v>
      </c>
      <c r="K48" s="33" t="e">
        <f t="shared" si="10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8"/>
        <v>0</v>
      </c>
      <c r="J49" s="42" t="e">
        <f t="shared" si="9"/>
        <v>#DIV/0!</v>
      </c>
      <c r="K49" s="33" t="e">
        <f t="shared" si="10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8"/>
        <v>0</v>
      </c>
      <c r="J50" s="42" t="e">
        <f t="shared" si="9"/>
        <v>#DIV/0!</v>
      </c>
      <c r="K50" s="33" t="e">
        <f t="shared" si="10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8"/>
        <v>0</v>
      </c>
      <c r="J51" s="42" t="e">
        <f t="shared" si="9"/>
        <v>#DIV/0!</v>
      </c>
      <c r="K51" s="33" t="e">
        <f t="shared" si="10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8"/>
        <v>0</v>
      </c>
      <c r="J52" s="42" t="e">
        <f t="shared" si="9"/>
        <v>#DIV/0!</v>
      </c>
      <c r="K52" s="33" t="e">
        <f t="shared" si="10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8"/>
        <v>0</v>
      </c>
      <c r="J53" s="42" t="e">
        <f t="shared" si="9"/>
        <v>#DIV/0!</v>
      </c>
      <c r="K53" s="33" t="e">
        <f t="shared" si="10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8"/>
        <v>0</v>
      </c>
      <c r="J54" s="42" t="e">
        <f t="shared" si="9"/>
        <v>#DIV/0!</v>
      </c>
      <c r="K54" s="33" t="e">
        <f t="shared" si="10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8"/>
        <v>0</v>
      </c>
      <c r="J55" s="42" t="e">
        <f t="shared" si="9"/>
        <v>#DIV/0!</v>
      </c>
      <c r="K55" s="33" t="e">
        <f t="shared" si="10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8"/>
        <v>0</v>
      </c>
      <c r="J56" s="42" t="e">
        <f t="shared" si="9"/>
        <v>#DIV/0!</v>
      </c>
      <c r="K56" s="33" t="e">
        <f t="shared" si="10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8"/>
        <v>0</v>
      </c>
      <c r="J57" s="42" t="e">
        <f t="shared" si="9"/>
        <v>#DIV/0!</v>
      </c>
      <c r="K57" s="33" t="e">
        <f t="shared" si="10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8"/>
        <v>0</v>
      </c>
      <c r="J58" s="42" t="e">
        <f t="shared" si="9"/>
        <v>#DIV/0!</v>
      </c>
      <c r="K58" s="33" t="e">
        <f t="shared" si="10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8"/>
        <v>0</v>
      </c>
      <c r="J59" s="42" t="e">
        <f t="shared" si="9"/>
        <v>#DIV/0!</v>
      </c>
      <c r="K59" s="33" t="e">
        <f t="shared" si="10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8"/>
        <v>0</v>
      </c>
      <c r="J60" s="42" t="e">
        <f t="shared" si="9"/>
        <v>#DIV/0!</v>
      </c>
      <c r="K60" s="33" t="e">
        <f t="shared" si="10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8"/>
        <v>0</v>
      </c>
      <c r="J61" s="42" t="e">
        <f t="shared" si="9"/>
        <v>#DIV/0!</v>
      </c>
      <c r="K61" s="33" t="e">
        <f t="shared" si="10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8"/>
        <v>0</v>
      </c>
      <c r="J62" s="42" t="e">
        <f t="shared" si="9"/>
        <v>#DIV/0!</v>
      </c>
      <c r="K62" s="33" t="e">
        <f t="shared" si="10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8"/>
        <v>0</v>
      </c>
      <c r="J63" s="42" t="e">
        <f t="shared" si="9"/>
        <v>#DIV/0!</v>
      </c>
      <c r="K63" s="33" t="e">
        <f t="shared" si="10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8"/>
        <v>0</v>
      </c>
      <c r="J64" s="42" t="e">
        <f t="shared" si="9"/>
        <v>#DIV/0!</v>
      </c>
      <c r="K64" s="33" t="e">
        <f t="shared" si="10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8"/>
        <v>0</v>
      </c>
      <c r="J65" s="42" t="e">
        <f t="shared" si="9"/>
        <v>#DIV/0!</v>
      </c>
      <c r="K65" s="33" t="e">
        <f t="shared" si="10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8"/>
        <v>0</v>
      </c>
      <c r="J66" s="42" t="e">
        <f t="shared" si="9"/>
        <v>#DIV/0!</v>
      </c>
      <c r="K66" s="33" t="e">
        <f t="shared" si="10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8"/>
        <v>0</v>
      </c>
      <c r="J67" s="42" t="e">
        <f t="shared" si="9"/>
        <v>#DIV/0!</v>
      </c>
      <c r="K67" s="33" t="e">
        <f t="shared" si="10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8"/>
        <v>0</v>
      </c>
      <c r="J68" s="42" t="e">
        <f t="shared" si="9"/>
        <v>#DIV/0!</v>
      </c>
      <c r="K68" s="33" t="e">
        <f t="shared" si="10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8"/>
        <v>0</v>
      </c>
      <c r="J69" s="42" t="e">
        <f t="shared" si="9"/>
        <v>#DIV/0!</v>
      </c>
      <c r="K69" s="33" t="e">
        <f t="shared" si="10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8"/>
        <v>0</v>
      </c>
      <c r="J70" s="42" t="e">
        <f t="shared" si="9"/>
        <v>#DIV/0!</v>
      </c>
      <c r="K70" s="33" t="e">
        <f t="shared" si="10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8"/>
        <v>0</v>
      </c>
      <c r="J71" s="42" t="e">
        <f t="shared" si="9"/>
        <v>#DIV/0!</v>
      </c>
      <c r="K71" s="33" t="e">
        <f t="shared" si="10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8"/>
        <v>0</v>
      </c>
      <c r="J72" s="42" t="e">
        <f t="shared" si="9"/>
        <v>#DIV/0!</v>
      </c>
      <c r="K72" s="33" t="e">
        <f t="shared" si="10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8"/>
        <v>0</v>
      </c>
      <c r="J73" s="42" t="e">
        <f t="shared" si="9"/>
        <v>#DIV/0!</v>
      </c>
      <c r="K73" s="33" t="e">
        <f t="shared" si="10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8"/>
        <v>0</v>
      </c>
      <c r="J74" s="42" t="e">
        <f t="shared" si="9"/>
        <v>#DIV/0!</v>
      </c>
      <c r="K74" s="33" t="e">
        <f t="shared" si="10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8"/>
        <v>0</v>
      </c>
      <c r="J75" s="42" t="e">
        <f t="shared" si="9"/>
        <v>#DIV/0!</v>
      </c>
      <c r="K75" s="33" t="e">
        <f t="shared" si="10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8"/>
        <v>0</v>
      </c>
      <c r="J76" s="42" t="e">
        <f t="shared" si="9"/>
        <v>#DIV/0!</v>
      </c>
      <c r="K76" s="33" t="e">
        <f t="shared" si="10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8"/>
        <v>0</v>
      </c>
      <c r="J77" s="42" t="e">
        <f t="shared" si="9"/>
        <v>#DIV/0!</v>
      </c>
      <c r="K77" s="33" t="e">
        <f t="shared" si="10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8"/>
        <v>0</v>
      </c>
      <c r="J78" s="42" t="e">
        <f t="shared" si="9"/>
        <v>#DIV/0!</v>
      </c>
      <c r="K78" s="33" t="e">
        <f t="shared" si="10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8"/>
        <v>0</v>
      </c>
      <c r="J79" s="42" t="e">
        <f t="shared" si="9"/>
        <v>#DIV/0!</v>
      </c>
      <c r="K79" s="33" t="e">
        <f t="shared" si="10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8"/>
        <v>0</v>
      </c>
      <c r="J80" s="42" t="e">
        <f t="shared" si="9"/>
        <v>#DIV/0!</v>
      </c>
      <c r="K80" s="33" t="e">
        <f t="shared" si="10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8"/>
        <v>0</v>
      </c>
      <c r="J81" s="42" t="e">
        <f t="shared" si="9"/>
        <v>#DIV/0!</v>
      </c>
      <c r="K81" s="33" t="e">
        <f t="shared" si="10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8"/>
        <v>0</v>
      </c>
      <c r="J82" s="42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8"/>
        <v>0</v>
      </c>
      <c r="J83" s="42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8"/>
        <v>0</v>
      </c>
      <c r="J84" s="42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8"/>
        <v>0</v>
      </c>
      <c r="J85" s="42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ref="I107:I120" si="11">+I106+C107-F107</f>
        <v>0</v>
      </c>
      <c r="J107" s="42" t="e">
        <f t="shared" ref="J107:J120" si="12">ROUND(((K106+E107)-H107)/I107,2)</f>
        <v>#DIV/0!</v>
      </c>
      <c r="K107" s="33" t="e">
        <f t="shared" ref="K107:K120" si="13">ROUND(I107*J107,2)</f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11"/>
        <v>0</v>
      </c>
      <c r="J108" s="42" t="e">
        <f t="shared" si="12"/>
        <v>#DIV/0!</v>
      </c>
      <c r="K108" s="33" t="e">
        <f t="shared" si="13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11"/>
        <v>0</v>
      </c>
      <c r="J109" s="42" t="e">
        <f t="shared" si="12"/>
        <v>#DIV/0!</v>
      </c>
      <c r="K109" s="33" t="e">
        <f t="shared" si="13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11"/>
        <v>0</v>
      </c>
      <c r="J110" s="42" t="e">
        <f t="shared" si="12"/>
        <v>#DIV/0!</v>
      </c>
      <c r="K110" s="33" t="e">
        <f t="shared" si="13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11"/>
        <v>0</v>
      </c>
      <c r="J111" s="42" t="e">
        <f t="shared" si="12"/>
        <v>#DIV/0!</v>
      </c>
      <c r="K111" s="33" t="e">
        <f t="shared" si="13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11"/>
        <v>0</v>
      </c>
      <c r="J112" s="42" t="e">
        <f t="shared" si="12"/>
        <v>#DIV/0!</v>
      </c>
      <c r="K112" s="33" t="e">
        <f t="shared" si="13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11"/>
        <v>0</v>
      </c>
      <c r="J113" s="42" t="e">
        <f t="shared" si="12"/>
        <v>#DIV/0!</v>
      </c>
      <c r="K113" s="33" t="e">
        <f t="shared" si="13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11"/>
        <v>0</v>
      </c>
      <c r="J114" s="42" t="e">
        <f t="shared" si="12"/>
        <v>#DIV/0!</v>
      </c>
      <c r="K114" s="33" t="e">
        <f t="shared" si="13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11"/>
        <v>0</v>
      </c>
      <c r="J115" s="42" t="e">
        <f t="shared" si="12"/>
        <v>#DIV/0!</v>
      </c>
      <c r="K115" s="33" t="e">
        <f t="shared" si="13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11"/>
        <v>0</v>
      </c>
      <c r="J116" s="42" t="e">
        <f t="shared" si="12"/>
        <v>#DIV/0!</v>
      </c>
      <c r="K116" s="33" t="e">
        <f t="shared" si="13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11"/>
        <v>0</v>
      </c>
      <c r="J117" s="42" t="e">
        <f t="shared" si="12"/>
        <v>#DIV/0!</v>
      </c>
      <c r="K117" s="33" t="e">
        <f t="shared" si="13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11"/>
        <v>0</v>
      </c>
      <c r="J118" s="42" t="e">
        <f t="shared" si="12"/>
        <v>#DIV/0!</v>
      </c>
      <c r="K118" s="33" t="e">
        <f t="shared" si="13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11"/>
        <v>0</v>
      </c>
      <c r="J119" s="42" t="e">
        <f t="shared" si="12"/>
        <v>#DIV/0!</v>
      </c>
      <c r="K119" s="33" t="e">
        <f t="shared" si="13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11"/>
        <v>0</v>
      </c>
      <c r="J120" s="42" t="e">
        <f t="shared" si="12"/>
        <v>#DIV/0!</v>
      </c>
      <c r="K120" s="33" t="e">
        <f t="shared" si="13"/>
        <v>#DIV/0!</v>
      </c>
      <c r="L120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>
    <tabColor rgb="FFFF0000"/>
    <pageSetUpPr fitToPage="1"/>
  </sheetPr>
  <dimension ref="A1:L78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79</v>
      </c>
      <c r="E8" s="10"/>
      <c r="F8" s="10"/>
      <c r="G8" s="10"/>
      <c r="H8" s="38"/>
      <c r="I8" s="9" t="s">
        <v>6</v>
      </c>
      <c r="J8" s="10"/>
      <c r="K8" s="10" t="s">
        <v>81</v>
      </c>
      <c r="L8" s="11"/>
    </row>
    <row r="9" spans="1:12" ht="15" customHeight="1">
      <c r="A9" s="12" t="s">
        <v>8</v>
      </c>
      <c r="B9" s="10"/>
      <c r="C9" s="10"/>
      <c r="D9" s="10" t="s">
        <v>80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369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>
    <tabColor rgb="FFFFFF00"/>
    <pageSetUpPr fitToPage="1"/>
  </sheetPr>
  <dimension ref="A1:M90"/>
  <sheetViews>
    <sheetView topLeftCell="A7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82</v>
      </c>
      <c r="E8" s="10"/>
      <c r="F8" s="10"/>
      <c r="G8" s="10"/>
      <c r="H8" s="38"/>
      <c r="I8" s="9" t="s">
        <v>6</v>
      </c>
      <c r="J8" s="10"/>
      <c r="K8" s="10" t="s">
        <v>84</v>
      </c>
      <c r="L8" s="11"/>
    </row>
    <row r="9" spans="1:13" ht="15" customHeight="1">
      <c r="A9" s="12" t="s">
        <v>8</v>
      </c>
      <c r="B9" s="10"/>
      <c r="C9" s="10"/>
      <c r="D9" s="10" t="s">
        <v>83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7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7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7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45" si="0">F14*G14</f>
        <v>0</v>
      </c>
      <c r="I14" s="24">
        <v>1</v>
      </c>
      <c r="J14" s="25">
        <v>182.19</v>
      </c>
      <c r="K14" s="21">
        <f>J14*I14</f>
        <v>182.19</v>
      </c>
      <c r="L14" s="26"/>
    </row>
    <row r="15" spans="1:13" ht="17.100000000000001" customHeight="1">
      <c r="A15" s="154">
        <v>45321</v>
      </c>
      <c r="B15" s="166" t="s">
        <v>627</v>
      </c>
      <c r="C15" s="156"/>
      <c r="D15" s="157"/>
      <c r="E15" s="158"/>
      <c r="F15" s="159">
        <v>1</v>
      </c>
      <c r="G15" s="160">
        <v>200</v>
      </c>
      <c r="H15" s="158">
        <f t="shared" si="0"/>
        <v>200</v>
      </c>
      <c r="I15" s="161">
        <f t="shared" ref="I15:I20" si="1">+I14+C15-F15</f>
        <v>0</v>
      </c>
      <c r="J15" s="162">
        <v>0</v>
      </c>
      <c r="K15" s="163">
        <f t="shared" ref="K15:K20" si="2">ROUND(I15*J15,2)</f>
        <v>0</v>
      </c>
      <c r="L15" s="164"/>
      <c r="M15" s="165" t="s">
        <v>675</v>
      </c>
    </row>
    <row r="16" spans="1:13" ht="17.100000000000001" customHeight="1">
      <c r="A16" s="17">
        <v>45426</v>
      </c>
      <c r="B16" s="86" t="s">
        <v>878</v>
      </c>
      <c r="C16" s="19">
        <v>50</v>
      </c>
      <c r="D16" s="20">
        <v>190</v>
      </c>
      <c r="E16" s="21">
        <f>C16*D16</f>
        <v>9500</v>
      </c>
      <c r="F16" s="22"/>
      <c r="G16" s="23">
        <v>0</v>
      </c>
      <c r="H16" s="21">
        <f t="shared" si="0"/>
        <v>0</v>
      </c>
      <c r="I16" s="24">
        <f t="shared" si="1"/>
        <v>50</v>
      </c>
      <c r="J16" s="134">
        <f t="shared" ref="J16:J21" si="3">ROUND(((K15+E16)-H16)/I16,2)</f>
        <v>190</v>
      </c>
      <c r="K16" s="21">
        <f t="shared" si="2"/>
        <v>9500</v>
      </c>
      <c r="L16" s="26"/>
    </row>
    <row r="17" spans="1:13" ht="17.100000000000001" customHeight="1">
      <c r="A17" s="17">
        <v>45426</v>
      </c>
      <c r="B17" s="86" t="s">
        <v>593</v>
      </c>
      <c r="C17" s="28"/>
      <c r="D17" s="29"/>
      <c r="E17" s="21"/>
      <c r="F17" s="30">
        <v>2</v>
      </c>
      <c r="G17" s="31">
        <f>J16</f>
        <v>190</v>
      </c>
      <c r="H17" s="21">
        <f t="shared" si="0"/>
        <v>380</v>
      </c>
      <c r="I17" s="32">
        <f t="shared" si="1"/>
        <v>48</v>
      </c>
      <c r="J17" s="42">
        <f t="shared" si="3"/>
        <v>190</v>
      </c>
      <c r="K17" s="33">
        <f t="shared" si="2"/>
        <v>9120</v>
      </c>
      <c r="L17" s="34"/>
      <c r="M17" s="1" t="s">
        <v>884</v>
      </c>
    </row>
    <row r="18" spans="1:13" ht="17.100000000000001" customHeight="1">
      <c r="A18" s="17">
        <v>45426</v>
      </c>
      <c r="B18" s="86" t="s">
        <v>587</v>
      </c>
      <c r="C18" s="28"/>
      <c r="D18" s="29"/>
      <c r="E18" s="21"/>
      <c r="F18" s="30">
        <v>1</v>
      </c>
      <c r="G18" s="31">
        <f t="shared" ref="G18:G25" si="4">J17</f>
        <v>190</v>
      </c>
      <c r="H18" s="21">
        <f t="shared" si="0"/>
        <v>190</v>
      </c>
      <c r="I18" s="32">
        <f t="shared" si="1"/>
        <v>47</v>
      </c>
      <c r="J18" s="42">
        <f t="shared" si="3"/>
        <v>190</v>
      </c>
      <c r="K18" s="33">
        <f t="shared" si="2"/>
        <v>8930</v>
      </c>
      <c r="L18" s="34"/>
      <c r="M18" s="1" t="s">
        <v>887</v>
      </c>
    </row>
    <row r="19" spans="1:13" ht="17.100000000000001" customHeight="1">
      <c r="A19" s="17">
        <v>45428</v>
      </c>
      <c r="B19" s="87" t="s">
        <v>589</v>
      </c>
      <c r="C19" s="28"/>
      <c r="D19" s="29"/>
      <c r="E19" s="21"/>
      <c r="F19" s="30">
        <v>1</v>
      </c>
      <c r="G19" s="31">
        <f t="shared" si="4"/>
        <v>190</v>
      </c>
      <c r="H19" s="21">
        <f t="shared" si="0"/>
        <v>190</v>
      </c>
      <c r="I19" s="32">
        <f t="shared" si="1"/>
        <v>46</v>
      </c>
      <c r="J19" s="42">
        <f t="shared" si="3"/>
        <v>190</v>
      </c>
      <c r="K19" s="33">
        <f t="shared" si="2"/>
        <v>8740</v>
      </c>
      <c r="L19" s="34"/>
      <c r="M19" s="1" t="s">
        <v>895</v>
      </c>
    </row>
    <row r="20" spans="1:13" ht="17.100000000000001" customHeight="1">
      <c r="A20" s="17">
        <v>45433</v>
      </c>
      <c r="B20" s="85" t="s">
        <v>595</v>
      </c>
      <c r="C20" s="28"/>
      <c r="D20" s="29"/>
      <c r="E20" s="21"/>
      <c r="F20" s="30">
        <v>1</v>
      </c>
      <c r="G20" s="31">
        <f t="shared" si="4"/>
        <v>190</v>
      </c>
      <c r="H20" s="21">
        <f t="shared" si="0"/>
        <v>190</v>
      </c>
      <c r="I20" s="32">
        <f t="shared" si="1"/>
        <v>45</v>
      </c>
      <c r="J20" s="42">
        <f t="shared" si="3"/>
        <v>190</v>
      </c>
      <c r="K20" s="33">
        <f t="shared" si="2"/>
        <v>8550</v>
      </c>
      <c r="L20" s="34"/>
      <c r="M20" s="1" t="s">
        <v>903</v>
      </c>
    </row>
    <row r="21" spans="1:13" ht="17.100000000000001" customHeight="1">
      <c r="A21" s="17">
        <v>45435</v>
      </c>
      <c r="B21" s="85" t="s">
        <v>587</v>
      </c>
      <c r="C21" s="28"/>
      <c r="D21" s="29"/>
      <c r="E21" s="21"/>
      <c r="F21" s="30">
        <v>1</v>
      </c>
      <c r="G21" s="31">
        <f t="shared" si="4"/>
        <v>190</v>
      </c>
      <c r="H21" s="21">
        <f t="shared" si="0"/>
        <v>190</v>
      </c>
      <c r="I21" s="32">
        <f t="shared" ref="I21:I53" si="5">+I20+C21-F21</f>
        <v>44</v>
      </c>
      <c r="J21" s="42">
        <f t="shared" si="3"/>
        <v>190</v>
      </c>
      <c r="K21" s="33">
        <f t="shared" ref="K21:K53" si="6">ROUND(I21*J21,2)</f>
        <v>8360</v>
      </c>
      <c r="L21" s="34"/>
      <c r="M21" s="1" t="s">
        <v>912</v>
      </c>
    </row>
    <row r="22" spans="1:13" ht="17.100000000000001" customHeight="1">
      <c r="A22" s="154">
        <v>45440</v>
      </c>
      <c r="B22" s="166" t="s">
        <v>602</v>
      </c>
      <c r="C22" s="156"/>
      <c r="D22" s="157"/>
      <c r="E22" s="158"/>
      <c r="F22" s="159">
        <v>1</v>
      </c>
      <c r="G22" s="160">
        <f t="shared" si="4"/>
        <v>190</v>
      </c>
      <c r="H22" s="158">
        <f t="shared" si="0"/>
        <v>190</v>
      </c>
      <c r="I22" s="161">
        <f t="shared" si="5"/>
        <v>43</v>
      </c>
      <c r="J22" s="162">
        <f t="shared" ref="J22:J53" si="7">ROUND(((K21+E22)-H22)/I22,2)</f>
        <v>190</v>
      </c>
      <c r="K22" s="163">
        <f t="shared" si="6"/>
        <v>8170</v>
      </c>
      <c r="L22" s="164"/>
      <c r="M22" s="165" t="s">
        <v>919</v>
      </c>
    </row>
    <row r="23" spans="1:13" ht="17.100000000000001" customHeight="1">
      <c r="A23" s="17">
        <v>45449</v>
      </c>
      <c r="B23" s="86" t="s">
        <v>626</v>
      </c>
      <c r="C23" s="19"/>
      <c r="D23" s="20"/>
      <c r="E23" s="21"/>
      <c r="F23" s="22">
        <v>1</v>
      </c>
      <c r="G23" s="23">
        <f t="shared" si="4"/>
        <v>190</v>
      </c>
      <c r="H23" s="21">
        <f t="shared" si="0"/>
        <v>190</v>
      </c>
      <c r="I23" s="24">
        <f t="shared" si="5"/>
        <v>42</v>
      </c>
      <c r="J23" s="134">
        <f t="shared" si="7"/>
        <v>190</v>
      </c>
      <c r="K23" s="21">
        <f t="shared" si="6"/>
        <v>7980</v>
      </c>
      <c r="L23" s="26"/>
      <c r="M23" s="1" t="s">
        <v>937</v>
      </c>
    </row>
    <row r="24" spans="1:13" ht="17.100000000000001" customHeight="1">
      <c r="A24" s="17">
        <v>45453</v>
      </c>
      <c r="B24" s="85" t="s">
        <v>595</v>
      </c>
      <c r="C24" s="28"/>
      <c r="D24" s="29"/>
      <c r="E24" s="21"/>
      <c r="F24" s="30">
        <v>2</v>
      </c>
      <c r="G24" s="31">
        <f t="shared" si="4"/>
        <v>190</v>
      </c>
      <c r="H24" s="21">
        <f t="shared" si="0"/>
        <v>380</v>
      </c>
      <c r="I24" s="32">
        <f t="shared" si="5"/>
        <v>40</v>
      </c>
      <c r="J24" s="42">
        <f t="shared" si="7"/>
        <v>190</v>
      </c>
      <c r="K24" s="33">
        <f t="shared" si="6"/>
        <v>7600</v>
      </c>
      <c r="L24" s="34"/>
      <c r="M24" s="1" t="s">
        <v>940</v>
      </c>
    </row>
    <row r="25" spans="1:13" ht="17.100000000000001" customHeight="1">
      <c r="A25" s="17">
        <v>45454</v>
      </c>
      <c r="B25" s="85" t="s">
        <v>593</v>
      </c>
      <c r="C25" s="28"/>
      <c r="D25" s="29"/>
      <c r="E25" s="21"/>
      <c r="F25" s="30">
        <v>2</v>
      </c>
      <c r="G25" s="31">
        <f t="shared" si="4"/>
        <v>190</v>
      </c>
      <c r="H25" s="21">
        <f t="shared" si="0"/>
        <v>380</v>
      </c>
      <c r="I25" s="32">
        <f t="shared" si="5"/>
        <v>38</v>
      </c>
      <c r="J25" s="42">
        <f t="shared" si="7"/>
        <v>190</v>
      </c>
      <c r="K25" s="33">
        <f t="shared" si="6"/>
        <v>7220</v>
      </c>
      <c r="L25" s="34"/>
      <c r="M25" s="1" t="s">
        <v>946</v>
      </c>
    </row>
    <row r="26" spans="1:13" ht="17.100000000000001" customHeight="1">
      <c r="A26" s="17">
        <v>45456</v>
      </c>
      <c r="B26" s="85" t="s">
        <v>587</v>
      </c>
      <c r="C26" s="28"/>
      <c r="D26" s="29"/>
      <c r="E26" s="21"/>
      <c r="F26" s="30">
        <v>1</v>
      </c>
      <c r="G26" s="31">
        <f t="shared" ref="G26:G45" si="8">J25</f>
        <v>190</v>
      </c>
      <c r="H26" s="21">
        <f t="shared" si="0"/>
        <v>190</v>
      </c>
      <c r="I26" s="32">
        <f t="shared" si="5"/>
        <v>37</v>
      </c>
      <c r="J26" s="42">
        <f t="shared" si="7"/>
        <v>190</v>
      </c>
      <c r="K26" s="33">
        <f t="shared" si="6"/>
        <v>7030</v>
      </c>
      <c r="L26" s="34"/>
      <c r="M26" s="1" t="s">
        <v>947</v>
      </c>
    </row>
    <row r="27" spans="1:13" ht="17.100000000000001" customHeight="1">
      <c r="A27" s="17">
        <v>45456</v>
      </c>
      <c r="B27" s="85" t="s">
        <v>607</v>
      </c>
      <c r="C27" s="28"/>
      <c r="D27" s="29"/>
      <c r="E27" s="21"/>
      <c r="F27" s="30">
        <v>1</v>
      </c>
      <c r="G27" s="31">
        <f t="shared" si="8"/>
        <v>190</v>
      </c>
      <c r="H27" s="21">
        <f t="shared" si="0"/>
        <v>190</v>
      </c>
      <c r="I27" s="32">
        <f t="shared" si="5"/>
        <v>36</v>
      </c>
      <c r="J27" s="42">
        <f t="shared" si="7"/>
        <v>190</v>
      </c>
      <c r="K27" s="33">
        <f t="shared" si="6"/>
        <v>6840</v>
      </c>
      <c r="L27" s="34"/>
      <c r="M27" s="1" t="s">
        <v>948</v>
      </c>
    </row>
    <row r="28" spans="1:13" ht="17.100000000000001" customHeight="1">
      <c r="A28" s="17">
        <v>45463</v>
      </c>
      <c r="B28" s="85" t="s">
        <v>583</v>
      </c>
      <c r="C28" s="28"/>
      <c r="D28" s="29"/>
      <c r="E28" s="21"/>
      <c r="F28" s="30">
        <v>1</v>
      </c>
      <c r="G28" s="31">
        <f t="shared" si="8"/>
        <v>190</v>
      </c>
      <c r="H28" s="21">
        <f t="shared" si="0"/>
        <v>190</v>
      </c>
      <c r="I28" s="32">
        <f t="shared" si="5"/>
        <v>35</v>
      </c>
      <c r="J28" s="42">
        <f t="shared" si="7"/>
        <v>190</v>
      </c>
      <c r="K28" s="33">
        <f t="shared" si="6"/>
        <v>6650</v>
      </c>
      <c r="L28" s="34"/>
      <c r="M28" s="1" t="s">
        <v>954</v>
      </c>
    </row>
    <row r="29" spans="1:13" ht="17.100000000000001" customHeight="1">
      <c r="A29" s="154">
        <v>45470</v>
      </c>
      <c r="B29" s="166" t="s">
        <v>593</v>
      </c>
      <c r="C29" s="156"/>
      <c r="D29" s="157"/>
      <c r="E29" s="158"/>
      <c r="F29" s="159">
        <v>2</v>
      </c>
      <c r="G29" s="160">
        <f t="shared" si="8"/>
        <v>190</v>
      </c>
      <c r="H29" s="158">
        <f t="shared" si="0"/>
        <v>380</v>
      </c>
      <c r="I29" s="161">
        <f t="shared" si="5"/>
        <v>33</v>
      </c>
      <c r="J29" s="162">
        <f t="shared" si="7"/>
        <v>190</v>
      </c>
      <c r="K29" s="163">
        <f t="shared" si="6"/>
        <v>6270</v>
      </c>
      <c r="L29" s="164"/>
      <c r="M29" s="165" t="s">
        <v>971</v>
      </c>
    </row>
    <row r="30" spans="1:13" ht="17.100000000000001" customHeight="1">
      <c r="A30" s="17">
        <v>45490</v>
      </c>
      <c r="B30" s="86" t="s">
        <v>595</v>
      </c>
      <c r="C30" s="19"/>
      <c r="D30" s="20"/>
      <c r="E30" s="21"/>
      <c r="F30" s="22">
        <v>1</v>
      </c>
      <c r="G30" s="23">
        <f t="shared" si="8"/>
        <v>190</v>
      </c>
      <c r="H30" s="21">
        <f t="shared" si="0"/>
        <v>190</v>
      </c>
      <c r="I30" s="24">
        <f t="shared" si="5"/>
        <v>32</v>
      </c>
      <c r="J30" s="134">
        <f t="shared" si="7"/>
        <v>190</v>
      </c>
      <c r="K30" s="21">
        <f t="shared" si="6"/>
        <v>6080</v>
      </c>
      <c r="L30" s="26"/>
      <c r="M30" s="1" t="s">
        <v>1008</v>
      </c>
    </row>
    <row r="31" spans="1:13" ht="17.100000000000001" customHeight="1">
      <c r="A31" s="17">
        <v>45490</v>
      </c>
      <c r="B31" s="85" t="s">
        <v>610</v>
      </c>
      <c r="C31" s="28"/>
      <c r="D31" s="29"/>
      <c r="E31" s="21"/>
      <c r="F31" s="30">
        <v>1</v>
      </c>
      <c r="G31" s="23">
        <f t="shared" si="8"/>
        <v>190</v>
      </c>
      <c r="H31" s="21">
        <f t="shared" si="0"/>
        <v>190</v>
      </c>
      <c r="I31" s="24">
        <f t="shared" si="5"/>
        <v>31</v>
      </c>
      <c r="J31" s="134">
        <f t="shared" si="7"/>
        <v>190</v>
      </c>
      <c r="K31" s="21">
        <f t="shared" si="6"/>
        <v>5890</v>
      </c>
      <c r="L31" s="34"/>
      <c r="M31" s="1" t="s">
        <v>1012</v>
      </c>
    </row>
    <row r="32" spans="1:13" ht="17.100000000000001" customHeight="1">
      <c r="A32" s="17">
        <v>45491</v>
      </c>
      <c r="B32" s="85" t="s">
        <v>626</v>
      </c>
      <c r="C32" s="28"/>
      <c r="D32" s="29"/>
      <c r="E32" s="21"/>
      <c r="F32" s="30">
        <v>1</v>
      </c>
      <c r="G32" s="23">
        <f t="shared" si="8"/>
        <v>190</v>
      </c>
      <c r="H32" s="21">
        <f t="shared" si="0"/>
        <v>190</v>
      </c>
      <c r="I32" s="24">
        <f t="shared" si="5"/>
        <v>30</v>
      </c>
      <c r="J32" s="134">
        <f t="shared" si="7"/>
        <v>190</v>
      </c>
      <c r="K32" s="21">
        <f t="shared" si="6"/>
        <v>5700</v>
      </c>
      <c r="L32" s="34"/>
      <c r="M32" s="1" t="s">
        <v>1014</v>
      </c>
    </row>
    <row r="33" spans="1:13" ht="17.100000000000001" customHeight="1">
      <c r="A33" s="17">
        <v>45491</v>
      </c>
      <c r="B33" s="85" t="s">
        <v>604</v>
      </c>
      <c r="C33" s="28"/>
      <c r="D33" s="29"/>
      <c r="E33" s="21"/>
      <c r="F33" s="30">
        <v>1</v>
      </c>
      <c r="G33" s="23">
        <f t="shared" si="8"/>
        <v>190</v>
      </c>
      <c r="H33" s="21">
        <f t="shared" si="0"/>
        <v>190</v>
      </c>
      <c r="I33" s="24">
        <f t="shared" si="5"/>
        <v>29</v>
      </c>
      <c r="J33" s="134">
        <f t="shared" si="7"/>
        <v>190</v>
      </c>
      <c r="K33" s="21">
        <f t="shared" si="6"/>
        <v>5510</v>
      </c>
      <c r="L33" s="34"/>
      <c r="M33" s="1" t="s">
        <v>1015</v>
      </c>
    </row>
    <row r="34" spans="1:13" ht="17.100000000000001" customHeight="1">
      <c r="A34" s="17">
        <v>45495</v>
      </c>
      <c r="B34" s="85" t="s">
        <v>607</v>
      </c>
      <c r="C34" s="28"/>
      <c r="D34" s="29"/>
      <c r="E34" s="21"/>
      <c r="F34" s="30">
        <v>1</v>
      </c>
      <c r="G34" s="23">
        <f t="shared" si="8"/>
        <v>190</v>
      </c>
      <c r="H34" s="21">
        <f t="shared" si="0"/>
        <v>190</v>
      </c>
      <c r="I34" s="24">
        <f t="shared" si="5"/>
        <v>28</v>
      </c>
      <c r="J34" s="134">
        <f t="shared" si="7"/>
        <v>190</v>
      </c>
      <c r="K34" s="21">
        <f t="shared" si="6"/>
        <v>5320</v>
      </c>
      <c r="L34" s="34"/>
      <c r="M34" s="1" t="s">
        <v>1022</v>
      </c>
    </row>
    <row r="35" spans="1:13" ht="17.100000000000001" customHeight="1">
      <c r="A35" s="17">
        <v>45496</v>
      </c>
      <c r="B35" s="85" t="s">
        <v>587</v>
      </c>
      <c r="C35" s="28"/>
      <c r="D35" s="29"/>
      <c r="E35" s="21"/>
      <c r="F35" s="30">
        <v>1</v>
      </c>
      <c r="G35" s="23">
        <f t="shared" si="8"/>
        <v>190</v>
      </c>
      <c r="H35" s="21">
        <f t="shared" si="0"/>
        <v>190</v>
      </c>
      <c r="I35" s="24">
        <f t="shared" si="5"/>
        <v>27</v>
      </c>
      <c r="J35" s="134">
        <f t="shared" si="7"/>
        <v>190</v>
      </c>
      <c r="K35" s="21">
        <f t="shared" si="6"/>
        <v>5130</v>
      </c>
      <c r="L35" s="34"/>
      <c r="M35" s="1" t="s">
        <v>1024</v>
      </c>
    </row>
    <row r="36" spans="1:13" ht="17.100000000000001" customHeight="1">
      <c r="A36" s="17">
        <v>45509</v>
      </c>
      <c r="B36" s="85" t="s">
        <v>587</v>
      </c>
      <c r="C36" s="28"/>
      <c r="D36" s="29"/>
      <c r="E36" s="21"/>
      <c r="F36" s="30">
        <v>1</v>
      </c>
      <c r="G36" s="23">
        <f t="shared" si="8"/>
        <v>190</v>
      </c>
      <c r="H36" s="21">
        <f t="shared" si="0"/>
        <v>190</v>
      </c>
      <c r="I36" s="24">
        <f t="shared" si="5"/>
        <v>26</v>
      </c>
      <c r="J36" s="134">
        <f t="shared" si="7"/>
        <v>190</v>
      </c>
      <c r="K36" s="21">
        <f t="shared" si="6"/>
        <v>4940</v>
      </c>
      <c r="L36" s="34"/>
      <c r="M36" s="1" t="s">
        <v>1037</v>
      </c>
    </row>
    <row r="37" spans="1:13" ht="17.100000000000001" customHeight="1">
      <c r="A37" s="17">
        <v>45510</v>
      </c>
      <c r="B37" s="85" t="s">
        <v>607</v>
      </c>
      <c r="C37" s="28"/>
      <c r="D37" s="29"/>
      <c r="E37" s="21"/>
      <c r="F37" s="30">
        <v>1</v>
      </c>
      <c r="G37" s="23">
        <f t="shared" si="8"/>
        <v>190</v>
      </c>
      <c r="H37" s="21">
        <f t="shared" si="0"/>
        <v>190</v>
      </c>
      <c r="I37" s="24">
        <f t="shared" si="5"/>
        <v>25</v>
      </c>
      <c r="J37" s="134">
        <f t="shared" si="7"/>
        <v>190</v>
      </c>
      <c r="K37" s="21">
        <f t="shared" si="6"/>
        <v>4750</v>
      </c>
      <c r="L37" s="34"/>
      <c r="M37" s="1" t="s">
        <v>1039</v>
      </c>
    </row>
    <row r="38" spans="1:13" ht="17.100000000000001" customHeight="1">
      <c r="A38" s="17">
        <v>45519</v>
      </c>
      <c r="B38" s="85" t="s">
        <v>627</v>
      </c>
      <c r="C38" s="28"/>
      <c r="D38" s="29"/>
      <c r="E38" s="21"/>
      <c r="F38" s="30">
        <v>3</v>
      </c>
      <c r="G38" s="23">
        <f t="shared" si="8"/>
        <v>190</v>
      </c>
      <c r="H38" s="21">
        <f t="shared" si="0"/>
        <v>570</v>
      </c>
      <c r="I38" s="24">
        <f t="shared" si="5"/>
        <v>22</v>
      </c>
      <c r="J38" s="134">
        <f t="shared" si="7"/>
        <v>190</v>
      </c>
      <c r="K38" s="21">
        <f t="shared" si="6"/>
        <v>4180</v>
      </c>
      <c r="L38" s="34"/>
      <c r="M38" s="1" t="s">
        <v>1073</v>
      </c>
    </row>
    <row r="39" spans="1:13" ht="17.100000000000001" customHeight="1">
      <c r="A39" s="17">
        <v>45523</v>
      </c>
      <c r="B39" s="85" t="s">
        <v>593</v>
      </c>
      <c r="C39" s="28"/>
      <c r="D39" s="29"/>
      <c r="E39" s="21"/>
      <c r="F39" s="30">
        <v>2</v>
      </c>
      <c r="G39" s="23">
        <f t="shared" si="8"/>
        <v>190</v>
      </c>
      <c r="H39" s="21">
        <f t="shared" si="0"/>
        <v>380</v>
      </c>
      <c r="I39" s="24">
        <f t="shared" si="5"/>
        <v>20</v>
      </c>
      <c r="J39" s="134">
        <f t="shared" si="7"/>
        <v>190</v>
      </c>
      <c r="K39" s="21">
        <f t="shared" si="6"/>
        <v>3800</v>
      </c>
      <c r="L39" s="34"/>
      <c r="M39" s="1" t="s">
        <v>1078</v>
      </c>
    </row>
    <row r="40" spans="1:13" ht="17.100000000000001" customHeight="1">
      <c r="A40" s="17">
        <v>45525</v>
      </c>
      <c r="B40" s="85" t="s">
        <v>604</v>
      </c>
      <c r="C40" s="28"/>
      <c r="D40" s="29"/>
      <c r="E40" s="21"/>
      <c r="F40" s="30">
        <v>1</v>
      </c>
      <c r="G40" s="23">
        <f t="shared" si="8"/>
        <v>190</v>
      </c>
      <c r="H40" s="21">
        <f t="shared" si="0"/>
        <v>190</v>
      </c>
      <c r="I40" s="24">
        <f t="shared" si="5"/>
        <v>19</v>
      </c>
      <c r="J40" s="134">
        <f t="shared" si="7"/>
        <v>190</v>
      </c>
      <c r="K40" s="21">
        <f t="shared" si="6"/>
        <v>3610</v>
      </c>
      <c r="L40" s="34"/>
      <c r="M40" s="1" t="s">
        <v>1083</v>
      </c>
    </row>
    <row r="41" spans="1:13" ht="17.100000000000001" customHeight="1">
      <c r="A41" s="17">
        <v>45539</v>
      </c>
      <c r="B41" s="85" t="s">
        <v>587</v>
      </c>
      <c r="C41" s="28"/>
      <c r="D41" s="29"/>
      <c r="E41" s="21"/>
      <c r="F41" s="30">
        <v>1</v>
      </c>
      <c r="G41" s="23">
        <f t="shared" si="8"/>
        <v>190</v>
      </c>
      <c r="H41" s="21">
        <f t="shared" si="0"/>
        <v>190</v>
      </c>
      <c r="I41" s="24">
        <f t="shared" si="5"/>
        <v>18</v>
      </c>
      <c r="J41" s="134">
        <f t="shared" si="7"/>
        <v>190</v>
      </c>
      <c r="K41" s="21">
        <f t="shared" si="6"/>
        <v>3420</v>
      </c>
      <c r="L41" s="34"/>
      <c r="M41" s="1" t="s">
        <v>1092</v>
      </c>
    </row>
    <row r="42" spans="1:13" ht="17.100000000000001" customHeight="1">
      <c r="A42" s="17">
        <v>45540</v>
      </c>
      <c r="B42" s="85" t="s">
        <v>607</v>
      </c>
      <c r="C42" s="28"/>
      <c r="D42" s="29"/>
      <c r="E42" s="21"/>
      <c r="F42" s="30">
        <v>1</v>
      </c>
      <c r="G42" s="23">
        <f t="shared" si="8"/>
        <v>190</v>
      </c>
      <c r="H42" s="21">
        <f t="shared" si="0"/>
        <v>190</v>
      </c>
      <c r="I42" s="24">
        <f t="shared" si="5"/>
        <v>17</v>
      </c>
      <c r="J42" s="134">
        <f t="shared" si="7"/>
        <v>190</v>
      </c>
      <c r="K42" s="21">
        <f t="shared" si="6"/>
        <v>3230</v>
      </c>
      <c r="L42" s="34"/>
      <c r="M42" s="1" t="s">
        <v>1094</v>
      </c>
    </row>
    <row r="43" spans="1:13">
      <c r="A43" s="17">
        <v>45540</v>
      </c>
      <c r="B43" s="85" t="s">
        <v>1095</v>
      </c>
      <c r="C43" s="28"/>
      <c r="D43" s="29"/>
      <c r="E43" s="21"/>
      <c r="F43" s="30">
        <v>3</v>
      </c>
      <c r="G43" s="23">
        <f t="shared" si="8"/>
        <v>190</v>
      </c>
      <c r="H43" s="21">
        <f t="shared" si="0"/>
        <v>570</v>
      </c>
      <c r="I43" s="24">
        <f t="shared" si="5"/>
        <v>14</v>
      </c>
      <c r="J43" s="134">
        <f t="shared" si="7"/>
        <v>190</v>
      </c>
      <c r="K43" s="21">
        <f t="shared" si="6"/>
        <v>2660</v>
      </c>
      <c r="L43" s="34"/>
      <c r="M43" s="1" t="s">
        <v>1096</v>
      </c>
    </row>
    <row r="44" spans="1:13">
      <c r="A44" s="17">
        <v>45552</v>
      </c>
      <c r="B44" s="85" t="s">
        <v>607</v>
      </c>
      <c r="C44" s="28"/>
      <c r="D44" s="29"/>
      <c r="E44" s="21"/>
      <c r="F44" s="30">
        <v>1</v>
      </c>
      <c r="G44" s="23">
        <f t="shared" si="8"/>
        <v>190</v>
      </c>
      <c r="H44" s="21">
        <f t="shared" si="0"/>
        <v>190</v>
      </c>
      <c r="I44" s="24">
        <f t="shared" si="5"/>
        <v>13</v>
      </c>
      <c r="J44" s="134">
        <f t="shared" si="7"/>
        <v>190</v>
      </c>
      <c r="K44" s="21">
        <f t="shared" si="6"/>
        <v>2470</v>
      </c>
      <c r="L44" s="34"/>
    </row>
    <row r="45" spans="1:13">
      <c r="A45" s="17">
        <v>45553</v>
      </c>
      <c r="B45" s="85" t="s">
        <v>589</v>
      </c>
      <c r="C45" s="28"/>
      <c r="D45" s="29"/>
      <c r="E45" s="21"/>
      <c r="F45" s="30">
        <v>1</v>
      </c>
      <c r="G45" s="23">
        <f t="shared" si="8"/>
        <v>190</v>
      </c>
      <c r="H45" s="21">
        <f t="shared" si="0"/>
        <v>190</v>
      </c>
      <c r="I45" s="24">
        <f t="shared" si="5"/>
        <v>12</v>
      </c>
      <c r="J45" s="134">
        <f t="shared" si="7"/>
        <v>190</v>
      </c>
      <c r="K45" s="21">
        <f t="shared" si="6"/>
        <v>2280</v>
      </c>
      <c r="L45" s="34"/>
      <c r="M45" s="1" t="s">
        <v>1128</v>
      </c>
    </row>
    <row r="46" spans="1:13">
      <c r="A46" s="17">
        <v>45545</v>
      </c>
      <c r="B46" s="85" t="s">
        <v>1114</v>
      </c>
      <c r="C46" s="28">
        <v>50</v>
      </c>
      <c r="D46" s="29">
        <v>190</v>
      </c>
      <c r="E46" s="21">
        <f>C46*D46</f>
        <v>9500</v>
      </c>
      <c r="F46" s="30"/>
      <c r="G46" s="31"/>
      <c r="H46" s="21"/>
      <c r="I46" s="24">
        <f t="shared" si="5"/>
        <v>62</v>
      </c>
      <c r="J46" s="134">
        <f t="shared" si="7"/>
        <v>190</v>
      </c>
      <c r="K46" s="21">
        <f t="shared" si="6"/>
        <v>11780</v>
      </c>
      <c r="L46" s="34"/>
    </row>
    <row r="47" spans="1:13">
      <c r="A47" s="17">
        <v>45566</v>
      </c>
      <c r="B47" s="85" t="s">
        <v>587</v>
      </c>
      <c r="C47" s="28"/>
      <c r="D47" s="29"/>
      <c r="E47" s="21"/>
      <c r="F47" s="30">
        <v>1</v>
      </c>
      <c r="G47" s="23">
        <f t="shared" ref="G47:G53" si="9">J46</f>
        <v>190</v>
      </c>
      <c r="H47" s="21">
        <f t="shared" ref="H47:H53" si="10">F47*G47</f>
        <v>190</v>
      </c>
      <c r="I47" s="24">
        <f t="shared" si="5"/>
        <v>61</v>
      </c>
      <c r="J47" s="134">
        <f t="shared" si="7"/>
        <v>190</v>
      </c>
      <c r="K47" s="21">
        <f t="shared" si="6"/>
        <v>11590</v>
      </c>
      <c r="L47" s="34"/>
      <c r="M47" s="1" t="s">
        <v>1136</v>
      </c>
    </row>
    <row r="48" spans="1:13">
      <c r="A48" s="17">
        <v>45568</v>
      </c>
      <c r="B48" s="85" t="s">
        <v>583</v>
      </c>
      <c r="C48" s="28"/>
      <c r="D48" s="29"/>
      <c r="E48" s="21"/>
      <c r="F48" s="30">
        <v>1</v>
      </c>
      <c r="G48" s="23">
        <f t="shared" si="9"/>
        <v>190</v>
      </c>
      <c r="H48" s="21">
        <f t="shared" si="10"/>
        <v>190</v>
      </c>
      <c r="I48" s="24">
        <f t="shared" si="5"/>
        <v>60</v>
      </c>
      <c r="J48" s="134">
        <f t="shared" si="7"/>
        <v>190</v>
      </c>
      <c r="K48" s="21">
        <f t="shared" si="6"/>
        <v>11400</v>
      </c>
      <c r="L48" s="34"/>
      <c r="M48" s="1" t="s">
        <v>1142</v>
      </c>
    </row>
    <row r="49" spans="1:13">
      <c r="A49" s="17">
        <v>45572</v>
      </c>
      <c r="B49" s="85" t="s">
        <v>629</v>
      </c>
      <c r="C49" s="28"/>
      <c r="D49" s="29"/>
      <c r="E49" s="21"/>
      <c r="F49" s="30">
        <v>1</v>
      </c>
      <c r="G49" s="23">
        <f t="shared" si="9"/>
        <v>190</v>
      </c>
      <c r="H49" s="21">
        <f t="shared" si="10"/>
        <v>190</v>
      </c>
      <c r="I49" s="24">
        <f t="shared" si="5"/>
        <v>59</v>
      </c>
      <c r="J49" s="134">
        <f t="shared" si="7"/>
        <v>190</v>
      </c>
      <c r="K49" s="21">
        <f t="shared" si="6"/>
        <v>11210</v>
      </c>
      <c r="L49" s="34"/>
      <c r="M49" s="1" t="s">
        <v>1148</v>
      </c>
    </row>
    <row r="50" spans="1:13">
      <c r="A50" s="17">
        <v>45573</v>
      </c>
      <c r="B50" s="85" t="s">
        <v>595</v>
      </c>
      <c r="C50" s="28"/>
      <c r="D50" s="29"/>
      <c r="E50" s="21"/>
      <c r="F50" s="30">
        <v>1</v>
      </c>
      <c r="G50" s="23">
        <f t="shared" si="9"/>
        <v>190</v>
      </c>
      <c r="H50" s="21">
        <f t="shared" si="10"/>
        <v>190</v>
      </c>
      <c r="I50" s="24">
        <f t="shared" si="5"/>
        <v>58</v>
      </c>
      <c r="J50" s="134">
        <f t="shared" si="7"/>
        <v>190</v>
      </c>
      <c r="K50" s="21">
        <f t="shared" si="6"/>
        <v>11020</v>
      </c>
      <c r="L50" s="34"/>
      <c r="M50" s="1" t="s">
        <v>1150</v>
      </c>
    </row>
    <row r="51" spans="1:13">
      <c r="A51" s="17">
        <v>45573</v>
      </c>
      <c r="B51" s="85" t="s">
        <v>587</v>
      </c>
      <c r="C51" s="28"/>
      <c r="D51" s="29"/>
      <c r="E51" s="21"/>
      <c r="F51" s="30">
        <v>1</v>
      </c>
      <c r="G51" s="23">
        <f t="shared" si="9"/>
        <v>190</v>
      </c>
      <c r="H51" s="21">
        <f t="shared" si="10"/>
        <v>190</v>
      </c>
      <c r="I51" s="24">
        <f t="shared" si="5"/>
        <v>57</v>
      </c>
      <c r="J51" s="134">
        <f t="shared" si="7"/>
        <v>190</v>
      </c>
      <c r="K51" s="21">
        <f t="shared" si="6"/>
        <v>10830</v>
      </c>
      <c r="L51" s="34"/>
      <c r="M51" s="1" t="s">
        <v>1152</v>
      </c>
    </row>
    <row r="52" spans="1:13">
      <c r="A52" s="17">
        <v>45574</v>
      </c>
      <c r="B52" s="85" t="s">
        <v>607</v>
      </c>
      <c r="C52" s="28"/>
      <c r="D52" s="29"/>
      <c r="E52" s="21"/>
      <c r="F52" s="30">
        <v>1</v>
      </c>
      <c r="G52" s="23">
        <f t="shared" si="9"/>
        <v>190</v>
      </c>
      <c r="H52" s="21">
        <f t="shared" si="10"/>
        <v>190</v>
      </c>
      <c r="I52" s="24">
        <f t="shared" si="5"/>
        <v>56</v>
      </c>
      <c r="J52" s="134">
        <f t="shared" si="7"/>
        <v>190</v>
      </c>
      <c r="K52" s="21">
        <f t="shared" si="6"/>
        <v>10640</v>
      </c>
      <c r="L52" s="34"/>
      <c r="M52" s="1" t="s">
        <v>1154</v>
      </c>
    </row>
    <row r="53" spans="1:13">
      <c r="A53" s="17">
        <v>45574</v>
      </c>
      <c r="B53" s="85" t="s">
        <v>604</v>
      </c>
      <c r="C53" s="28"/>
      <c r="D53" s="29"/>
      <c r="E53" s="21"/>
      <c r="F53" s="30">
        <v>2</v>
      </c>
      <c r="G53" s="23">
        <f t="shared" si="9"/>
        <v>190</v>
      </c>
      <c r="H53" s="21">
        <f t="shared" si="10"/>
        <v>380</v>
      </c>
      <c r="I53" s="24">
        <f t="shared" si="5"/>
        <v>54</v>
      </c>
      <c r="J53" s="134">
        <f t="shared" si="7"/>
        <v>190</v>
      </c>
      <c r="K53" s="21">
        <f t="shared" si="6"/>
        <v>10260</v>
      </c>
      <c r="L53" s="34"/>
      <c r="M53" s="1" t="s">
        <v>1158</v>
      </c>
    </row>
    <row r="54" spans="1:13">
      <c r="A54" s="17">
        <v>45580</v>
      </c>
      <c r="B54" s="85" t="s">
        <v>629</v>
      </c>
      <c r="C54" s="28"/>
      <c r="D54" s="29"/>
      <c r="E54" s="21"/>
      <c r="F54" s="30">
        <v>2</v>
      </c>
      <c r="G54" s="23">
        <f t="shared" ref="G54" si="11">J53</f>
        <v>190</v>
      </c>
      <c r="H54" s="21">
        <f t="shared" ref="H54" si="12">F54*G54</f>
        <v>380</v>
      </c>
      <c r="I54" s="24">
        <f t="shared" ref="I54" si="13">+I53+C54-F54</f>
        <v>52</v>
      </c>
      <c r="J54" s="134">
        <f t="shared" ref="J54" si="14">ROUND(((K53+E54)-H54)/I54,2)</f>
        <v>190</v>
      </c>
      <c r="K54" s="21">
        <f t="shared" ref="K54" si="15">ROUND(I54*J54,2)</f>
        <v>9880</v>
      </c>
      <c r="L54" s="34"/>
      <c r="M54" s="1" t="s">
        <v>1167</v>
      </c>
    </row>
    <row r="55" spans="1:13">
      <c r="A55" s="17">
        <v>45600</v>
      </c>
      <c r="B55" s="85" t="s">
        <v>627</v>
      </c>
      <c r="C55" s="28"/>
      <c r="D55" s="29"/>
      <c r="E55" s="21"/>
      <c r="F55" s="30">
        <v>2</v>
      </c>
      <c r="G55" s="23">
        <f t="shared" ref="G55" si="16">J54</f>
        <v>190</v>
      </c>
      <c r="H55" s="21">
        <f t="shared" ref="H55" si="17">F55*G55</f>
        <v>380</v>
      </c>
      <c r="I55" s="24">
        <f t="shared" ref="I55" si="18">+I54+C55-F55</f>
        <v>50</v>
      </c>
      <c r="J55" s="134">
        <f t="shared" ref="J55" si="19">ROUND(((K54+E55)-H55)/I55,2)</f>
        <v>190</v>
      </c>
      <c r="K55" s="21">
        <f t="shared" ref="K55" si="20">ROUND(I55*J55,2)</f>
        <v>9500</v>
      </c>
      <c r="L55" s="34"/>
      <c r="M55" s="1" t="s">
        <v>1174</v>
      </c>
    </row>
    <row r="56" spans="1:13">
      <c r="A56" s="17">
        <v>45600</v>
      </c>
      <c r="B56" s="85" t="s">
        <v>610</v>
      </c>
      <c r="C56" s="28"/>
      <c r="D56" s="29"/>
      <c r="E56" s="21"/>
      <c r="F56" s="30">
        <v>1</v>
      </c>
      <c r="G56" s="23">
        <f t="shared" ref="G56" si="21">J55</f>
        <v>190</v>
      </c>
      <c r="H56" s="21">
        <f t="shared" ref="H56" si="22">F56*G56</f>
        <v>190</v>
      </c>
      <c r="I56" s="24">
        <f t="shared" ref="I56" si="23">+I55+C56-F56</f>
        <v>49</v>
      </c>
      <c r="J56" s="134">
        <f t="shared" ref="J56" si="24">ROUND(((K55+E56)-H56)/I56,2)</f>
        <v>190</v>
      </c>
      <c r="K56" s="21">
        <f t="shared" ref="K56" si="25">ROUND(I56*J56,2)</f>
        <v>9310</v>
      </c>
      <c r="L56" s="34"/>
      <c r="M56" s="1" t="s">
        <v>1176</v>
      </c>
    </row>
    <row r="57" spans="1:13">
      <c r="A57" s="17">
        <v>45601</v>
      </c>
      <c r="B57" s="85" t="s">
        <v>604</v>
      </c>
      <c r="C57" s="28"/>
      <c r="D57" s="29"/>
      <c r="E57" s="21"/>
      <c r="F57" s="30">
        <v>1</v>
      </c>
      <c r="G57" s="23">
        <f t="shared" ref="G57" si="26">J56</f>
        <v>190</v>
      </c>
      <c r="H57" s="21">
        <f t="shared" ref="H57" si="27">F57*G57</f>
        <v>190</v>
      </c>
      <c r="I57" s="24">
        <f t="shared" ref="I57" si="28">+I56+C57-F57</f>
        <v>48</v>
      </c>
      <c r="J57" s="134">
        <f t="shared" ref="J57" si="29">ROUND(((K56+E57)-H57)/I57,2)</f>
        <v>190</v>
      </c>
      <c r="K57" s="21">
        <f t="shared" ref="K57" si="30">ROUND(I57*J57,2)</f>
        <v>9120</v>
      </c>
      <c r="L57" s="34"/>
      <c r="M57" s="1" t="s">
        <v>1178</v>
      </c>
    </row>
    <row r="58" spans="1:13">
      <c r="A58" s="17">
        <v>45601</v>
      </c>
      <c r="B58" s="85" t="s">
        <v>629</v>
      </c>
      <c r="C58" s="28"/>
      <c r="D58" s="29"/>
      <c r="E58" s="21"/>
      <c r="F58" s="30">
        <v>1</v>
      </c>
      <c r="G58" s="23">
        <f t="shared" ref="G58" si="31">J57</f>
        <v>190</v>
      </c>
      <c r="H58" s="21">
        <f t="shared" ref="H58" si="32">F58*G58</f>
        <v>190</v>
      </c>
      <c r="I58" s="24">
        <f t="shared" ref="I58" si="33">+I57+C58-F58</f>
        <v>47</v>
      </c>
      <c r="J58" s="134">
        <f t="shared" ref="J58" si="34">ROUND(((K57+E58)-H58)/I58,2)</f>
        <v>190</v>
      </c>
      <c r="K58" s="21">
        <f t="shared" ref="K58" si="35">ROUND(I58*J58,2)</f>
        <v>8930</v>
      </c>
      <c r="L58" s="34"/>
      <c r="M58" s="1" t="s">
        <v>1179</v>
      </c>
    </row>
    <row r="59" spans="1:13">
      <c r="A59" s="17">
        <v>45601</v>
      </c>
      <c r="B59" s="85" t="s">
        <v>598</v>
      </c>
      <c r="C59" s="28"/>
      <c r="D59" s="29"/>
      <c r="E59" s="21"/>
      <c r="F59" s="30">
        <v>1</v>
      </c>
      <c r="G59" s="23">
        <f t="shared" ref="G59" si="36">J58</f>
        <v>190</v>
      </c>
      <c r="H59" s="21">
        <f t="shared" ref="H59" si="37">F59*G59</f>
        <v>190</v>
      </c>
      <c r="I59" s="24">
        <f t="shared" ref="I59" si="38">+I58+C59-F59</f>
        <v>46</v>
      </c>
      <c r="J59" s="134">
        <f t="shared" ref="J59" si="39">ROUND(((K58+E59)-H59)/I59,2)</f>
        <v>190</v>
      </c>
      <c r="K59" s="21">
        <f t="shared" ref="K59" si="40">ROUND(I59*J59,2)</f>
        <v>8740</v>
      </c>
      <c r="L59" s="34"/>
      <c r="M59" s="1" t="s">
        <v>1180</v>
      </c>
    </row>
    <row r="60" spans="1:13">
      <c r="A60" s="17">
        <v>45601</v>
      </c>
      <c r="B60" s="85" t="s">
        <v>583</v>
      </c>
      <c r="C60" s="28"/>
      <c r="D60" s="29"/>
      <c r="E60" s="21"/>
      <c r="F60" s="30">
        <v>2</v>
      </c>
      <c r="G60" s="23">
        <f t="shared" ref="G60" si="41">J59</f>
        <v>190</v>
      </c>
      <c r="H60" s="21">
        <f t="shared" ref="H60" si="42">F60*G60</f>
        <v>380</v>
      </c>
      <c r="I60" s="24">
        <f t="shared" ref="I60" si="43">+I59+C60-F60</f>
        <v>44</v>
      </c>
      <c r="J60" s="134">
        <f t="shared" ref="J60" si="44">ROUND(((K59+E60)-H60)/I60,2)</f>
        <v>190</v>
      </c>
      <c r="K60" s="21">
        <f t="shared" ref="K60" si="45">ROUND(I60*J60,2)</f>
        <v>8360</v>
      </c>
      <c r="L60" s="34"/>
      <c r="M60" s="1" t="s">
        <v>1181</v>
      </c>
    </row>
    <row r="61" spans="1:13">
      <c r="A61" s="17">
        <v>45602</v>
      </c>
      <c r="B61" s="85" t="s">
        <v>587</v>
      </c>
      <c r="C61" s="28"/>
      <c r="D61" s="29"/>
      <c r="E61" s="21"/>
      <c r="F61" s="30">
        <v>1</v>
      </c>
      <c r="G61" s="23">
        <f t="shared" ref="G61" si="46">J60</f>
        <v>190</v>
      </c>
      <c r="H61" s="21">
        <f t="shared" ref="H61" si="47">F61*G61</f>
        <v>190</v>
      </c>
      <c r="I61" s="24">
        <f t="shared" ref="I61" si="48">+I60+C61-F61</f>
        <v>43</v>
      </c>
      <c r="J61" s="134">
        <f t="shared" ref="J61" si="49">ROUND(((K60+E61)-H61)/I61,2)</f>
        <v>190</v>
      </c>
      <c r="K61" s="21">
        <f t="shared" ref="K61" si="50">ROUND(I61*J61,2)</f>
        <v>8170</v>
      </c>
      <c r="L61" s="34"/>
      <c r="M61" s="1" t="s">
        <v>1186</v>
      </c>
    </row>
    <row r="62" spans="1:13">
      <c r="A62" s="17">
        <v>45602</v>
      </c>
      <c r="B62" s="85" t="s">
        <v>593</v>
      </c>
      <c r="C62" s="28"/>
      <c r="D62" s="29"/>
      <c r="E62" s="21"/>
      <c r="F62" s="30">
        <v>2</v>
      </c>
      <c r="G62" s="23">
        <f t="shared" ref="G62" si="51">J61</f>
        <v>190</v>
      </c>
      <c r="H62" s="21">
        <f t="shared" ref="H62" si="52">F62*G62</f>
        <v>380</v>
      </c>
      <c r="I62" s="24">
        <f t="shared" ref="I62" si="53">+I61+C62-F62</f>
        <v>41</v>
      </c>
      <c r="J62" s="134">
        <f t="shared" ref="J62" si="54">ROUND(((K61+E62)-H62)/I62,2)</f>
        <v>190</v>
      </c>
      <c r="K62" s="21">
        <f t="shared" ref="K62" si="55">ROUND(I62*J62,2)</f>
        <v>7790</v>
      </c>
      <c r="L62" s="34"/>
      <c r="M62" s="1" t="s">
        <v>1187</v>
      </c>
    </row>
    <row r="63" spans="1:13">
      <c r="A63" s="17">
        <v>45603</v>
      </c>
      <c r="B63" s="85" t="s">
        <v>626</v>
      </c>
      <c r="C63" s="28"/>
      <c r="D63" s="29"/>
      <c r="E63" s="21"/>
      <c r="F63" s="30">
        <v>1</v>
      </c>
      <c r="G63" s="23">
        <f t="shared" ref="G63" si="56">J62</f>
        <v>190</v>
      </c>
      <c r="H63" s="21">
        <f t="shared" ref="H63" si="57">F63*G63</f>
        <v>190</v>
      </c>
      <c r="I63" s="24">
        <f t="shared" ref="I63" si="58">+I62+C63-F63</f>
        <v>40</v>
      </c>
      <c r="J63" s="134">
        <f t="shared" ref="J63" si="59">ROUND(((K62+E63)-H63)/I63,2)</f>
        <v>190</v>
      </c>
      <c r="K63" s="21">
        <f t="shared" ref="K63" si="60">ROUND(I63*J63,2)</f>
        <v>7600</v>
      </c>
      <c r="L63" s="34"/>
      <c r="M63" s="1" t="s">
        <v>1190</v>
      </c>
    </row>
    <row r="64" spans="1:13">
      <c r="A64" s="17">
        <v>45607</v>
      </c>
      <c r="B64" s="85" t="s">
        <v>583</v>
      </c>
      <c r="C64" s="28"/>
      <c r="D64" s="29"/>
      <c r="E64" s="21"/>
      <c r="F64" s="30">
        <v>1</v>
      </c>
      <c r="G64" s="23">
        <f t="shared" ref="G64" si="61">J63</f>
        <v>190</v>
      </c>
      <c r="H64" s="21">
        <f t="shared" ref="H64" si="62">F64*G64</f>
        <v>190</v>
      </c>
      <c r="I64" s="24">
        <f t="shared" ref="I64" si="63">+I63+C64-F64</f>
        <v>39</v>
      </c>
      <c r="J64" s="134">
        <f t="shared" ref="J64" si="64">ROUND(((K63+E64)-H64)/I64,2)</f>
        <v>190</v>
      </c>
      <c r="K64" s="21">
        <f t="shared" ref="K64" si="65">ROUND(I64*J64,2)</f>
        <v>7410</v>
      </c>
      <c r="L64" s="34"/>
      <c r="M64" s="1" t="s">
        <v>1191</v>
      </c>
    </row>
    <row r="65" spans="1:13">
      <c r="A65" s="17">
        <v>45607</v>
      </c>
      <c r="B65" s="85" t="s">
        <v>604</v>
      </c>
      <c r="C65" s="28"/>
      <c r="D65" s="29"/>
      <c r="E65" s="21"/>
      <c r="F65" s="30">
        <v>1</v>
      </c>
      <c r="G65" s="23">
        <f t="shared" ref="G65" si="66">J64</f>
        <v>190</v>
      </c>
      <c r="H65" s="21">
        <f t="shared" ref="H65" si="67">F65*G65</f>
        <v>190</v>
      </c>
      <c r="I65" s="24">
        <f t="shared" ref="I65" si="68">+I64+C65-F65</f>
        <v>38</v>
      </c>
      <c r="J65" s="134">
        <f t="shared" ref="J65" si="69">ROUND(((K64+E65)-H65)/I65,2)</f>
        <v>190</v>
      </c>
      <c r="K65" s="21">
        <f t="shared" ref="K65" si="70">ROUND(I65*J65,2)</f>
        <v>7220</v>
      </c>
      <c r="L65" s="34"/>
      <c r="M65" s="1" t="s">
        <v>1192</v>
      </c>
    </row>
    <row r="66" spans="1:13">
      <c r="A66" s="17">
        <v>45607</v>
      </c>
      <c r="B66" s="85" t="s">
        <v>587</v>
      </c>
      <c r="C66" s="28"/>
      <c r="D66" s="29"/>
      <c r="E66" s="21"/>
      <c r="F66" s="30">
        <v>1</v>
      </c>
      <c r="G66" s="23">
        <f t="shared" ref="G66" si="71">J65</f>
        <v>190</v>
      </c>
      <c r="H66" s="21">
        <f t="shared" ref="H66" si="72">F66*G66</f>
        <v>190</v>
      </c>
      <c r="I66" s="24">
        <f t="shared" ref="I66" si="73">+I65+C66-F66</f>
        <v>37</v>
      </c>
      <c r="J66" s="134">
        <f t="shared" ref="J66" si="74">ROUND(((K65+E66)-H66)/I66,2)</f>
        <v>190</v>
      </c>
      <c r="K66" s="21">
        <f t="shared" ref="K66" si="75">ROUND(I66*J66,2)</f>
        <v>7030</v>
      </c>
      <c r="L66" s="34"/>
      <c r="M66" s="1" t="s">
        <v>1193</v>
      </c>
    </row>
    <row r="67" spans="1:13">
      <c r="A67" s="17">
        <v>45608</v>
      </c>
      <c r="B67" s="85" t="s">
        <v>607</v>
      </c>
      <c r="C67" s="28"/>
      <c r="D67" s="29"/>
      <c r="E67" s="21"/>
      <c r="F67" s="30">
        <v>1</v>
      </c>
      <c r="G67" s="23">
        <f t="shared" ref="G67" si="76">J66</f>
        <v>190</v>
      </c>
      <c r="H67" s="21">
        <f t="shared" ref="H67" si="77">F67*G67</f>
        <v>190</v>
      </c>
      <c r="I67" s="24">
        <f t="shared" ref="I67" si="78">+I66+C67-F67</f>
        <v>36</v>
      </c>
      <c r="J67" s="134">
        <f t="shared" ref="J67" si="79">ROUND(((K66+E67)-H67)/I67,2)</f>
        <v>190</v>
      </c>
      <c r="K67" s="21">
        <f t="shared" ref="K67" si="80">ROUND(I67*J67,2)</f>
        <v>6840</v>
      </c>
      <c r="L67" s="34"/>
      <c r="M67" s="1" t="s">
        <v>1194</v>
      </c>
    </row>
    <row r="68" spans="1:13">
      <c r="A68" s="17">
        <v>45608</v>
      </c>
      <c r="B68" s="85" t="s">
        <v>591</v>
      </c>
      <c r="C68" s="28"/>
      <c r="D68" s="29"/>
      <c r="E68" s="21"/>
      <c r="F68" s="30">
        <v>1</v>
      </c>
      <c r="G68" s="23">
        <f t="shared" ref="G68" si="81">J67</f>
        <v>190</v>
      </c>
      <c r="H68" s="21">
        <f t="shared" ref="H68" si="82">F68*G68</f>
        <v>190</v>
      </c>
      <c r="I68" s="24">
        <f t="shared" ref="I68" si="83">+I67+C68-F68</f>
        <v>35</v>
      </c>
      <c r="J68" s="134">
        <f t="shared" ref="J68" si="84">ROUND(((K67+E68)-H68)/I68,2)</f>
        <v>190</v>
      </c>
      <c r="K68" s="21">
        <f t="shared" ref="K68" si="85">ROUND(I68*J68,2)</f>
        <v>6650</v>
      </c>
      <c r="L68" s="34"/>
      <c r="M68" s="1" t="s">
        <v>1195</v>
      </c>
    </row>
    <row r="69" spans="1:13">
      <c r="A69" s="17">
        <v>45609</v>
      </c>
      <c r="B69" s="85" t="s">
        <v>593</v>
      </c>
      <c r="C69" s="28"/>
      <c r="D69" s="29"/>
      <c r="E69" s="21"/>
      <c r="F69" s="30">
        <v>1</v>
      </c>
      <c r="G69" s="23">
        <f t="shared" ref="G69" si="86">J68</f>
        <v>190</v>
      </c>
      <c r="H69" s="21">
        <f t="shared" ref="H69" si="87">F69*G69</f>
        <v>190</v>
      </c>
      <c r="I69" s="24">
        <f t="shared" ref="I69" si="88">+I68+C69-F69</f>
        <v>34</v>
      </c>
      <c r="J69" s="134">
        <f t="shared" ref="J69" si="89">ROUND(((K68+E69)-H69)/I69,2)</f>
        <v>190</v>
      </c>
      <c r="K69" s="21">
        <f t="shared" ref="K69" si="90">ROUND(I69*J69,2)</f>
        <v>6460</v>
      </c>
      <c r="L69" s="34"/>
      <c r="M69" s="1" t="s">
        <v>1196</v>
      </c>
    </row>
    <row r="70" spans="1:13">
      <c r="A70" s="17">
        <v>45609</v>
      </c>
      <c r="B70" s="85" t="s">
        <v>627</v>
      </c>
      <c r="C70" s="28"/>
      <c r="D70" s="29"/>
      <c r="E70" s="21"/>
      <c r="F70" s="30">
        <v>4</v>
      </c>
      <c r="G70" s="23">
        <f t="shared" ref="G70" si="91">J69</f>
        <v>190</v>
      </c>
      <c r="H70" s="21">
        <f t="shared" ref="H70" si="92">F70*G70</f>
        <v>760</v>
      </c>
      <c r="I70" s="24">
        <f t="shared" ref="I70" si="93">+I69+C70-F70</f>
        <v>30</v>
      </c>
      <c r="J70" s="134">
        <f t="shared" ref="J70" si="94">ROUND(((K69+E70)-H70)/I70,2)</f>
        <v>190</v>
      </c>
      <c r="K70" s="21">
        <f t="shared" ref="K70" si="95">ROUND(I70*J70,2)</f>
        <v>5700</v>
      </c>
      <c r="L70" s="34"/>
      <c r="M70" s="1" t="s">
        <v>1197</v>
      </c>
    </row>
    <row r="71" spans="1:13">
      <c r="A71" s="17">
        <v>45609</v>
      </c>
      <c r="B71" s="85" t="s">
        <v>602</v>
      </c>
      <c r="C71" s="28"/>
      <c r="D71" s="29"/>
      <c r="E71" s="21"/>
      <c r="F71" s="30">
        <v>1</v>
      </c>
      <c r="G71" s="23">
        <f t="shared" ref="G71" si="96">J70</f>
        <v>190</v>
      </c>
      <c r="H71" s="21">
        <f t="shared" ref="H71" si="97">F71*G71</f>
        <v>190</v>
      </c>
      <c r="I71" s="24">
        <f t="shared" ref="I71" si="98">+I70+C71-F71</f>
        <v>29</v>
      </c>
      <c r="J71" s="134">
        <f t="shared" ref="J71" si="99">ROUND(((K70+E71)-H71)/I71,2)</f>
        <v>190</v>
      </c>
      <c r="K71" s="21">
        <f t="shared" ref="K71" si="100">ROUND(I71*J71,2)</f>
        <v>5510</v>
      </c>
      <c r="L71" s="34"/>
      <c r="M71" s="1" t="s">
        <v>1198</v>
      </c>
    </row>
    <row r="72" spans="1:13">
      <c r="A72" s="17">
        <v>45615</v>
      </c>
      <c r="B72" s="85" t="s">
        <v>595</v>
      </c>
      <c r="C72" s="28"/>
      <c r="D72" s="29"/>
      <c r="E72" s="21"/>
      <c r="F72" s="30">
        <v>2</v>
      </c>
      <c r="G72" s="23">
        <f t="shared" ref="G72" si="101">J71</f>
        <v>190</v>
      </c>
      <c r="H72" s="21">
        <f t="shared" ref="H72" si="102">F72*G72</f>
        <v>380</v>
      </c>
      <c r="I72" s="24">
        <f t="shared" ref="I72" si="103">+I71+C72-F72</f>
        <v>27</v>
      </c>
      <c r="J72" s="134">
        <f t="shared" ref="J72" si="104">ROUND(((K71+E72)-H72)/I72,2)</f>
        <v>190</v>
      </c>
      <c r="K72" s="21">
        <f t="shared" ref="K72" si="105">ROUND(I72*J72,2)</f>
        <v>5130</v>
      </c>
      <c r="L72" s="34"/>
      <c r="M72" s="1" t="s">
        <v>1200</v>
      </c>
    </row>
    <row r="73" spans="1:13">
      <c r="A73" s="17">
        <v>45616</v>
      </c>
      <c r="B73" s="85" t="s">
        <v>583</v>
      </c>
      <c r="C73" s="28"/>
      <c r="D73" s="29"/>
      <c r="E73" s="21"/>
      <c r="F73" s="30">
        <v>1</v>
      </c>
      <c r="G73" s="23">
        <f t="shared" ref="G73" si="106">J72</f>
        <v>190</v>
      </c>
      <c r="H73" s="21">
        <f t="shared" ref="H73" si="107">F73*G73</f>
        <v>190</v>
      </c>
      <c r="I73" s="24">
        <f t="shared" ref="I73" si="108">+I72+C73-F73</f>
        <v>26</v>
      </c>
      <c r="J73" s="134">
        <f t="shared" ref="J73" si="109">ROUND(((K72+E73)-H73)/I73,2)</f>
        <v>190</v>
      </c>
      <c r="K73" s="21">
        <f t="shared" ref="K73" si="110">ROUND(I73*J73,2)</f>
        <v>4940</v>
      </c>
      <c r="L73" s="34"/>
      <c r="M73" s="1" t="s">
        <v>1201</v>
      </c>
    </row>
    <row r="74" spans="1:13">
      <c r="A74" s="17">
        <v>45621</v>
      </c>
      <c r="B74" s="85" t="s">
        <v>629</v>
      </c>
      <c r="C74" s="28"/>
      <c r="D74" s="29"/>
      <c r="E74" s="21"/>
      <c r="F74" s="30">
        <v>1</v>
      </c>
      <c r="G74" s="23">
        <f t="shared" ref="G74" si="111">J73</f>
        <v>190</v>
      </c>
      <c r="H74" s="21">
        <f t="shared" ref="H74" si="112">F74*G74</f>
        <v>190</v>
      </c>
      <c r="I74" s="24">
        <f t="shared" ref="I74" si="113">+I73+C74-F74</f>
        <v>25</v>
      </c>
      <c r="J74" s="134">
        <f t="shared" ref="J74" si="114">ROUND(((K73+E74)-H74)/I74,2)</f>
        <v>190</v>
      </c>
      <c r="K74" s="21">
        <f t="shared" ref="K74" si="115">ROUND(I74*J74,2)</f>
        <v>4750</v>
      </c>
      <c r="L74" s="34"/>
      <c r="M74" s="1" t="s">
        <v>1203</v>
      </c>
    </row>
    <row r="75" spans="1:13">
      <c r="A75" s="17">
        <v>45629</v>
      </c>
      <c r="B75" s="85" t="s">
        <v>587</v>
      </c>
      <c r="C75" s="28"/>
      <c r="D75" s="29"/>
      <c r="E75" s="21"/>
      <c r="F75" s="30">
        <v>1</v>
      </c>
      <c r="G75" s="23">
        <f t="shared" ref="G75" si="116">J74</f>
        <v>190</v>
      </c>
      <c r="H75" s="21">
        <f t="shared" ref="H75" si="117">F75*G75</f>
        <v>190</v>
      </c>
      <c r="I75" s="24">
        <f t="shared" ref="I75" si="118">+I74+C75-F75</f>
        <v>24</v>
      </c>
      <c r="J75" s="134">
        <f t="shared" ref="J75" si="119">ROUND(((K74+E75)-H75)/I75,2)</f>
        <v>190</v>
      </c>
      <c r="K75" s="21">
        <f t="shared" ref="K75" si="120">ROUND(I75*J75,2)</f>
        <v>4560</v>
      </c>
      <c r="L75" s="34"/>
      <c r="M75" s="1" t="s">
        <v>1207</v>
      </c>
    </row>
    <row r="76" spans="1:13">
      <c r="A76" s="17">
        <v>45630</v>
      </c>
      <c r="B76" s="85" t="s">
        <v>589</v>
      </c>
      <c r="C76" s="28"/>
      <c r="D76" s="29"/>
      <c r="E76" s="21"/>
      <c r="F76" s="30">
        <v>1</v>
      </c>
      <c r="G76" s="23">
        <f t="shared" ref="G76" si="121">J75</f>
        <v>190</v>
      </c>
      <c r="H76" s="21">
        <f t="shared" ref="H76" si="122">F76*G76</f>
        <v>190</v>
      </c>
      <c r="I76" s="24">
        <f t="shared" ref="I76" si="123">+I75+C76-F76</f>
        <v>23</v>
      </c>
      <c r="J76" s="134">
        <f t="shared" ref="J76" si="124">ROUND(((K75+E76)-H76)/I76,2)</f>
        <v>190</v>
      </c>
      <c r="K76" s="21">
        <f t="shared" ref="K76" si="125">ROUND(I76*J76,2)</f>
        <v>4370</v>
      </c>
      <c r="L76" s="34"/>
      <c r="M76" s="1" t="s">
        <v>1212</v>
      </c>
    </row>
    <row r="77" spans="1:13">
      <c r="A77" s="17">
        <v>45631</v>
      </c>
      <c r="B77" s="85" t="s">
        <v>610</v>
      </c>
      <c r="C77" s="28"/>
      <c r="D77" s="29"/>
      <c r="E77" s="21"/>
      <c r="F77" s="30">
        <v>1</v>
      </c>
      <c r="G77" s="23">
        <f t="shared" ref="G77" si="126">J76</f>
        <v>190</v>
      </c>
      <c r="H77" s="21">
        <f t="shared" ref="H77" si="127">F77*G77</f>
        <v>190</v>
      </c>
      <c r="I77" s="24">
        <f t="shared" ref="I77" si="128">+I76+C77-F77</f>
        <v>22</v>
      </c>
      <c r="J77" s="134">
        <f t="shared" ref="J77" si="129">ROUND(((K76+E77)-H77)/I77,2)</f>
        <v>190</v>
      </c>
      <c r="K77" s="21">
        <f t="shared" ref="K77" si="130">ROUND(I77*J77,2)</f>
        <v>4180</v>
      </c>
      <c r="L77" s="34"/>
      <c r="M77" s="1" t="s">
        <v>1213</v>
      </c>
    </row>
    <row r="78" spans="1:13">
      <c r="A78" s="17">
        <v>45635</v>
      </c>
      <c r="B78" s="85" t="s">
        <v>604</v>
      </c>
      <c r="C78" s="28"/>
      <c r="D78" s="29"/>
      <c r="E78" s="21"/>
      <c r="F78" s="30">
        <v>1</v>
      </c>
      <c r="G78" s="23">
        <f t="shared" ref="G78" si="131">J77</f>
        <v>190</v>
      </c>
      <c r="H78" s="21">
        <f t="shared" ref="H78" si="132">F78*G78</f>
        <v>190</v>
      </c>
      <c r="I78" s="24">
        <f t="shared" ref="I78" si="133">+I77+C78-F78</f>
        <v>21</v>
      </c>
      <c r="J78" s="134">
        <f t="shared" ref="J78" si="134">ROUND(((K77+E78)-H78)/I78,2)</f>
        <v>190</v>
      </c>
      <c r="K78" s="21">
        <f t="shared" ref="K78" si="135">ROUND(I78*J78,2)</f>
        <v>3990</v>
      </c>
      <c r="L78" s="34"/>
      <c r="M78" s="1" t="s">
        <v>1214</v>
      </c>
    </row>
    <row r="79" spans="1:13">
      <c r="A79" s="17">
        <v>45636</v>
      </c>
      <c r="B79" s="85" t="s">
        <v>607</v>
      </c>
      <c r="C79" s="28"/>
      <c r="D79" s="29"/>
      <c r="E79" s="21"/>
      <c r="F79" s="30">
        <v>1</v>
      </c>
      <c r="G79" s="23">
        <f t="shared" ref="G79" si="136">J78</f>
        <v>190</v>
      </c>
      <c r="H79" s="21">
        <f t="shared" ref="H79" si="137">F79*G79</f>
        <v>190</v>
      </c>
      <c r="I79" s="24">
        <f t="shared" ref="I79" si="138">+I78+C79-F79</f>
        <v>20</v>
      </c>
      <c r="J79" s="134">
        <f t="shared" ref="J79" si="139">ROUND(((K78+E79)-H79)/I79,2)</f>
        <v>190</v>
      </c>
      <c r="K79" s="21">
        <f t="shared" ref="K79" si="140">ROUND(I79*J79,2)</f>
        <v>3800</v>
      </c>
      <c r="L79" s="34"/>
      <c r="M79" s="1" t="s">
        <v>1215</v>
      </c>
    </row>
    <row r="80" spans="1:13">
      <c r="A80" s="17">
        <v>45636</v>
      </c>
      <c r="B80" s="85" t="s">
        <v>595</v>
      </c>
      <c r="C80" s="28"/>
      <c r="D80" s="29"/>
      <c r="E80" s="21"/>
      <c r="F80" s="30">
        <v>1</v>
      </c>
      <c r="G80" s="23">
        <f t="shared" ref="G80" si="141">J79</f>
        <v>190</v>
      </c>
      <c r="H80" s="21">
        <f t="shared" ref="H80" si="142">F80*G80</f>
        <v>190</v>
      </c>
      <c r="I80" s="24">
        <f t="shared" ref="I80" si="143">+I79+C80-F80</f>
        <v>19</v>
      </c>
      <c r="J80" s="134">
        <f t="shared" ref="J80" si="144">ROUND(((K79+E80)-H80)/I80,2)</f>
        <v>190</v>
      </c>
      <c r="K80" s="21">
        <f t="shared" ref="K80" si="145">ROUND(I80*J80,2)</f>
        <v>3610</v>
      </c>
      <c r="L80" s="34"/>
      <c r="M80" s="1" t="s">
        <v>1218</v>
      </c>
    </row>
    <row r="81" spans="1:13">
      <c r="A81" s="17">
        <v>45637</v>
      </c>
      <c r="B81" s="85" t="s">
        <v>626</v>
      </c>
      <c r="C81" s="28"/>
      <c r="D81" s="29"/>
      <c r="E81" s="21"/>
      <c r="F81" s="30">
        <v>1</v>
      </c>
      <c r="G81" s="23">
        <f t="shared" ref="G81" si="146">J80</f>
        <v>190</v>
      </c>
      <c r="H81" s="21">
        <f t="shared" ref="H81" si="147">F81*G81</f>
        <v>190</v>
      </c>
      <c r="I81" s="24">
        <f t="shared" ref="I81" si="148">+I80+C81-F81</f>
        <v>18</v>
      </c>
      <c r="J81" s="134">
        <f t="shared" ref="J81" si="149">ROUND(((K80+E81)-H81)/I81,2)</f>
        <v>190</v>
      </c>
      <c r="K81" s="21">
        <f t="shared" ref="K81" si="150">ROUND(I81*J81,2)</f>
        <v>3420</v>
      </c>
      <c r="L81" s="34"/>
      <c r="M81" s="1" t="s">
        <v>1221</v>
      </c>
    </row>
    <row r="82" spans="1:13">
      <c r="A82" s="17">
        <v>45637</v>
      </c>
      <c r="B82" s="85" t="s">
        <v>583</v>
      </c>
      <c r="C82" s="28"/>
      <c r="D82" s="29"/>
      <c r="E82" s="21"/>
      <c r="F82" s="30">
        <v>1</v>
      </c>
      <c r="G82" s="23">
        <f t="shared" ref="G82" si="151">J81</f>
        <v>190</v>
      </c>
      <c r="H82" s="21">
        <f t="shared" ref="H82" si="152">F82*G82</f>
        <v>190</v>
      </c>
      <c r="I82" s="24">
        <f t="shared" ref="I82" si="153">+I81+C82-F82</f>
        <v>17</v>
      </c>
      <c r="J82" s="134">
        <f t="shared" ref="J82" si="154">ROUND(((K81+E82)-H82)/I82,2)</f>
        <v>190</v>
      </c>
      <c r="K82" s="21">
        <f t="shared" ref="K82" si="155">ROUND(I82*J82,2)</f>
        <v>3230</v>
      </c>
      <c r="L82" s="34"/>
      <c r="M82" s="1" t="s">
        <v>1222</v>
      </c>
    </row>
    <row r="83" spans="1:13">
      <c r="A83" s="17">
        <v>45637</v>
      </c>
      <c r="B83" s="85" t="s">
        <v>587</v>
      </c>
      <c r="C83" s="28"/>
      <c r="D83" s="29"/>
      <c r="E83" s="21"/>
      <c r="F83" s="30">
        <v>1</v>
      </c>
      <c r="G83" s="23">
        <f t="shared" ref="G83" si="156">J82</f>
        <v>190</v>
      </c>
      <c r="H83" s="21">
        <f t="shared" ref="H83" si="157">F83*G83</f>
        <v>190</v>
      </c>
      <c r="I83" s="24">
        <f t="shared" ref="I83" si="158">+I82+C83-F83</f>
        <v>16</v>
      </c>
      <c r="J83" s="134">
        <f t="shared" ref="J83" si="159">ROUND(((K82+E83)-H83)/I83,2)</f>
        <v>190</v>
      </c>
      <c r="K83" s="21">
        <f t="shared" ref="K83" si="160">ROUND(I83*J83,2)</f>
        <v>3040</v>
      </c>
      <c r="L83" s="34"/>
      <c r="M83" s="1" t="s">
        <v>1223</v>
      </c>
    </row>
    <row r="84" spans="1:13">
      <c r="A84" s="17">
        <v>45638</v>
      </c>
      <c r="B84" s="85" t="s">
        <v>629</v>
      </c>
      <c r="C84" s="28"/>
      <c r="D84" s="29"/>
      <c r="E84" s="21"/>
      <c r="F84" s="30">
        <v>1</v>
      </c>
      <c r="G84" s="23">
        <f t="shared" ref="G84" si="161">J83</f>
        <v>190</v>
      </c>
      <c r="H84" s="21">
        <f t="shared" ref="H84" si="162">F84*G84</f>
        <v>190</v>
      </c>
      <c r="I84" s="24">
        <f t="shared" ref="I84" si="163">+I83+C84-F84</f>
        <v>15</v>
      </c>
      <c r="J84" s="134">
        <f t="shared" ref="J84" si="164">ROUND(((K83+E84)-H84)/I84,2)</f>
        <v>190</v>
      </c>
      <c r="K84" s="21">
        <f t="shared" ref="K84" si="165">ROUND(I84*J84,2)</f>
        <v>2850</v>
      </c>
      <c r="L84" s="34"/>
      <c r="M84" s="1" t="s">
        <v>1226</v>
      </c>
    </row>
    <row r="85" spans="1:13">
      <c r="A85" s="17">
        <v>45644</v>
      </c>
      <c r="B85" s="85" t="s">
        <v>593</v>
      </c>
      <c r="C85" s="28"/>
      <c r="D85" s="29"/>
      <c r="E85" s="21"/>
      <c r="F85" s="30">
        <v>2</v>
      </c>
      <c r="G85" s="23">
        <f t="shared" ref="G85" si="166">J84</f>
        <v>190</v>
      </c>
      <c r="H85" s="21">
        <f t="shared" ref="H85" si="167">F85*G85</f>
        <v>380</v>
      </c>
      <c r="I85" s="24">
        <f t="shared" ref="I85" si="168">+I84+C85-F85</f>
        <v>13</v>
      </c>
      <c r="J85" s="134">
        <f t="shared" ref="J85" si="169">ROUND(((K84+E85)-H85)/I85,2)</f>
        <v>190</v>
      </c>
      <c r="K85" s="21">
        <f t="shared" ref="K85" si="170">ROUND(I85*J85,2)</f>
        <v>2470</v>
      </c>
      <c r="L85" s="34"/>
      <c r="M85" s="1" t="s">
        <v>1229</v>
      </c>
    </row>
    <row r="86" spans="1:13">
      <c r="A86" s="17"/>
      <c r="B86" s="85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3">
      <c r="A87" s="17"/>
      <c r="B87" s="85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3">
      <c r="A88" s="17"/>
      <c r="B88" s="85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3">
      <c r="A89" s="17"/>
      <c r="B89" s="85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3">
      <c r="A90" s="17"/>
      <c r="B90" s="85"/>
      <c r="C90" s="28"/>
      <c r="D90" s="29"/>
      <c r="E90" s="21"/>
      <c r="F90" s="30"/>
      <c r="G90" s="31"/>
      <c r="H90" s="21"/>
      <c r="I90" s="32"/>
      <c r="J90" s="42"/>
      <c r="K90" s="33"/>
      <c r="L9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>
    <tabColor rgb="FFFFFF00"/>
    <pageSetUpPr fitToPage="1"/>
  </sheetPr>
  <dimension ref="A1:M120"/>
  <sheetViews>
    <sheetView topLeftCell="A82" zoomScale="115" zoomScaleNormal="115" zoomScaleSheetLayoutView="100" workbookViewId="0">
      <selection activeCell="M33" sqref="M33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85</v>
      </c>
      <c r="E8" s="10"/>
      <c r="F8" s="10"/>
      <c r="G8" s="10"/>
      <c r="H8" s="38"/>
      <c r="I8" s="9" t="s">
        <v>6</v>
      </c>
      <c r="J8" s="10"/>
      <c r="K8" s="10" t="s">
        <v>87</v>
      </c>
      <c r="L8" s="11"/>
    </row>
    <row r="9" spans="1:13" ht="15" customHeight="1">
      <c r="A9" s="12" t="s">
        <v>8</v>
      </c>
      <c r="B9" s="10"/>
      <c r="C9" s="10"/>
      <c r="D9" s="10" t="s">
        <v>86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60</v>
      </c>
      <c r="J14" s="88">
        <v>340</v>
      </c>
      <c r="K14" s="21">
        <f>J14*I14</f>
        <v>20400</v>
      </c>
      <c r="L14" s="26"/>
    </row>
    <row r="15" spans="1:13" ht="17.100000000000001" customHeight="1">
      <c r="A15" s="17">
        <v>45294</v>
      </c>
      <c r="B15" s="85" t="s">
        <v>583</v>
      </c>
      <c r="C15" s="28"/>
      <c r="D15" s="29"/>
      <c r="E15" s="21"/>
      <c r="F15" s="30">
        <v>2</v>
      </c>
      <c r="G15" s="31">
        <f t="shared" ref="G15:G37" si="0">J14</f>
        <v>340</v>
      </c>
      <c r="H15" s="21">
        <f>F15*G15</f>
        <v>680</v>
      </c>
      <c r="I15" s="32">
        <f t="shared" ref="I15:I37" si="1">+I14+C15-F15</f>
        <v>58</v>
      </c>
      <c r="J15" s="42">
        <f t="shared" ref="J15:J37" si="2">ROUND(((K14+E15)-H15)/I15,2)</f>
        <v>340</v>
      </c>
      <c r="K15" s="33">
        <f t="shared" ref="K15:K37" si="3">ROUND(I15*J15,2)</f>
        <v>19720</v>
      </c>
      <c r="L15" s="34"/>
      <c r="M15" s="118" t="s">
        <v>586</v>
      </c>
    </row>
    <row r="16" spans="1:13" ht="17.100000000000001" customHeight="1">
      <c r="A16" s="17">
        <v>45294</v>
      </c>
      <c r="B16" s="85" t="s">
        <v>587</v>
      </c>
      <c r="C16" s="28"/>
      <c r="D16" s="29"/>
      <c r="E16" s="21"/>
      <c r="F16" s="30">
        <v>1</v>
      </c>
      <c r="G16" s="31">
        <f t="shared" si="0"/>
        <v>340</v>
      </c>
      <c r="H16" s="21">
        <f>F16*G16</f>
        <v>340</v>
      </c>
      <c r="I16" s="32">
        <f t="shared" si="1"/>
        <v>57</v>
      </c>
      <c r="J16" s="42">
        <f t="shared" si="2"/>
        <v>340</v>
      </c>
      <c r="K16" s="33">
        <f t="shared" si="3"/>
        <v>19380</v>
      </c>
      <c r="L16" s="34"/>
      <c r="M16" s="118" t="s">
        <v>588</v>
      </c>
    </row>
    <row r="17" spans="1:13" ht="17.100000000000001" customHeight="1">
      <c r="A17" s="17">
        <v>45295</v>
      </c>
      <c r="B17" s="86" t="s">
        <v>595</v>
      </c>
      <c r="C17" s="28"/>
      <c r="D17" s="29"/>
      <c r="E17" s="21"/>
      <c r="F17" s="30">
        <v>1</v>
      </c>
      <c r="G17" s="31">
        <f t="shared" si="0"/>
        <v>340</v>
      </c>
      <c r="H17" s="21">
        <f>F17*G17</f>
        <v>340</v>
      </c>
      <c r="I17" s="32">
        <f t="shared" si="1"/>
        <v>56</v>
      </c>
      <c r="J17" s="42">
        <f t="shared" si="2"/>
        <v>340</v>
      </c>
      <c r="K17" s="33">
        <f t="shared" si="3"/>
        <v>19040</v>
      </c>
      <c r="L17" s="34"/>
      <c r="M17" s="118" t="s">
        <v>596</v>
      </c>
    </row>
    <row r="18" spans="1:13" ht="17.100000000000001" customHeight="1">
      <c r="A18" s="17">
        <v>45299</v>
      </c>
      <c r="B18" s="86" t="s">
        <v>598</v>
      </c>
      <c r="C18" s="28"/>
      <c r="D18" s="29"/>
      <c r="E18" s="21"/>
      <c r="F18" s="30">
        <v>1</v>
      </c>
      <c r="G18" s="31">
        <f t="shared" si="0"/>
        <v>340</v>
      </c>
      <c r="H18" s="21">
        <f t="shared" ref="H18:H37" si="4">G18*F18</f>
        <v>340</v>
      </c>
      <c r="I18" s="32">
        <f t="shared" si="1"/>
        <v>55</v>
      </c>
      <c r="J18" s="42">
        <f t="shared" si="2"/>
        <v>340</v>
      </c>
      <c r="K18" s="33">
        <f t="shared" si="3"/>
        <v>18700</v>
      </c>
      <c r="L18" s="34"/>
      <c r="M18" s="118" t="s">
        <v>599</v>
      </c>
    </row>
    <row r="19" spans="1:13" ht="17.100000000000001" customHeight="1">
      <c r="A19" s="17">
        <v>45300</v>
      </c>
      <c r="B19" s="86" t="s">
        <v>607</v>
      </c>
      <c r="C19" s="28"/>
      <c r="D19" s="29"/>
      <c r="E19" s="21"/>
      <c r="F19" s="30">
        <v>1</v>
      </c>
      <c r="G19" s="31">
        <f t="shared" si="0"/>
        <v>340</v>
      </c>
      <c r="H19" s="21">
        <f t="shared" si="4"/>
        <v>340</v>
      </c>
      <c r="I19" s="32">
        <f t="shared" si="1"/>
        <v>54</v>
      </c>
      <c r="J19" s="42">
        <f t="shared" si="2"/>
        <v>340</v>
      </c>
      <c r="K19" s="33">
        <f t="shared" si="3"/>
        <v>18360</v>
      </c>
      <c r="L19" s="34"/>
      <c r="M19" s="118" t="s">
        <v>612</v>
      </c>
    </row>
    <row r="20" spans="1:13" ht="17.100000000000001" customHeight="1">
      <c r="A20" s="17">
        <v>45301</v>
      </c>
      <c r="B20" s="87" t="s">
        <v>591</v>
      </c>
      <c r="C20" s="28"/>
      <c r="D20" s="29"/>
      <c r="E20" s="21"/>
      <c r="F20" s="30">
        <v>1</v>
      </c>
      <c r="G20" s="31">
        <f t="shared" si="0"/>
        <v>340</v>
      </c>
      <c r="H20" s="21">
        <f t="shared" si="4"/>
        <v>340</v>
      </c>
      <c r="I20" s="32">
        <f t="shared" si="1"/>
        <v>53</v>
      </c>
      <c r="J20" s="42">
        <f t="shared" si="2"/>
        <v>340</v>
      </c>
      <c r="K20" s="33">
        <f t="shared" si="3"/>
        <v>18020</v>
      </c>
      <c r="L20" s="34"/>
      <c r="M20" s="118" t="s">
        <v>614</v>
      </c>
    </row>
    <row r="21" spans="1:13" ht="17.100000000000001" customHeight="1">
      <c r="A21" s="17">
        <v>45301</v>
      </c>
      <c r="B21" s="85" t="s">
        <v>583</v>
      </c>
      <c r="C21" s="28"/>
      <c r="D21" s="29"/>
      <c r="E21" s="21"/>
      <c r="F21" s="30">
        <v>2</v>
      </c>
      <c r="G21" s="31">
        <f t="shared" si="0"/>
        <v>340</v>
      </c>
      <c r="H21" s="21">
        <f t="shared" si="4"/>
        <v>680</v>
      </c>
      <c r="I21" s="32">
        <f t="shared" si="1"/>
        <v>51</v>
      </c>
      <c r="J21" s="42">
        <f t="shared" si="2"/>
        <v>340</v>
      </c>
      <c r="K21" s="33">
        <f t="shared" si="3"/>
        <v>17340</v>
      </c>
      <c r="L21" s="34"/>
      <c r="M21" s="118" t="s">
        <v>615</v>
      </c>
    </row>
    <row r="22" spans="1:13" ht="17.100000000000001" customHeight="1">
      <c r="A22" s="17">
        <v>45302</v>
      </c>
      <c r="B22" s="85" t="s">
        <v>587</v>
      </c>
      <c r="C22" s="28"/>
      <c r="D22" s="29"/>
      <c r="E22" s="21"/>
      <c r="F22" s="30">
        <v>1</v>
      </c>
      <c r="G22" s="31">
        <f t="shared" si="0"/>
        <v>340</v>
      </c>
      <c r="H22" s="21">
        <f t="shared" si="4"/>
        <v>340</v>
      </c>
      <c r="I22" s="32">
        <f t="shared" si="1"/>
        <v>50</v>
      </c>
      <c r="J22" s="42">
        <f t="shared" si="2"/>
        <v>340</v>
      </c>
      <c r="K22" s="33">
        <f t="shared" si="3"/>
        <v>17000</v>
      </c>
      <c r="L22" s="34"/>
      <c r="M22" s="118" t="s">
        <v>618</v>
      </c>
    </row>
    <row r="23" spans="1:13" ht="17.100000000000001" customHeight="1">
      <c r="A23" s="17">
        <v>45303</v>
      </c>
      <c r="B23" s="87" t="s">
        <v>598</v>
      </c>
      <c r="C23" s="28"/>
      <c r="D23" s="29"/>
      <c r="E23" s="21"/>
      <c r="F23" s="30">
        <v>1</v>
      </c>
      <c r="G23" s="31">
        <f t="shared" si="0"/>
        <v>340</v>
      </c>
      <c r="H23" s="21">
        <f t="shared" si="4"/>
        <v>340</v>
      </c>
      <c r="I23" s="32">
        <f t="shared" si="1"/>
        <v>49</v>
      </c>
      <c r="J23" s="42">
        <f t="shared" si="2"/>
        <v>340</v>
      </c>
      <c r="K23" s="33">
        <f t="shared" si="3"/>
        <v>16660</v>
      </c>
      <c r="L23" s="34"/>
      <c r="M23" s="118" t="s">
        <v>622</v>
      </c>
    </row>
    <row r="24" spans="1:13" ht="17.100000000000001" customHeight="1">
      <c r="A24" s="17">
        <v>45310</v>
      </c>
      <c r="B24" s="85" t="s">
        <v>602</v>
      </c>
      <c r="C24" s="28"/>
      <c r="D24" s="29"/>
      <c r="E24" s="21"/>
      <c r="F24" s="30">
        <v>1</v>
      </c>
      <c r="G24" s="31">
        <f t="shared" si="0"/>
        <v>340</v>
      </c>
      <c r="H24" s="21">
        <f t="shared" si="4"/>
        <v>340</v>
      </c>
      <c r="I24" s="32">
        <f t="shared" si="1"/>
        <v>48</v>
      </c>
      <c r="J24" s="42">
        <f t="shared" si="2"/>
        <v>340</v>
      </c>
      <c r="K24" s="33">
        <f t="shared" si="3"/>
        <v>16320</v>
      </c>
      <c r="L24" s="34"/>
      <c r="M24" s="118" t="s">
        <v>642</v>
      </c>
    </row>
    <row r="25" spans="1:13" ht="17.100000000000001" customHeight="1">
      <c r="A25" s="17">
        <v>45309</v>
      </c>
      <c r="B25" s="85" t="s">
        <v>629</v>
      </c>
      <c r="C25" s="28"/>
      <c r="D25" s="29"/>
      <c r="E25" s="21"/>
      <c r="F25" s="30">
        <v>1</v>
      </c>
      <c r="G25" s="31">
        <f t="shared" si="0"/>
        <v>340</v>
      </c>
      <c r="H25" s="21">
        <f t="shared" si="4"/>
        <v>340</v>
      </c>
      <c r="I25" s="32">
        <f t="shared" si="1"/>
        <v>47</v>
      </c>
      <c r="J25" s="42">
        <f t="shared" si="2"/>
        <v>340</v>
      </c>
      <c r="K25" s="33">
        <f t="shared" si="3"/>
        <v>15980</v>
      </c>
      <c r="L25" s="34"/>
      <c r="M25" s="118" t="s">
        <v>643</v>
      </c>
    </row>
    <row r="26" spans="1:13" ht="17.100000000000001" customHeight="1">
      <c r="A26" s="17">
        <v>45309</v>
      </c>
      <c r="B26" s="85" t="s">
        <v>593</v>
      </c>
      <c r="C26" s="28"/>
      <c r="D26" s="29"/>
      <c r="E26" s="21"/>
      <c r="F26" s="30">
        <v>1</v>
      </c>
      <c r="G26" s="31">
        <f t="shared" si="0"/>
        <v>340</v>
      </c>
      <c r="H26" s="21">
        <f t="shared" si="4"/>
        <v>340</v>
      </c>
      <c r="I26" s="32">
        <f t="shared" si="1"/>
        <v>46</v>
      </c>
      <c r="J26" s="42">
        <f t="shared" si="2"/>
        <v>340</v>
      </c>
      <c r="K26" s="33">
        <f t="shared" si="3"/>
        <v>15640</v>
      </c>
      <c r="L26" s="34"/>
      <c r="M26" s="118" t="s">
        <v>645</v>
      </c>
    </row>
    <row r="27" spans="1:13" ht="17.100000000000001" customHeight="1">
      <c r="A27" s="17">
        <v>45313</v>
      </c>
      <c r="B27" s="85" t="s">
        <v>595</v>
      </c>
      <c r="C27" s="28"/>
      <c r="D27" s="29"/>
      <c r="E27" s="21"/>
      <c r="F27" s="30">
        <v>1</v>
      </c>
      <c r="G27" s="31">
        <f t="shared" si="0"/>
        <v>340</v>
      </c>
      <c r="H27" s="21">
        <f t="shared" si="4"/>
        <v>340</v>
      </c>
      <c r="I27" s="32">
        <f t="shared" si="1"/>
        <v>45</v>
      </c>
      <c r="J27" s="42">
        <f t="shared" si="2"/>
        <v>340</v>
      </c>
      <c r="K27" s="33">
        <f t="shared" si="3"/>
        <v>15300</v>
      </c>
      <c r="L27" s="34"/>
      <c r="M27" s="118" t="s">
        <v>652</v>
      </c>
    </row>
    <row r="28" spans="1:13" ht="17.100000000000001" customHeight="1">
      <c r="A28" s="17">
        <v>45314</v>
      </c>
      <c r="B28" s="85" t="s">
        <v>591</v>
      </c>
      <c r="C28" s="28"/>
      <c r="D28" s="29"/>
      <c r="E28" s="21"/>
      <c r="F28" s="30">
        <v>1</v>
      </c>
      <c r="G28" s="31">
        <f t="shared" si="0"/>
        <v>340</v>
      </c>
      <c r="H28" s="21">
        <f t="shared" si="4"/>
        <v>340</v>
      </c>
      <c r="I28" s="32">
        <f t="shared" si="1"/>
        <v>44</v>
      </c>
      <c r="J28" s="42">
        <f t="shared" si="2"/>
        <v>340</v>
      </c>
      <c r="K28" s="33">
        <f t="shared" si="3"/>
        <v>14960</v>
      </c>
      <c r="L28" s="34"/>
      <c r="M28" s="118" t="s">
        <v>653</v>
      </c>
    </row>
    <row r="29" spans="1:13" ht="17.100000000000001" customHeight="1">
      <c r="A29" s="17">
        <v>45317</v>
      </c>
      <c r="B29" s="85" t="s">
        <v>598</v>
      </c>
      <c r="C29" s="28"/>
      <c r="D29" s="29"/>
      <c r="E29" s="21"/>
      <c r="F29" s="30">
        <v>1</v>
      </c>
      <c r="G29" s="31">
        <f t="shared" si="0"/>
        <v>340</v>
      </c>
      <c r="H29" s="21">
        <f t="shared" si="4"/>
        <v>340</v>
      </c>
      <c r="I29" s="32">
        <f t="shared" si="1"/>
        <v>43</v>
      </c>
      <c r="J29" s="42">
        <f t="shared" si="2"/>
        <v>340</v>
      </c>
      <c r="K29" s="33">
        <f t="shared" si="3"/>
        <v>14620</v>
      </c>
      <c r="L29" s="34"/>
      <c r="M29" s="118" t="s">
        <v>657</v>
      </c>
    </row>
    <row r="30" spans="1:13" ht="17.100000000000001" customHeight="1">
      <c r="A30" s="17">
        <v>45317</v>
      </c>
      <c r="B30" s="85" t="s">
        <v>587</v>
      </c>
      <c r="C30" s="28"/>
      <c r="D30" s="29"/>
      <c r="E30" s="21"/>
      <c r="F30" s="30">
        <v>1</v>
      </c>
      <c r="G30" s="31">
        <f t="shared" si="0"/>
        <v>340</v>
      </c>
      <c r="H30" s="21">
        <f t="shared" si="4"/>
        <v>340</v>
      </c>
      <c r="I30" s="32">
        <f t="shared" si="1"/>
        <v>42</v>
      </c>
      <c r="J30" s="42">
        <f t="shared" si="2"/>
        <v>340</v>
      </c>
      <c r="K30" s="33">
        <f t="shared" si="3"/>
        <v>14280</v>
      </c>
      <c r="L30" s="34"/>
      <c r="M30" s="118" t="s">
        <v>660</v>
      </c>
    </row>
    <row r="31" spans="1:13" ht="17.100000000000001" customHeight="1">
      <c r="A31" s="144">
        <v>45320</v>
      </c>
      <c r="B31" s="145" t="s">
        <v>583</v>
      </c>
      <c r="C31" s="129"/>
      <c r="D31" s="135"/>
      <c r="E31" s="136"/>
      <c r="F31" s="137">
        <v>2</v>
      </c>
      <c r="G31" s="138">
        <f t="shared" si="0"/>
        <v>340</v>
      </c>
      <c r="H31" s="136">
        <f t="shared" si="4"/>
        <v>680</v>
      </c>
      <c r="I31" s="139">
        <f t="shared" si="1"/>
        <v>40</v>
      </c>
      <c r="J31" s="140">
        <f t="shared" si="2"/>
        <v>340</v>
      </c>
      <c r="K31" s="141">
        <f t="shared" si="3"/>
        <v>13600</v>
      </c>
      <c r="L31" s="142"/>
      <c r="M31" s="143" t="s">
        <v>662</v>
      </c>
    </row>
    <row r="32" spans="1:13" ht="17.100000000000001" customHeight="1">
      <c r="A32" s="17">
        <v>45323</v>
      </c>
      <c r="B32" s="86" t="s">
        <v>627</v>
      </c>
      <c r="C32" s="19"/>
      <c r="D32" s="20"/>
      <c r="E32" s="21"/>
      <c r="F32" s="22">
        <v>1</v>
      </c>
      <c r="G32" s="23">
        <f t="shared" si="0"/>
        <v>340</v>
      </c>
      <c r="H32" s="21">
        <f t="shared" si="4"/>
        <v>340</v>
      </c>
      <c r="I32" s="24">
        <f t="shared" si="1"/>
        <v>39</v>
      </c>
      <c r="J32" s="134">
        <f t="shared" si="2"/>
        <v>340</v>
      </c>
      <c r="K32" s="21">
        <f t="shared" si="3"/>
        <v>13260</v>
      </c>
      <c r="L32" s="26"/>
      <c r="M32" s="118" t="s">
        <v>679</v>
      </c>
    </row>
    <row r="33" spans="1:13" ht="17.100000000000001" customHeight="1">
      <c r="A33" s="17">
        <v>45327</v>
      </c>
      <c r="B33" s="85" t="s">
        <v>607</v>
      </c>
      <c r="C33" s="28"/>
      <c r="D33" s="29"/>
      <c r="E33" s="21"/>
      <c r="F33" s="30">
        <v>1</v>
      </c>
      <c r="G33" s="31">
        <f t="shared" si="0"/>
        <v>340</v>
      </c>
      <c r="H33" s="21">
        <f t="shared" si="4"/>
        <v>340</v>
      </c>
      <c r="I33" s="32">
        <f t="shared" si="1"/>
        <v>38</v>
      </c>
      <c r="J33" s="42">
        <f t="shared" si="2"/>
        <v>340</v>
      </c>
      <c r="K33" s="33">
        <f t="shared" si="3"/>
        <v>12920</v>
      </c>
      <c r="L33" s="34"/>
      <c r="M33" s="118" t="s">
        <v>683</v>
      </c>
    </row>
    <row r="34" spans="1:13" ht="17.100000000000001" customHeight="1">
      <c r="A34" s="17">
        <v>45328</v>
      </c>
      <c r="B34" s="85" t="s">
        <v>598</v>
      </c>
      <c r="C34" s="28"/>
      <c r="D34" s="29"/>
      <c r="E34" s="21"/>
      <c r="F34" s="30">
        <v>1</v>
      </c>
      <c r="G34" s="31">
        <f t="shared" si="0"/>
        <v>340</v>
      </c>
      <c r="H34" s="21">
        <f t="shared" si="4"/>
        <v>340</v>
      </c>
      <c r="I34" s="32">
        <f t="shared" si="1"/>
        <v>37</v>
      </c>
      <c r="J34" s="42">
        <f t="shared" si="2"/>
        <v>340</v>
      </c>
      <c r="K34" s="33">
        <f t="shared" si="3"/>
        <v>12580</v>
      </c>
      <c r="L34" s="34"/>
      <c r="M34" s="118" t="s">
        <v>684</v>
      </c>
    </row>
    <row r="35" spans="1:13" ht="17.100000000000001" customHeight="1">
      <c r="A35" s="17">
        <v>45329</v>
      </c>
      <c r="B35" s="85" t="s">
        <v>595</v>
      </c>
      <c r="C35" s="28"/>
      <c r="D35" s="29"/>
      <c r="E35" s="21"/>
      <c r="F35" s="30">
        <v>1</v>
      </c>
      <c r="G35" s="31">
        <f t="shared" si="0"/>
        <v>340</v>
      </c>
      <c r="H35" s="21">
        <f t="shared" si="4"/>
        <v>340</v>
      </c>
      <c r="I35" s="32">
        <f t="shared" si="1"/>
        <v>36</v>
      </c>
      <c r="J35" s="42">
        <f t="shared" si="2"/>
        <v>340</v>
      </c>
      <c r="K35" s="33">
        <f t="shared" si="3"/>
        <v>12240</v>
      </c>
      <c r="L35" s="34"/>
      <c r="M35" s="118" t="s">
        <v>687</v>
      </c>
    </row>
    <row r="36" spans="1:13" ht="17.100000000000001" customHeight="1">
      <c r="A36" s="17">
        <v>45330</v>
      </c>
      <c r="B36" s="85" t="s">
        <v>587</v>
      </c>
      <c r="C36" s="28"/>
      <c r="D36" s="29"/>
      <c r="E36" s="21"/>
      <c r="F36" s="30">
        <v>1</v>
      </c>
      <c r="G36" s="31">
        <f t="shared" si="0"/>
        <v>340</v>
      </c>
      <c r="H36" s="21">
        <f t="shared" si="4"/>
        <v>340</v>
      </c>
      <c r="I36" s="32">
        <f t="shared" si="1"/>
        <v>35</v>
      </c>
      <c r="J36" s="42">
        <f t="shared" si="2"/>
        <v>340</v>
      </c>
      <c r="K36" s="33">
        <f t="shared" si="3"/>
        <v>11900</v>
      </c>
      <c r="L36" s="34"/>
      <c r="M36" s="118" t="s">
        <v>690</v>
      </c>
    </row>
    <row r="37" spans="1:13" ht="17.100000000000001" customHeight="1">
      <c r="A37" s="17">
        <v>45334</v>
      </c>
      <c r="B37" s="85" t="s">
        <v>583</v>
      </c>
      <c r="C37" s="28"/>
      <c r="D37" s="29"/>
      <c r="E37" s="21"/>
      <c r="F37" s="30">
        <v>2</v>
      </c>
      <c r="G37" s="31">
        <f t="shared" si="0"/>
        <v>340</v>
      </c>
      <c r="H37" s="21">
        <f t="shared" si="4"/>
        <v>680</v>
      </c>
      <c r="I37" s="32">
        <f t="shared" si="1"/>
        <v>33</v>
      </c>
      <c r="J37" s="42">
        <f t="shared" si="2"/>
        <v>340</v>
      </c>
      <c r="K37" s="33">
        <f t="shared" si="3"/>
        <v>11220</v>
      </c>
      <c r="L37" s="34"/>
      <c r="M37" s="118" t="s">
        <v>693</v>
      </c>
    </row>
    <row r="38" spans="1:13" ht="17.100000000000001" customHeight="1">
      <c r="A38" s="17">
        <v>45335</v>
      </c>
      <c r="B38" s="85" t="s">
        <v>591</v>
      </c>
      <c r="C38" s="28"/>
      <c r="D38" s="29"/>
      <c r="E38" s="21"/>
      <c r="F38" s="30">
        <v>1</v>
      </c>
      <c r="G38" s="31">
        <f t="shared" ref="G38:G48" si="5">J37</f>
        <v>340</v>
      </c>
      <c r="H38" s="21">
        <f t="shared" ref="H38:H48" si="6">G38*F38</f>
        <v>340</v>
      </c>
      <c r="I38" s="32">
        <f t="shared" ref="I38:I48" si="7">+I37+C38-F38</f>
        <v>32</v>
      </c>
      <c r="J38" s="42">
        <f t="shared" ref="J38:J48" si="8">ROUND(((K37+E38)-H38)/I38,2)</f>
        <v>340</v>
      </c>
      <c r="K38" s="33">
        <f t="shared" ref="K38:K48" si="9">ROUND(I38*J38,2)</f>
        <v>10880</v>
      </c>
      <c r="L38" s="34"/>
      <c r="M38" s="118" t="s">
        <v>694</v>
      </c>
    </row>
    <row r="39" spans="1:13" ht="17.100000000000001" customHeight="1">
      <c r="A39" s="17">
        <v>45344</v>
      </c>
      <c r="B39" s="85" t="s">
        <v>587</v>
      </c>
      <c r="C39" s="28"/>
      <c r="D39" s="29"/>
      <c r="E39" s="21"/>
      <c r="F39" s="30">
        <v>1</v>
      </c>
      <c r="G39" s="31">
        <f>J38</f>
        <v>340</v>
      </c>
      <c r="H39" s="21">
        <f>G39*F39</f>
        <v>340</v>
      </c>
      <c r="I39" s="32">
        <f>+I38+C39-F39</f>
        <v>31</v>
      </c>
      <c r="J39" s="42">
        <f>ROUND(((K38+E39)-H39)/I39,2)</f>
        <v>340</v>
      </c>
      <c r="K39" s="33">
        <f>ROUND(I39*J39,2)</f>
        <v>10540</v>
      </c>
      <c r="L39" s="34"/>
      <c r="M39" s="118" t="s">
        <v>713</v>
      </c>
    </row>
    <row r="40" spans="1:13" ht="17.100000000000001" customHeight="1">
      <c r="A40" s="17">
        <v>45345</v>
      </c>
      <c r="B40" s="85" t="s">
        <v>607</v>
      </c>
      <c r="C40" s="28"/>
      <c r="D40" s="29"/>
      <c r="E40" s="21"/>
      <c r="F40" s="30">
        <v>1</v>
      </c>
      <c r="G40" s="31">
        <f>J39</f>
        <v>340</v>
      </c>
      <c r="H40" s="21">
        <f>G40*F40</f>
        <v>340</v>
      </c>
      <c r="I40" s="32">
        <f>+I39+C40-F40</f>
        <v>30</v>
      </c>
      <c r="J40" s="42">
        <f>ROUND(((K39+E40)-H40)/I40,2)</f>
        <v>340</v>
      </c>
      <c r="K40" s="33">
        <f>ROUND(I40*J40,2)</f>
        <v>10200</v>
      </c>
      <c r="L40" s="34"/>
      <c r="M40" s="118" t="s">
        <v>708</v>
      </c>
    </row>
    <row r="41" spans="1:13" ht="17.100000000000001" customHeight="1">
      <c r="A41" s="17">
        <v>45348</v>
      </c>
      <c r="B41" s="85" t="s">
        <v>598</v>
      </c>
      <c r="C41" s="28"/>
      <c r="D41" s="29"/>
      <c r="E41" s="21"/>
      <c r="F41" s="30">
        <v>1</v>
      </c>
      <c r="G41" s="31">
        <f t="shared" si="5"/>
        <v>340</v>
      </c>
      <c r="H41" s="21">
        <f t="shared" si="6"/>
        <v>340</v>
      </c>
      <c r="I41" s="32">
        <f t="shared" si="7"/>
        <v>29</v>
      </c>
      <c r="J41" s="42">
        <f t="shared" si="8"/>
        <v>340</v>
      </c>
      <c r="K41" s="33">
        <f t="shared" si="9"/>
        <v>9860</v>
      </c>
      <c r="L41" s="34"/>
      <c r="M41" s="118" t="s">
        <v>717</v>
      </c>
    </row>
    <row r="42" spans="1:13" ht="17.100000000000001" customHeight="1">
      <c r="A42" s="17">
        <v>45349</v>
      </c>
      <c r="B42" s="85" t="s">
        <v>595</v>
      </c>
      <c r="C42" s="28"/>
      <c r="D42" s="29"/>
      <c r="E42" s="21"/>
      <c r="F42" s="30">
        <v>2</v>
      </c>
      <c r="G42" s="31">
        <f t="shared" si="5"/>
        <v>340</v>
      </c>
      <c r="H42" s="21">
        <f t="shared" si="6"/>
        <v>680</v>
      </c>
      <c r="I42" s="32">
        <f t="shared" si="7"/>
        <v>27</v>
      </c>
      <c r="J42" s="42">
        <f t="shared" si="8"/>
        <v>340</v>
      </c>
      <c r="K42" s="33">
        <f t="shared" si="9"/>
        <v>9180</v>
      </c>
      <c r="L42" s="34"/>
      <c r="M42" s="118" t="s">
        <v>719</v>
      </c>
    </row>
    <row r="43" spans="1:13" ht="17.100000000000001" customHeight="1">
      <c r="A43" s="17">
        <v>45349</v>
      </c>
      <c r="B43" s="85" t="s">
        <v>591</v>
      </c>
      <c r="C43" s="28"/>
      <c r="D43" s="29"/>
      <c r="E43" s="21"/>
      <c r="F43" s="30">
        <v>1</v>
      </c>
      <c r="G43" s="31">
        <f>J42</f>
        <v>340</v>
      </c>
      <c r="H43" s="21">
        <f>G43*F43</f>
        <v>340</v>
      </c>
      <c r="I43" s="32">
        <f>+I42+C43-F43</f>
        <v>26</v>
      </c>
      <c r="J43" s="42">
        <f>ROUND(((K42+E43)-H43)/I43,2)</f>
        <v>340</v>
      </c>
      <c r="K43" s="33">
        <f>ROUND(I43*J43,2)</f>
        <v>8840</v>
      </c>
      <c r="L43" s="34"/>
      <c r="M43" s="118" t="s">
        <v>725</v>
      </c>
    </row>
    <row r="44" spans="1:13" ht="17.100000000000001" customHeight="1">
      <c r="A44" s="154">
        <v>45350</v>
      </c>
      <c r="B44" s="166" t="s">
        <v>583</v>
      </c>
      <c r="C44" s="156"/>
      <c r="D44" s="157"/>
      <c r="E44" s="158"/>
      <c r="F44" s="159">
        <v>2</v>
      </c>
      <c r="G44" s="160">
        <f>J43</f>
        <v>340</v>
      </c>
      <c r="H44" s="158">
        <f>G44*F44</f>
        <v>680</v>
      </c>
      <c r="I44" s="161">
        <f>+I43+C44-F44</f>
        <v>24</v>
      </c>
      <c r="J44" s="162">
        <f>ROUND(((K43+E44)-H44)/I44,2)</f>
        <v>340</v>
      </c>
      <c r="K44" s="163">
        <f>ROUND(I44*J44,2)</f>
        <v>8160</v>
      </c>
      <c r="L44" s="164"/>
      <c r="M44" s="167" t="s">
        <v>728</v>
      </c>
    </row>
    <row r="45" spans="1:13" ht="17.100000000000001" customHeight="1">
      <c r="A45" s="17">
        <v>45391</v>
      </c>
      <c r="B45" s="86" t="s">
        <v>627</v>
      </c>
      <c r="C45" s="19"/>
      <c r="D45" s="20"/>
      <c r="E45" s="21"/>
      <c r="F45" s="22">
        <v>2</v>
      </c>
      <c r="G45" s="23">
        <f t="shared" si="5"/>
        <v>340</v>
      </c>
      <c r="H45" s="21">
        <f t="shared" si="6"/>
        <v>680</v>
      </c>
      <c r="I45" s="24">
        <f t="shared" si="7"/>
        <v>22</v>
      </c>
      <c r="J45" s="134">
        <f t="shared" si="8"/>
        <v>340</v>
      </c>
      <c r="K45" s="21">
        <f t="shared" si="9"/>
        <v>7480</v>
      </c>
      <c r="L45" s="26"/>
      <c r="M45" s="118" t="s">
        <v>806</v>
      </c>
    </row>
    <row r="46" spans="1:13">
      <c r="A46" s="17">
        <v>45412</v>
      </c>
      <c r="B46" s="85" t="s">
        <v>627</v>
      </c>
      <c r="C46" s="28"/>
      <c r="D46" s="29"/>
      <c r="E46" s="21"/>
      <c r="F46" s="30">
        <v>2</v>
      </c>
      <c r="G46" s="31">
        <f t="shared" si="5"/>
        <v>340</v>
      </c>
      <c r="H46" s="21">
        <f t="shared" si="6"/>
        <v>680</v>
      </c>
      <c r="I46" s="32">
        <f t="shared" si="7"/>
        <v>20</v>
      </c>
      <c r="J46" s="42">
        <f t="shared" si="8"/>
        <v>340</v>
      </c>
      <c r="K46" s="33">
        <f t="shared" si="9"/>
        <v>6800</v>
      </c>
      <c r="L46" s="34"/>
      <c r="M46" s="118" t="s">
        <v>845</v>
      </c>
    </row>
    <row r="47" spans="1:13">
      <c r="A47" s="17">
        <v>45426</v>
      </c>
      <c r="B47" s="85" t="s">
        <v>878</v>
      </c>
      <c r="C47" s="28">
        <v>100</v>
      </c>
      <c r="D47" s="29">
        <v>360</v>
      </c>
      <c r="E47" s="21">
        <f>C47*D47</f>
        <v>36000</v>
      </c>
      <c r="F47" s="30"/>
      <c r="G47" s="31">
        <f t="shared" si="5"/>
        <v>340</v>
      </c>
      <c r="H47" s="21">
        <f t="shared" si="6"/>
        <v>0</v>
      </c>
      <c r="I47" s="32">
        <f t="shared" si="7"/>
        <v>120</v>
      </c>
      <c r="J47" s="42">
        <f t="shared" si="8"/>
        <v>356.67</v>
      </c>
      <c r="K47" s="33">
        <f t="shared" si="9"/>
        <v>42800.4</v>
      </c>
      <c r="L47" s="34"/>
    </row>
    <row r="48" spans="1:13">
      <c r="A48" s="17">
        <v>45426</v>
      </c>
      <c r="B48" s="85" t="s">
        <v>583</v>
      </c>
      <c r="C48" s="28"/>
      <c r="D48" s="29"/>
      <c r="E48" s="21"/>
      <c r="F48" s="30">
        <v>2</v>
      </c>
      <c r="G48" s="31">
        <f t="shared" si="5"/>
        <v>356.67</v>
      </c>
      <c r="H48" s="21">
        <f t="shared" si="6"/>
        <v>713.34</v>
      </c>
      <c r="I48" s="32">
        <f t="shared" si="7"/>
        <v>118</v>
      </c>
      <c r="J48" s="42">
        <f t="shared" si="8"/>
        <v>356.67</v>
      </c>
      <c r="K48" s="33">
        <f t="shared" si="9"/>
        <v>42087.06</v>
      </c>
      <c r="L48" s="34"/>
      <c r="M48" s="118" t="s">
        <v>885</v>
      </c>
    </row>
    <row r="49" spans="1:13">
      <c r="A49" s="17">
        <v>45426</v>
      </c>
      <c r="B49" s="85" t="s">
        <v>602</v>
      </c>
      <c r="C49" s="28"/>
      <c r="D49" s="29"/>
      <c r="E49" s="21"/>
      <c r="F49" s="30">
        <v>1</v>
      </c>
      <c r="G49" s="31">
        <f t="shared" ref="G49:G80" si="10">J48</f>
        <v>356.67</v>
      </c>
      <c r="H49" s="21">
        <f t="shared" ref="H49:H80" si="11">G49*F49</f>
        <v>356.67</v>
      </c>
      <c r="I49" s="32">
        <f t="shared" ref="I49:I80" si="12">+I48+C49-F49</f>
        <v>117</v>
      </c>
      <c r="J49" s="42">
        <f t="shared" ref="J49:J80" si="13">ROUND(((K48+E49)-H49)/I49,2)</f>
        <v>356.67</v>
      </c>
      <c r="K49" s="33">
        <f t="shared" ref="K49:K80" si="14">ROUND(I49*J49,2)</f>
        <v>41730.39</v>
      </c>
      <c r="L49" s="34"/>
      <c r="M49" s="118" t="s">
        <v>889</v>
      </c>
    </row>
    <row r="50" spans="1:13">
      <c r="A50" s="17">
        <v>45427</v>
      </c>
      <c r="B50" s="85" t="s">
        <v>629</v>
      </c>
      <c r="C50" s="28"/>
      <c r="D50" s="29"/>
      <c r="E50" s="21"/>
      <c r="F50" s="30">
        <v>1</v>
      </c>
      <c r="G50" s="31">
        <f t="shared" si="10"/>
        <v>356.67</v>
      </c>
      <c r="H50" s="21">
        <f t="shared" si="11"/>
        <v>356.67</v>
      </c>
      <c r="I50" s="32">
        <f t="shared" si="12"/>
        <v>116</v>
      </c>
      <c r="J50" s="42">
        <f t="shared" si="13"/>
        <v>356.67</v>
      </c>
      <c r="K50" s="33">
        <f t="shared" si="14"/>
        <v>41373.72</v>
      </c>
      <c r="L50" s="34"/>
      <c r="M50" s="118" t="s">
        <v>892</v>
      </c>
    </row>
    <row r="51" spans="1:13">
      <c r="A51" s="17">
        <v>45427</v>
      </c>
      <c r="B51" s="85" t="s">
        <v>591</v>
      </c>
      <c r="C51" s="28"/>
      <c r="D51" s="29"/>
      <c r="E51" s="21"/>
      <c r="F51" s="30">
        <v>1</v>
      </c>
      <c r="G51" s="31">
        <f t="shared" si="10"/>
        <v>356.67</v>
      </c>
      <c r="H51" s="21">
        <f t="shared" si="11"/>
        <v>356.67</v>
      </c>
      <c r="I51" s="32">
        <f t="shared" si="12"/>
        <v>115</v>
      </c>
      <c r="J51" s="42">
        <f t="shared" si="13"/>
        <v>356.67</v>
      </c>
      <c r="K51" s="33">
        <f t="shared" si="14"/>
        <v>41017.050000000003</v>
      </c>
      <c r="L51" s="34"/>
      <c r="M51" s="118" t="s">
        <v>894</v>
      </c>
    </row>
    <row r="52" spans="1:13">
      <c r="A52" s="17">
        <v>45428</v>
      </c>
      <c r="B52" s="85" t="s">
        <v>589</v>
      </c>
      <c r="C52" s="28"/>
      <c r="D52" s="29"/>
      <c r="E52" s="21"/>
      <c r="F52" s="30">
        <v>1</v>
      </c>
      <c r="G52" s="31">
        <f t="shared" si="10"/>
        <v>356.67</v>
      </c>
      <c r="H52" s="21">
        <f t="shared" si="11"/>
        <v>356.67</v>
      </c>
      <c r="I52" s="32">
        <f t="shared" si="12"/>
        <v>114</v>
      </c>
      <c r="J52" s="42">
        <f t="shared" si="13"/>
        <v>356.67</v>
      </c>
      <c r="K52" s="33">
        <f t="shared" si="14"/>
        <v>40660.379999999997</v>
      </c>
      <c r="L52" s="34"/>
      <c r="M52" s="118" t="s">
        <v>895</v>
      </c>
    </row>
    <row r="53" spans="1:13">
      <c r="A53" s="17">
        <v>45433</v>
      </c>
      <c r="B53" s="85" t="s">
        <v>595</v>
      </c>
      <c r="C53" s="28"/>
      <c r="D53" s="29"/>
      <c r="E53" s="21"/>
      <c r="F53" s="30">
        <v>1</v>
      </c>
      <c r="G53" s="31">
        <f t="shared" si="10"/>
        <v>356.67</v>
      </c>
      <c r="H53" s="21">
        <f t="shared" si="11"/>
        <v>356.67</v>
      </c>
      <c r="I53" s="32">
        <f t="shared" si="12"/>
        <v>113</v>
      </c>
      <c r="J53" s="42">
        <f t="shared" si="13"/>
        <v>356.67</v>
      </c>
      <c r="K53" s="33">
        <f t="shared" si="14"/>
        <v>40303.71</v>
      </c>
      <c r="L53" s="34"/>
      <c r="M53" s="118" t="s">
        <v>903</v>
      </c>
    </row>
    <row r="54" spans="1:13">
      <c r="A54" s="17">
        <v>45435</v>
      </c>
      <c r="B54" s="85" t="s">
        <v>591</v>
      </c>
      <c r="C54" s="28"/>
      <c r="D54" s="29"/>
      <c r="E54" s="21"/>
      <c r="F54" s="30">
        <v>1</v>
      </c>
      <c r="G54" s="31">
        <f t="shared" si="10"/>
        <v>356.67</v>
      </c>
      <c r="H54" s="21">
        <f t="shared" si="11"/>
        <v>356.67</v>
      </c>
      <c r="I54" s="32">
        <f t="shared" si="12"/>
        <v>112</v>
      </c>
      <c r="J54" s="42">
        <f t="shared" si="13"/>
        <v>356.67</v>
      </c>
      <c r="K54" s="33">
        <f t="shared" si="14"/>
        <v>39947.040000000001</v>
      </c>
      <c r="L54" s="34"/>
      <c r="M54" s="118" t="s">
        <v>906</v>
      </c>
    </row>
    <row r="55" spans="1:13">
      <c r="A55" s="17">
        <v>45435</v>
      </c>
      <c r="B55" s="85" t="s">
        <v>607</v>
      </c>
      <c r="C55" s="28"/>
      <c r="D55" s="29"/>
      <c r="E55" s="21"/>
      <c r="F55" s="30">
        <v>1</v>
      </c>
      <c r="G55" s="31">
        <f t="shared" si="10"/>
        <v>356.67</v>
      </c>
      <c r="H55" s="21">
        <f t="shared" si="11"/>
        <v>356.67</v>
      </c>
      <c r="I55" s="32">
        <f t="shared" si="12"/>
        <v>111</v>
      </c>
      <c r="J55" s="42">
        <f t="shared" si="13"/>
        <v>356.67</v>
      </c>
      <c r="K55" s="33">
        <f t="shared" si="14"/>
        <v>39590.370000000003</v>
      </c>
      <c r="L55" s="34"/>
      <c r="M55" s="118" t="s">
        <v>911</v>
      </c>
    </row>
    <row r="56" spans="1:13">
      <c r="A56" s="17">
        <v>45435</v>
      </c>
      <c r="B56" s="85" t="s">
        <v>587</v>
      </c>
      <c r="C56" s="28"/>
      <c r="D56" s="29"/>
      <c r="E56" s="21"/>
      <c r="F56" s="30">
        <v>1</v>
      </c>
      <c r="G56" s="31">
        <f t="shared" si="10"/>
        <v>356.67</v>
      </c>
      <c r="H56" s="21">
        <f t="shared" si="11"/>
        <v>356.67</v>
      </c>
      <c r="I56" s="32">
        <f t="shared" si="12"/>
        <v>110</v>
      </c>
      <c r="J56" s="42">
        <f t="shared" si="13"/>
        <v>356.67</v>
      </c>
      <c r="K56" s="33">
        <f t="shared" si="14"/>
        <v>39233.699999999997</v>
      </c>
      <c r="L56" s="34"/>
      <c r="M56" s="118" t="s">
        <v>912</v>
      </c>
    </row>
    <row r="57" spans="1:13">
      <c r="A57" s="17">
        <v>45440</v>
      </c>
      <c r="B57" s="85" t="s">
        <v>602</v>
      </c>
      <c r="C57" s="28"/>
      <c r="D57" s="29"/>
      <c r="E57" s="21"/>
      <c r="F57" s="30">
        <v>2</v>
      </c>
      <c r="G57" s="31">
        <f t="shared" si="10"/>
        <v>356.67</v>
      </c>
      <c r="H57" s="21">
        <f t="shared" si="11"/>
        <v>713.34</v>
      </c>
      <c r="I57" s="32">
        <f t="shared" si="12"/>
        <v>108</v>
      </c>
      <c r="J57" s="42">
        <f t="shared" si="13"/>
        <v>356.67</v>
      </c>
      <c r="K57" s="33">
        <f t="shared" si="14"/>
        <v>38520.36</v>
      </c>
      <c r="L57" s="34"/>
      <c r="M57" s="118" t="s">
        <v>919</v>
      </c>
    </row>
    <row r="58" spans="1:13">
      <c r="A58" s="17">
        <v>45440</v>
      </c>
      <c r="B58" s="85" t="s">
        <v>629</v>
      </c>
      <c r="C58" s="28"/>
      <c r="D58" s="29"/>
      <c r="E58" s="21"/>
      <c r="F58" s="30">
        <v>1</v>
      </c>
      <c r="G58" s="31">
        <f t="shared" si="10"/>
        <v>356.67</v>
      </c>
      <c r="H58" s="21">
        <f t="shared" si="11"/>
        <v>356.67</v>
      </c>
      <c r="I58" s="32">
        <f t="shared" si="12"/>
        <v>107</v>
      </c>
      <c r="J58" s="42">
        <f t="shared" si="13"/>
        <v>356.67</v>
      </c>
      <c r="K58" s="33">
        <f t="shared" si="14"/>
        <v>38163.69</v>
      </c>
      <c r="L58" s="34"/>
      <c r="M58" s="118" t="s">
        <v>921</v>
      </c>
    </row>
    <row r="59" spans="1:13">
      <c r="A59" s="17">
        <v>45446</v>
      </c>
      <c r="B59" s="85" t="s">
        <v>587</v>
      </c>
      <c r="C59" s="28"/>
      <c r="D59" s="29"/>
      <c r="E59" s="21"/>
      <c r="F59" s="30">
        <v>1</v>
      </c>
      <c r="G59" s="31">
        <f t="shared" si="10"/>
        <v>356.67</v>
      </c>
      <c r="H59" s="21">
        <f t="shared" si="11"/>
        <v>356.67</v>
      </c>
      <c r="I59" s="32">
        <f t="shared" si="12"/>
        <v>106</v>
      </c>
      <c r="J59" s="42">
        <f t="shared" si="13"/>
        <v>356.67</v>
      </c>
      <c r="K59" s="33">
        <f t="shared" si="14"/>
        <v>37807.019999999997</v>
      </c>
      <c r="L59" s="34"/>
      <c r="M59" s="118" t="s">
        <v>928</v>
      </c>
    </row>
    <row r="60" spans="1:13">
      <c r="A60" s="17">
        <v>45447</v>
      </c>
      <c r="B60" s="85" t="s">
        <v>583</v>
      </c>
      <c r="C60" s="28"/>
      <c r="D60" s="29"/>
      <c r="E60" s="21"/>
      <c r="F60" s="30">
        <v>2</v>
      </c>
      <c r="G60" s="31">
        <f t="shared" si="10"/>
        <v>356.67</v>
      </c>
      <c r="H60" s="21">
        <f t="shared" si="11"/>
        <v>713.34</v>
      </c>
      <c r="I60" s="32">
        <f t="shared" si="12"/>
        <v>104</v>
      </c>
      <c r="J60" s="42">
        <f t="shared" si="13"/>
        <v>356.67</v>
      </c>
      <c r="K60" s="33">
        <f t="shared" si="14"/>
        <v>37093.68</v>
      </c>
      <c r="L60" s="34"/>
      <c r="M60" s="118" t="s">
        <v>931</v>
      </c>
    </row>
    <row r="61" spans="1:13">
      <c r="A61" s="17">
        <v>45449</v>
      </c>
      <c r="B61" s="85" t="s">
        <v>591</v>
      </c>
      <c r="C61" s="28"/>
      <c r="D61" s="29"/>
      <c r="E61" s="21"/>
      <c r="F61" s="30">
        <v>1</v>
      </c>
      <c r="G61" s="31">
        <f t="shared" si="10"/>
        <v>356.67</v>
      </c>
      <c r="H61" s="21">
        <f t="shared" si="11"/>
        <v>356.67</v>
      </c>
      <c r="I61" s="32">
        <f t="shared" si="12"/>
        <v>103</v>
      </c>
      <c r="J61" s="42">
        <f t="shared" si="13"/>
        <v>356.67</v>
      </c>
      <c r="K61" s="33">
        <f t="shared" si="14"/>
        <v>36737.01</v>
      </c>
      <c r="L61" s="34"/>
      <c r="M61" s="118" t="s">
        <v>936</v>
      </c>
    </row>
    <row r="62" spans="1:13">
      <c r="A62" s="17">
        <v>45453</v>
      </c>
      <c r="B62" s="85" t="s">
        <v>595</v>
      </c>
      <c r="C62" s="28"/>
      <c r="D62" s="29"/>
      <c r="E62" s="21"/>
      <c r="F62" s="30">
        <v>1</v>
      </c>
      <c r="G62" s="31">
        <f t="shared" si="10"/>
        <v>356.67</v>
      </c>
      <c r="H62" s="21">
        <f t="shared" si="11"/>
        <v>356.67</v>
      </c>
      <c r="I62" s="32">
        <f t="shared" si="12"/>
        <v>102</v>
      </c>
      <c r="J62" s="42">
        <f t="shared" si="13"/>
        <v>356.67</v>
      </c>
      <c r="K62" s="33">
        <f t="shared" si="14"/>
        <v>36380.339999999997</v>
      </c>
      <c r="L62" s="34"/>
      <c r="M62" s="118" t="s">
        <v>940</v>
      </c>
    </row>
    <row r="63" spans="1:13">
      <c r="A63" s="17">
        <v>45456</v>
      </c>
      <c r="B63" s="85" t="s">
        <v>587</v>
      </c>
      <c r="C63" s="28"/>
      <c r="D63" s="29"/>
      <c r="E63" s="21"/>
      <c r="F63" s="30">
        <v>1</v>
      </c>
      <c r="G63" s="31">
        <f t="shared" si="10"/>
        <v>356.67</v>
      </c>
      <c r="H63" s="21">
        <f t="shared" si="11"/>
        <v>356.67</v>
      </c>
      <c r="I63" s="32">
        <f t="shared" si="12"/>
        <v>101</v>
      </c>
      <c r="J63" s="42">
        <f t="shared" si="13"/>
        <v>356.67</v>
      </c>
      <c r="K63" s="33">
        <f t="shared" si="14"/>
        <v>36023.67</v>
      </c>
      <c r="L63" s="34"/>
      <c r="M63" s="118" t="s">
        <v>947</v>
      </c>
    </row>
    <row r="64" spans="1:13">
      <c r="A64" s="17">
        <v>45456</v>
      </c>
      <c r="B64" s="85" t="s">
        <v>607</v>
      </c>
      <c r="C64" s="28"/>
      <c r="D64" s="29"/>
      <c r="E64" s="21"/>
      <c r="F64" s="30">
        <v>1</v>
      </c>
      <c r="G64" s="31">
        <f t="shared" si="10"/>
        <v>356.67</v>
      </c>
      <c r="H64" s="21">
        <f t="shared" si="11"/>
        <v>356.67</v>
      </c>
      <c r="I64" s="32">
        <f t="shared" si="12"/>
        <v>100</v>
      </c>
      <c r="J64" s="42">
        <f t="shared" si="13"/>
        <v>356.67</v>
      </c>
      <c r="K64" s="33">
        <f t="shared" si="14"/>
        <v>35667</v>
      </c>
      <c r="L64" s="34"/>
      <c r="M64" s="118" t="s">
        <v>948</v>
      </c>
    </row>
    <row r="65" spans="1:13">
      <c r="A65" s="17">
        <v>45463</v>
      </c>
      <c r="B65" s="85" t="s">
        <v>602</v>
      </c>
      <c r="C65" s="28"/>
      <c r="D65" s="29"/>
      <c r="E65" s="21"/>
      <c r="F65" s="30">
        <v>2</v>
      </c>
      <c r="G65" s="31">
        <f t="shared" si="10"/>
        <v>356.67</v>
      </c>
      <c r="H65" s="21">
        <f t="shared" si="11"/>
        <v>713.34</v>
      </c>
      <c r="I65" s="32">
        <f t="shared" si="12"/>
        <v>98</v>
      </c>
      <c r="J65" s="42">
        <f t="shared" si="13"/>
        <v>356.67</v>
      </c>
      <c r="K65" s="33">
        <f t="shared" si="14"/>
        <v>34953.660000000003</v>
      </c>
      <c r="L65" s="34"/>
      <c r="M65" s="118" t="s">
        <v>952</v>
      </c>
    </row>
    <row r="66" spans="1:13">
      <c r="A66" s="17">
        <v>45463</v>
      </c>
      <c r="B66" s="85" t="s">
        <v>583</v>
      </c>
      <c r="C66" s="28"/>
      <c r="D66" s="29"/>
      <c r="E66" s="21"/>
      <c r="F66" s="30">
        <v>1</v>
      </c>
      <c r="G66" s="31">
        <f t="shared" si="10"/>
        <v>356.67</v>
      </c>
      <c r="H66" s="21">
        <f t="shared" si="11"/>
        <v>356.67</v>
      </c>
      <c r="I66" s="32">
        <f t="shared" si="12"/>
        <v>97</v>
      </c>
      <c r="J66" s="42">
        <f t="shared" si="13"/>
        <v>356.67</v>
      </c>
      <c r="K66" s="33">
        <f t="shared" si="14"/>
        <v>34596.99</v>
      </c>
      <c r="L66" s="34"/>
      <c r="M66" s="118" t="s">
        <v>954</v>
      </c>
    </row>
    <row r="67" spans="1:13">
      <c r="A67" s="17">
        <v>45467</v>
      </c>
      <c r="B67" s="85" t="s">
        <v>598</v>
      </c>
      <c r="C67" s="28"/>
      <c r="D67" s="29"/>
      <c r="E67" s="21"/>
      <c r="F67" s="30">
        <v>1</v>
      </c>
      <c r="G67" s="31">
        <f t="shared" si="10"/>
        <v>356.67</v>
      </c>
      <c r="H67" s="21">
        <f t="shared" si="11"/>
        <v>356.67</v>
      </c>
      <c r="I67" s="32">
        <f t="shared" si="12"/>
        <v>96</v>
      </c>
      <c r="J67" s="42">
        <f t="shared" si="13"/>
        <v>356.67</v>
      </c>
      <c r="K67" s="33">
        <f t="shared" si="14"/>
        <v>34240.32</v>
      </c>
      <c r="L67" s="34"/>
      <c r="M67" s="118" t="s">
        <v>961</v>
      </c>
    </row>
    <row r="68" spans="1:13">
      <c r="A68" s="17">
        <v>45468</v>
      </c>
      <c r="B68" s="85" t="s">
        <v>595</v>
      </c>
      <c r="C68" s="28"/>
      <c r="D68" s="29"/>
      <c r="E68" s="21"/>
      <c r="F68" s="30">
        <v>1</v>
      </c>
      <c r="G68" s="31">
        <f t="shared" si="10"/>
        <v>356.67</v>
      </c>
      <c r="H68" s="21">
        <f t="shared" si="11"/>
        <v>356.67</v>
      </c>
      <c r="I68" s="32">
        <f t="shared" si="12"/>
        <v>95</v>
      </c>
      <c r="J68" s="42">
        <f t="shared" si="13"/>
        <v>356.67</v>
      </c>
      <c r="K68" s="33">
        <f t="shared" si="14"/>
        <v>33883.65</v>
      </c>
      <c r="L68" s="34"/>
      <c r="M68" s="122" t="s">
        <v>962</v>
      </c>
    </row>
    <row r="69" spans="1:13">
      <c r="A69" s="17">
        <v>45468</v>
      </c>
      <c r="B69" s="85" t="s">
        <v>629</v>
      </c>
      <c r="C69" s="28"/>
      <c r="D69" s="29"/>
      <c r="E69" s="21"/>
      <c r="F69" s="30">
        <v>1</v>
      </c>
      <c r="G69" s="31">
        <f t="shared" si="10"/>
        <v>356.67</v>
      </c>
      <c r="H69" s="21">
        <f t="shared" si="11"/>
        <v>356.67</v>
      </c>
      <c r="I69" s="32">
        <f t="shared" si="12"/>
        <v>94</v>
      </c>
      <c r="J69" s="42">
        <f t="shared" si="13"/>
        <v>356.67</v>
      </c>
      <c r="K69" s="33">
        <f t="shared" si="14"/>
        <v>33526.980000000003</v>
      </c>
      <c r="L69" s="34"/>
      <c r="M69" s="118" t="s">
        <v>965</v>
      </c>
    </row>
    <row r="70" spans="1:13">
      <c r="A70" s="17">
        <v>45469</v>
      </c>
      <c r="B70" s="85" t="s">
        <v>627</v>
      </c>
      <c r="C70" s="28"/>
      <c r="D70" s="29"/>
      <c r="E70" s="21"/>
      <c r="F70" s="30">
        <v>1</v>
      </c>
      <c r="G70" s="31">
        <f t="shared" si="10"/>
        <v>356.67</v>
      </c>
      <c r="H70" s="21">
        <f t="shared" si="11"/>
        <v>356.67</v>
      </c>
      <c r="I70" s="32">
        <f t="shared" si="12"/>
        <v>93</v>
      </c>
      <c r="J70" s="42">
        <f t="shared" si="13"/>
        <v>356.67</v>
      </c>
      <c r="K70" s="33">
        <f t="shared" si="14"/>
        <v>33170.31</v>
      </c>
      <c r="L70" s="34"/>
      <c r="M70" s="118" t="s">
        <v>967</v>
      </c>
    </row>
    <row r="71" spans="1:13">
      <c r="A71" s="154">
        <v>45469</v>
      </c>
      <c r="B71" s="166" t="s">
        <v>587</v>
      </c>
      <c r="C71" s="156"/>
      <c r="D71" s="157"/>
      <c r="E71" s="158"/>
      <c r="F71" s="159">
        <v>2</v>
      </c>
      <c r="G71" s="160">
        <f t="shared" si="10"/>
        <v>356.67</v>
      </c>
      <c r="H71" s="158">
        <f t="shared" si="11"/>
        <v>713.34</v>
      </c>
      <c r="I71" s="161">
        <f t="shared" si="12"/>
        <v>91</v>
      </c>
      <c r="J71" s="162">
        <f t="shared" si="13"/>
        <v>356.67</v>
      </c>
      <c r="K71" s="163">
        <f t="shared" si="14"/>
        <v>32456.97</v>
      </c>
      <c r="L71" s="164"/>
      <c r="M71" s="167" t="s">
        <v>968</v>
      </c>
    </row>
    <row r="72" spans="1:13">
      <c r="A72" s="17">
        <v>45475</v>
      </c>
      <c r="B72" s="86" t="s">
        <v>583</v>
      </c>
      <c r="C72" s="19"/>
      <c r="D72" s="20"/>
      <c r="E72" s="21"/>
      <c r="F72" s="22">
        <v>2</v>
      </c>
      <c r="G72" s="23">
        <f t="shared" si="10"/>
        <v>356.67</v>
      </c>
      <c r="H72" s="21">
        <f t="shared" si="11"/>
        <v>713.34</v>
      </c>
      <c r="I72" s="24">
        <f t="shared" si="12"/>
        <v>89</v>
      </c>
      <c r="J72" s="134">
        <f t="shared" si="13"/>
        <v>356.67</v>
      </c>
      <c r="K72" s="21">
        <f t="shared" si="14"/>
        <v>31743.63</v>
      </c>
      <c r="L72" s="26"/>
      <c r="M72" s="118" t="s">
        <v>980</v>
      </c>
    </row>
    <row r="73" spans="1:13">
      <c r="A73" s="17">
        <v>45475</v>
      </c>
      <c r="B73" s="85" t="s">
        <v>591</v>
      </c>
      <c r="C73" s="28"/>
      <c r="D73" s="29"/>
      <c r="E73" s="21"/>
      <c r="F73" s="30">
        <v>5</v>
      </c>
      <c r="G73" s="31">
        <f t="shared" si="10"/>
        <v>356.67</v>
      </c>
      <c r="H73" s="21">
        <f t="shared" si="11"/>
        <v>1783.3500000000001</v>
      </c>
      <c r="I73" s="32">
        <f t="shared" si="12"/>
        <v>84</v>
      </c>
      <c r="J73" s="42">
        <f t="shared" si="13"/>
        <v>356.67</v>
      </c>
      <c r="K73" s="33">
        <f t="shared" si="14"/>
        <v>29960.28</v>
      </c>
      <c r="L73" s="34"/>
      <c r="M73" s="118" t="s">
        <v>982</v>
      </c>
    </row>
    <row r="74" spans="1:13">
      <c r="A74" s="17">
        <v>45477</v>
      </c>
      <c r="B74" s="85" t="s">
        <v>587</v>
      </c>
      <c r="C74" s="28"/>
      <c r="D74" s="29"/>
      <c r="E74" s="21"/>
      <c r="F74" s="30">
        <v>5</v>
      </c>
      <c r="G74" s="31">
        <f t="shared" si="10"/>
        <v>356.67</v>
      </c>
      <c r="H74" s="21">
        <f t="shared" si="11"/>
        <v>1783.3500000000001</v>
      </c>
      <c r="I74" s="32">
        <f t="shared" si="12"/>
        <v>79</v>
      </c>
      <c r="J74" s="42">
        <f t="shared" si="13"/>
        <v>356.67</v>
      </c>
      <c r="K74" s="33">
        <f t="shared" si="14"/>
        <v>28176.93</v>
      </c>
      <c r="L74" s="34"/>
      <c r="M74" s="118" t="s">
        <v>985</v>
      </c>
    </row>
    <row r="75" spans="1:13">
      <c r="A75" s="17">
        <v>45482</v>
      </c>
      <c r="B75" s="85" t="s">
        <v>583</v>
      </c>
      <c r="C75" s="28"/>
      <c r="D75" s="29"/>
      <c r="E75" s="21"/>
      <c r="F75" s="30">
        <v>2</v>
      </c>
      <c r="G75" s="31">
        <f t="shared" si="10"/>
        <v>356.67</v>
      </c>
      <c r="H75" s="21">
        <f t="shared" si="11"/>
        <v>713.34</v>
      </c>
      <c r="I75" s="32">
        <f t="shared" si="12"/>
        <v>77</v>
      </c>
      <c r="J75" s="42">
        <f t="shared" si="13"/>
        <v>356.67</v>
      </c>
      <c r="K75" s="33">
        <f t="shared" si="14"/>
        <v>27463.59</v>
      </c>
      <c r="L75" s="34"/>
      <c r="M75" s="118" t="s">
        <v>988</v>
      </c>
    </row>
    <row r="76" spans="1:13">
      <c r="A76" s="17">
        <v>45482</v>
      </c>
      <c r="B76" s="85" t="s">
        <v>629</v>
      </c>
      <c r="C76" s="28"/>
      <c r="D76" s="29"/>
      <c r="E76" s="21"/>
      <c r="F76" s="30">
        <v>5</v>
      </c>
      <c r="G76" s="31">
        <f t="shared" si="10"/>
        <v>356.67</v>
      </c>
      <c r="H76" s="21">
        <f t="shared" si="11"/>
        <v>1783.3500000000001</v>
      </c>
      <c r="I76" s="32">
        <f t="shared" si="12"/>
        <v>72</v>
      </c>
      <c r="J76" s="42">
        <f t="shared" si="13"/>
        <v>356.67</v>
      </c>
      <c r="K76" s="33">
        <f t="shared" si="14"/>
        <v>25680.240000000002</v>
      </c>
      <c r="L76" s="34"/>
      <c r="M76" s="118" t="s">
        <v>990</v>
      </c>
    </row>
    <row r="77" spans="1:13">
      <c r="A77" s="17">
        <v>45483</v>
      </c>
      <c r="B77" s="85" t="s">
        <v>593</v>
      </c>
      <c r="C77" s="28"/>
      <c r="D77" s="29"/>
      <c r="E77" s="21"/>
      <c r="F77" s="30">
        <v>3</v>
      </c>
      <c r="G77" s="31">
        <f t="shared" si="10"/>
        <v>356.67</v>
      </c>
      <c r="H77" s="21">
        <f t="shared" si="11"/>
        <v>1070.01</v>
      </c>
      <c r="I77" s="32">
        <f t="shared" si="12"/>
        <v>69</v>
      </c>
      <c r="J77" s="42">
        <f t="shared" si="13"/>
        <v>356.67</v>
      </c>
      <c r="K77" s="33">
        <f t="shared" si="14"/>
        <v>24610.23</v>
      </c>
      <c r="L77" s="34"/>
      <c r="M77" s="118" t="s">
        <v>996</v>
      </c>
    </row>
    <row r="78" spans="1:13">
      <c r="A78" s="17">
        <v>45488</v>
      </c>
      <c r="B78" s="85" t="s">
        <v>602</v>
      </c>
      <c r="C78" s="28"/>
      <c r="D78" s="29"/>
      <c r="E78" s="21"/>
      <c r="F78" s="30">
        <v>2</v>
      </c>
      <c r="G78" s="31">
        <f t="shared" si="10"/>
        <v>356.67</v>
      </c>
      <c r="H78" s="21">
        <f t="shared" si="11"/>
        <v>713.34</v>
      </c>
      <c r="I78" s="32">
        <f t="shared" si="12"/>
        <v>67</v>
      </c>
      <c r="J78" s="42">
        <f t="shared" si="13"/>
        <v>356.67</v>
      </c>
      <c r="K78" s="33">
        <f t="shared" si="14"/>
        <v>23896.89</v>
      </c>
      <c r="L78" s="34"/>
      <c r="M78" s="118" t="s">
        <v>1002</v>
      </c>
    </row>
    <row r="79" spans="1:13">
      <c r="A79" s="17">
        <v>45488</v>
      </c>
      <c r="B79" s="85" t="s">
        <v>583</v>
      </c>
      <c r="C79" s="28"/>
      <c r="D79" s="29"/>
      <c r="E79" s="21"/>
      <c r="F79" s="30">
        <v>2</v>
      </c>
      <c r="G79" s="31">
        <f t="shared" si="10"/>
        <v>356.67</v>
      </c>
      <c r="H79" s="21">
        <f t="shared" si="11"/>
        <v>713.34</v>
      </c>
      <c r="I79" s="32">
        <f t="shared" si="12"/>
        <v>65</v>
      </c>
      <c r="J79" s="42">
        <f t="shared" si="13"/>
        <v>356.67</v>
      </c>
      <c r="K79" s="33">
        <f t="shared" si="14"/>
        <v>23183.55</v>
      </c>
      <c r="L79" s="34"/>
      <c r="M79" s="118" t="s">
        <v>1005</v>
      </c>
    </row>
    <row r="80" spans="1:13">
      <c r="A80" s="17">
        <v>45490</v>
      </c>
      <c r="B80" s="85" t="s">
        <v>629</v>
      </c>
      <c r="C80" s="28"/>
      <c r="D80" s="29"/>
      <c r="E80" s="21"/>
      <c r="F80" s="30">
        <v>1</v>
      </c>
      <c r="G80" s="31">
        <f t="shared" si="10"/>
        <v>356.67</v>
      </c>
      <c r="H80" s="21">
        <f t="shared" si="11"/>
        <v>356.67</v>
      </c>
      <c r="I80" s="32">
        <f t="shared" si="12"/>
        <v>64</v>
      </c>
      <c r="J80" s="42">
        <f t="shared" si="13"/>
        <v>356.67</v>
      </c>
      <c r="K80" s="33">
        <f t="shared" si="14"/>
        <v>22826.880000000001</v>
      </c>
      <c r="L80" s="34"/>
      <c r="M80" s="118" t="s">
        <v>1007</v>
      </c>
    </row>
    <row r="81" spans="1:13">
      <c r="A81" s="17">
        <v>45490</v>
      </c>
      <c r="B81" s="85" t="s">
        <v>595</v>
      </c>
      <c r="C81" s="28"/>
      <c r="D81" s="29"/>
      <c r="E81" s="21"/>
      <c r="F81" s="30">
        <v>1</v>
      </c>
      <c r="G81" s="31">
        <f t="shared" ref="G81:G114" si="15">J80</f>
        <v>356.67</v>
      </c>
      <c r="H81" s="21">
        <f t="shared" ref="H81:H112" si="16">G81*F81</f>
        <v>356.67</v>
      </c>
      <c r="I81" s="32">
        <f t="shared" ref="I81:I114" si="17">+I80+C81-F81</f>
        <v>63</v>
      </c>
      <c r="J81" s="42">
        <f t="shared" ref="J81:J112" si="18">ROUND(((K80+E81)-H81)/I81,2)</f>
        <v>356.67</v>
      </c>
      <c r="K81" s="33">
        <f t="shared" ref="K81:K112" si="19">ROUND(I81*J81,2)</f>
        <v>22470.21</v>
      </c>
      <c r="L81" s="34"/>
      <c r="M81" s="118" t="s">
        <v>1008</v>
      </c>
    </row>
    <row r="82" spans="1:13">
      <c r="A82" s="17">
        <v>45490</v>
      </c>
      <c r="B82" s="85" t="s">
        <v>627</v>
      </c>
      <c r="C82" s="28"/>
      <c r="D82" s="29"/>
      <c r="E82" s="21"/>
      <c r="F82" s="30">
        <v>17</v>
      </c>
      <c r="G82" s="31">
        <f t="shared" si="15"/>
        <v>356.67</v>
      </c>
      <c r="H82" s="21">
        <f t="shared" si="16"/>
        <v>6063.39</v>
      </c>
      <c r="I82" s="32">
        <f t="shared" si="17"/>
        <v>46</v>
      </c>
      <c r="J82" s="42">
        <f t="shared" si="18"/>
        <v>356.67</v>
      </c>
      <c r="K82" s="33">
        <f t="shared" si="19"/>
        <v>16406.82</v>
      </c>
      <c r="L82" s="34"/>
      <c r="M82" s="118" t="s">
        <v>1010</v>
      </c>
    </row>
    <row r="83" spans="1:13">
      <c r="A83" s="17">
        <v>45490</v>
      </c>
      <c r="B83" s="85" t="s">
        <v>610</v>
      </c>
      <c r="C83" s="28"/>
      <c r="D83" s="29"/>
      <c r="E83" s="21"/>
      <c r="F83" s="30">
        <v>1</v>
      </c>
      <c r="G83" s="31">
        <f t="shared" si="15"/>
        <v>356.67</v>
      </c>
      <c r="H83" s="21">
        <f t="shared" si="16"/>
        <v>356.67</v>
      </c>
      <c r="I83" s="32">
        <f t="shared" si="17"/>
        <v>45</v>
      </c>
      <c r="J83" s="42">
        <f t="shared" si="18"/>
        <v>356.67</v>
      </c>
      <c r="K83" s="33">
        <f t="shared" si="19"/>
        <v>16050.15</v>
      </c>
      <c r="L83" s="34"/>
      <c r="M83" s="118" t="s">
        <v>1012</v>
      </c>
    </row>
    <row r="84" spans="1:13">
      <c r="A84" s="17">
        <v>45491</v>
      </c>
      <c r="B84" s="85" t="s">
        <v>604</v>
      </c>
      <c r="C84" s="28"/>
      <c r="D84" s="29"/>
      <c r="E84" s="21"/>
      <c r="F84" s="30">
        <v>1</v>
      </c>
      <c r="G84" s="31">
        <f t="shared" si="15"/>
        <v>356.67</v>
      </c>
      <c r="H84" s="21">
        <f t="shared" si="16"/>
        <v>356.67</v>
      </c>
      <c r="I84" s="32">
        <f t="shared" si="17"/>
        <v>44</v>
      </c>
      <c r="J84" s="42">
        <f t="shared" si="18"/>
        <v>356.67</v>
      </c>
      <c r="K84" s="33">
        <f t="shared" si="19"/>
        <v>15693.48</v>
      </c>
      <c r="L84" s="34"/>
      <c r="M84" s="118" t="s">
        <v>1015</v>
      </c>
    </row>
    <row r="85" spans="1:13">
      <c r="A85" s="17">
        <v>45495</v>
      </c>
      <c r="B85" s="85" t="s">
        <v>598</v>
      </c>
      <c r="C85" s="28"/>
      <c r="D85" s="29"/>
      <c r="E85" s="21"/>
      <c r="F85" s="30">
        <v>2</v>
      </c>
      <c r="G85" s="31">
        <f t="shared" si="15"/>
        <v>356.67</v>
      </c>
      <c r="H85" s="21">
        <f t="shared" si="16"/>
        <v>713.34</v>
      </c>
      <c r="I85" s="32">
        <f t="shared" si="17"/>
        <v>42</v>
      </c>
      <c r="J85" s="42">
        <f t="shared" si="18"/>
        <v>356.67</v>
      </c>
      <c r="K85" s="33">
        <f t="shared" si="19"/>
        <v>14980.14</v>
      </c>
      <c r="L85" s="34"/>
      <c r="M85" s="118" t="s">
        <v>1018</v>
      </c>
    </row>
    <row r="86" spans="1:13">
      <c r="A86" s="17">
        <v>45495</v>
      </c>
      <c r="B86" s="85" t="s">
        <v>607</v>
      </c>
      <c r="C86" s="28"/>
      <c r="D86" s="29"/>
      <c r="E86" s="21"/>
      <c r="F86" s="30">
        <v>1</v>
      </c>
      <c r="G86" s="31">
        <f t="shared" si="15"/>
        <v>356.67</v>
      </c>
      <c r="H86" s="21">
        <f t="shared" si="16"/>
        <v>356.67</v>
      </c>
      <c r="I86" s="32">
        <f t="shared" si="17"/>
        <v>41</v>
      </c>
      <c r="J86" s="42">
        <f t="shared" si="18"/>
        <v>356.67</v>
      </c>
      <c r="K86" s="33">
        <f t="shared" si="19"/>
        <v>14623.47</v>
      </c>
      <c r="L86" s="34"/>
      <c r="M86" s="118" t="s">
        <v>1022</v>
      </c>
    </row>
    <row r="87" spans="1:13">
      <c r="A87" s="17">
        <v>45496</v>
      </c>
      <c r="B87" s="85" t="s">
        <v>587</v>
      </c>
      <c r="C87" s="28"/>
      <c r="D87" s="29"/>
      <c r="E87" s="21"/>
      <c r="F87" s="30">
        <v>1</v>
      </c>
      <c r="G87" s="31">
        <f t="shared" si="15"/>
        <v>356.67</v>
      </c>
      <c r="H87" s="21">
        <f t="shared" si="16"/>
        <v>356.67</v>
      </c>
      <c r="I87" s="32">
        <f t="shared" si="17"/>
        <v>40</v>
      </c>
      <c r="J87" s="42">
        <f t="shared" si="18"/>
        <v>356.67</v>
      </c>
      <c r="K87" s="33">
        <f t="shared" si="19"/>
        <v>14266.8</v>
      </c>
      <c r="L87" s="34"/>
      <c r="M87" s="118" t="s">
        <v>1024</v>
      </c>
    </row>
    <row r="88" spans="1:13">
      <c r="A88" s="17">
        <v>45496</v>
      </c>
      <c r="B88" s="85" t="s">
        <v>602</v>
      </c>
      <c r="C88" s="28"/>
      <c r="D88" s="29"/>
      <c r="E88" s="21"/>
      <c r="F88" s="30">
        <v>1</v>
      </c>
      <c r="G88" s="31">
        <f t="shared" si="15"/>
        <v>356.67</v>
      </c>
      <c r="H88" s="21">
        <f t="shared" si="16"/>
        <v>356.67</v>
      </c>
      <c r="I88" s="32">
        <f t="shared" si="17"/>
        <v>39</v>
      </c>
      <c r="J88" s="42">
        <f t="shared" si="18"/>
        <v>356.67</v>
      </c>
      <c r="K88" s="33">
        <f t="shared" si="19"/>
        <v>13910.13</v>
      </c>
      <c r="L88" s="34"/>
      <c r="M88" s="118" t="s">
        <v>1025</v>
      </c>
    </row>
    <row r="89" spans="1:13">
      <c r="A89" s="17">
        <v>45505</v>
      </c>
      <c r="B89" s="85" t="s">
        <v>583</v>
      </c>
      <c r="C89" s="28"/>
      <c r="D89" s="29"/>
      <c r="E89" s="21"/>
      <c r="F89" s="30">
        <v>2</v>
      </c>
      <c r="G89" s="31">
        <f t="shared" si="15"/>
        <v>356.67</v>
      </c>
      <c r="H89" s="21">
        <f t="shared" si="16"/>
        <v>713.34</v>
      </c>
      <c r="I89" s="32">
        <f t="shared" si="17"/>
        <v>37</v>
      </c>
      <c r="J89" s="42">
        <f t="shared" si="18"/>
        <v>356.67</v>
      </c>
      <c r="K89" s="33">
        <f t="shared" si="19"/>
        <v>13196.79</v>
      </c>
      <c r="L89" s="34"/>
      <c r="M89" s="118" t="s">
        <v>1031</v>
      </c>
    </row>
    <row r="90" spans="1:13">
      <c r="A90" s="17">
        <v>45509</v>
      </c>
      <c r="B90" s="85" t="s">
        <v>629</v>
      </c>
      <c r="C90" s="28"/>
      <c r="D90" s="29"/>
      <c r="E90" s="21"/>
      <c r="F90" s="30">
        <v>2</v>
      </c>
      <c r="G90" s="31">
        <f t="shared" si="15"/>
        <v>356.67</v>
      </c>
      <c r="H90" s="21">
        <f t="shared" si="16"/>
        <v>713.34</v>
      </c>
      <c r="I90" s="32">
        <f t="shared" si="17"/>
        <v>35</v>
      </c>
      <c r="J90" s="42">
        <f t="shared" si="18"/>
        <v>356.67</v>
      </c>
      <c r="K90" s="33">
        <f t="shared" si="19"/>
        <v>12483.45</v>
      </c>
      <c r="L90" s="34"/>
      <c r="M90" s="118" t="s">
        <v>1034</v>
      </c>
    </row>
    <row r="91" spans="1:13">
      <c r="A91" s="17">
        <v>45509</v>
      </c>
      <c r="B91" s="85" t="s">
        <v>629</v>
      </c>
      <c r="C91" s="28"/>
      <c r="D91" s="29"/>
      <c r="E91" s="21"/>
      <c r="F91" s="30">
        <v>1</v>
      </c>
      <c r="G91" s="31">
        <f t="shared" si="15"/>
        <v>356.67</v>
      </c>
      <c r="H91" s="21">
        <f t="shared" si="16"/>
        <v>356.67</v>
      </c>
      <c r="I91" s="32">
        <f t="shared" si="17"/>
        <v>34</v>
      </c>
      <c r="J91" s="42">
        <f t="shared" si="18"/>
        <v>356.67</v>
      </c>
      <c r="K91" s="33">
        <f t="shared" si="19"/>
        <v>12126.78</v>
      </c>
      <c r="L91" s="34"/>
      <c r="M91" s="118" t="s">
        <v>1037</v>
      </c>
    </row>
    <row r="92" spans="1:13">
      <c r="A92" s="17">
        <v>45510</v>
      </c>
      <c r="B92" s="85" t="s">
        <v>607</v>
      </c>
      <c r="C92" s="28"/>
      <c r="D92" s="29"/>
      <c r="E92" s="21"/>
      <c r="F92" s="30">
        <v>1</v>
      </c>
      <c r="G92" s="31">
        <f t="shared" si="15"/>
        <v>356.67</v>
      </c>
      <c r="H92" s="21">
        <f t="shared" si="16"/>
        <v>356.67</v>
      </c>
      <c r="I92" s="32">
        <f t="shared" si="17"/>
        <v>33</v>
      </c>
      <c r="J92" s="42">
        <f t="shared" si="18"/>
        <v>356.67</v>
      </c>
      <c r="K92" s="33">
        <f t="shared" si="19"/>
        <v>11770.11</v>
      </c>
      <c r="L92" s="34"/>
      <c r="M92" s="118" t="s">
        <v>1039</v>
      </c>
    </row>
    <row r="93" spans="1:13">
      <c r="A93" s="17">
        <v>45510</v>
      </c>
      <c r="B93" s="85" t="s">
        <v>602</v>
      </c>
      <c r="C93" s="28"/>
      <c r="D93" s="29"/>
      <c r="E93" s="21"/>
      <c r="F93" s="30">
        <v>1</v>
      </c>
      <c r="G93" s="31">
        <f t="shared" si="15"/>
        <v>356.67</v>
      </c>
      <c r="H93" s="21">
        <f t="shared" si="16"/>
        <v>356.67</v>
      </c>
      <c r="I93" s="32">
        <f t="shared" si="17"/>
        <v>32</v>
      </c>
      <c r="J93" s="42">
        <f t="shared" si="18"/>
        <v>356.67</v>
      </c>
      <c r="K93" s="33">
        <f t="shared" si="19"/>
        <v>11413.44</v>
      </c>
      <c r="L93" s="34"/>
      <c r="M93" s="118" t="s">
        <v>1044</v>
      </c>
    </row>
    <row r="94" spans="1:13">
      <c r="A94" s="17">
        <v>45511</v>
      </c>
      <c r="B94" s="85" t="s">
        <v>604</v>
      </c>
      <c r="C94" s="28"/>
      <c r="D94" s="29"/>
      <c r="E94" s="21"/>
      <c r="F94" s="30">
        <v>1</v>
      </c>
      <c r="G94" s="31">
        <f t="shared" si="15"/>
        <v>356.67</v>
      </c>
      <c r="H94" s="21">
        <f t="shared" si="16"/>
        <v>356.67</v>
      </c>
      <c r="I94" s="32">
        <f t="shared" si="17"/>
        <v>31</v>
      </c>
      <c r="J94" s="42">
        <f t="shared" si="18"/>
        <v>356.67</v>
      </c>
      <c r="K94" s="33">
        <f t="shared" si="19"/>
        <v>11056.77</v>
      </c>
      <c r="L94" s="34"/>
      <c r="M94" s="118" t="s">
        <v>1046</v>
      </c>
    </row>
    <row r="95" spans="1:13">
      <c r="A95" s="17">
        <v>45512</v>
      </c>
      <c r="B95" s="85" t="s">
        <v>583</v>
      </c>
      <c r="C95" s="28"/>
      <c r="D95" s="29"/>
      <c r="E95" s="21"/>
      <c r="F95" s="30">
        <v>2</v>
      </c>
      <c r="G95" s="31">
        <f t="shared" si="15"/>
        <v>356.67</v>
      </c>
      <c r="H95" s="21">
        <f t="shared" si="16"/>
        <v>713.34</v>
      </c>
      <c r="I95" s="32">
        <f t="shared" si="17"/>
        <v>29</v>
      </c>
      <c r="J95" s="42">
        <f t="shared" si="18"/>
        <v>356.67</v>
      </c>
      <c r="K95" s="33">
        <f t="shared" si="19"/>
        <v>10343.43</v>
      </c>
      <c r="L95" s="34"/>
      <c r="M95" s="118" t="s">
        <v>1049</v>
      </c>
    </row>
    <row r="96" spans="1:13">
      <c r="A96" s="17">
        <v>45513</v>
      </c>
      <c r="B96" s="85" t="s">
        <v>595</v>
      </c>
      <c r="C96" s="28"/>
      <c r="D96" s="29"/>
      <c r="E96" s="21"/>
      <c r="F96" s="30">
        <v>1</v>
      </c>
      <c r="G96" s="31">
        <f t="shared" si="15"/>
        <v>356.67</v>
      </c>
      <c r="H96" s="21">
        <f t="shared" si="16"/>
        <v>356.67</v>
      </c>
      <c r="I96" s="32">
        <f t="shared" si="17"/>
        <v>28</v>
      </c>
      <c r="J96" s="42">
        <f t="shared" si="18"/>
        <v>356.67</v>
      </c>
      <c r="K96" s="33">
        <f t="shared" si="19"/>
        <v>9986.76</v>
      </c>
      <c r="L96" s="34"/>
      <c r="M96" s="118" t="s">
        <v>1053</v>
      </c>
    </row>
    <row r="97" spans="1:13">
      <c r="A97" s="17">
        <v>45516</v>
      </c>
      <c r="B97" s="85" t="s">
        <v>591</v>
      </c>
      <c r="C97" s="28"/>
      <c r="D97" s="29"/>
      <c r="E97" s="21"/>
      <c r="F97" s="30">
        <v>1</v>
      </c>
      <c r="G97" s="31">
        <f t="shared" si="15"/>
        <v>356.67</v>
      </c>
      <c r="H97" s="21">
        <f t="shared" si="16"/>
        <v>356.67</v>
      </c>
      <c r="I97" s="32">
        <f t="shared" si="17"/>
        <v>27</v>
      </c>
      <c r="J97" s="42">
        <f t="shared" si="18"/>
        <v>356.67</v>
      </c>
      <c r="K97" s="33">
        <f t="shared" si="19"/>
        <v>9630.09</v>
      </c>
      <c r="L97" s="34"/>
      <c r="M97" s="118" t="s">
        <v>1058</v>
      </c>
    </row>
    <row r="98" spans="1:13">
      <c r="A98" s="17">
        <v>45517</v>
      </c>
      <c r="B98" s="85" t="s">
        <v>602</v>
      </c>
      <c r="C98" s="28"/>
      <c r="D98" s="29"/>
      <c r="E98" s="21"/>
      <c r="F98" s="30">
        <v>2</v>
      </c>
      <c r="G98" s="31">
        <f t="shared" si="15"/>
        <v>356.67</v>
      </c>
      <c r="H98" s="21">
        <f t="shared" si="16"/>
        <v>713.34</v>
      </c>
      <c r="I98" s="32">
        <f t="shared" si="17"/>
        <v>25</v>
      </c>
      <c r="J98" s="42">
        <f t="shared" si="18"/>
        <v>356.67</v>
      </c>
      <c r="K98" s="33">
        <f t="shared" si="19"/>
        <v>8916.75</v>
      </c>
      <c r="L98" s="34"/>
      <c r="M98" s="118" t="s">
        <v>1065</v>
      </c>
    </row>
    <row r="99" spans="1:13">
      <c r="A99" s="17">
        <v>45518</v>
      </c>
      <c r="B99" s="85" t="s">
        <v>587</v>
      </c>
      <c r="C99" s="28"/>
      <c r="D99" s="29"/>
      <c r="E99" s="21"/>
      <c r="F99" s="30">
        <v>2</v>
      </c>
      <c r="G99" s="31">
        <f t="shared" si="15"/>
        <v>356.67</v>
      </c>
      <c r="H99" s="21">
        <f t="shared" si="16"/>
        <v>713.34</v>
      </c>
      <c r="I99" s="32">
        <f t="shared" si="17"/>
        <v>23</v>
      </c>
      <c r="J99" s="42">
        <f t="shared" si="18"/>
        <v>356.67</v>
      </c>
      <c r="K99" s="33">
        <f t="shared" si="19"/>
        <v>8203.41</v>
      </c>
      <c r="L99" s="34"/>
      <c r="M99" s="118" t="s">
        <v>1066</v>
      </c>
    </row>
    <row r="100" spans="1:13">
      <c r="A100" s="17">
        <v>45518</v>
      </c>
      <c r="B100" s="85" t="s">
        <v>598</v>
      </c>
      <c r="C100" s="28"/>
      <c r="D100" s="29"/>
      <c r="E100" s="21"/>
      <c r="F100" s="30">
        <v>1</v>
      </c>
      <c r="G100" s="31">
        <f t="shared" si="15"/>
        <v>356.67</v>
      </c>
      <c r="H100" s="21">
        <f t="shared" si="16"/>
        <v>356.67</v>
      </c>
      <c r="I100" s="32">
        <f t="shared" si="17"/>
        <v>22</v>
      </c>
      <c r="J100" s="42">
        <f t="shared" si="18"/>
        <v>356.67</v>
      </c>
      <c r="K100" s="33">
        <f t="shared" si="19"/>
        <v>7846.74</v>
      </c>
      <c r="L100" s="34"/>
      <c r="M100" s="118" t="s">
        <v>1070</v>
      </c>
    </row>
    <row r="101" spans="1:13">
      <c r="A101" s="17">
        <v>45519</v>
      </c>
      <c r="B101" s="85" t="s">
        <v>587</v>
      </c>
      <c r="C101" s="28"/>
      <c r="D101" s="29"/>
      <c r="E101" s="21"/>
      <c r="F101" s="30">
        <v>1</v>
      </c>
      <c r="G101" s="31">
        <f t="shared" si="15"/>
        <v>356.67</v>
      </c>
      <c r="H101" s="21">
        <f t="shared" si="16"/>
        <v>356.67</v>
      </c>
      <c r="I101" s="32">
        <f t="shared" si="17"/>
        <v>21</v>
      </c>
      <c r="J101" s="42">
        <f t="shared" si="18"/>
        <v>356.67</v>
      </c>
      <c r="K101" s="33">
        <f t="shared" si="19"/>
        <v>7490.07</v>
      </c>
      <c r="L101" s="34"/>
      <c r="M101" s="118" t="s">
        <v>1074</v>
      </c>
    </row>
    <row r="102" spans="1:13">
      <c r="A102" s="17">
        <v>45520</v>
      </c>
      <c r="B102" s="85" t="s">
        <v>640</v>
      </c>
      <c r="C102" s="28"/>
      <c r="D102" s="29"/>
      <c r="E102" s="21"/>
      <c r="F102" s="30">
        <v>1</v>
      </c>
      <c r="G102" s="31">
        <f t="shared" si="15"/>
        <v>356.67</v>
      </c>
      <c r="H102" s="21">
        <f t="shared" si="16"/>
        <v>356.67</v>
      </c>
      <c r="I102" s="32">
        <f t="shared" si="17"/>
        <v>20</v>
      </c>
      <c r="J102" s="42">
        <f t="shared" si="18"/>
        <v>356.67</v>
      </c>
      <c r="K102" s="33">
        <f t="shared" si="19"/>
        <v>7133.4</v>
      </c>
      <c r="L102" s="34"/>
      <c r="M102" s="118" t="s">
        <v>1076</v>
      </c>
    </row>
    <row r="103" spans="1:13">
      <c r="A103" s="17">
        <v>45524</v>
      </c>
      <c r="B103" s="85" t="s">
        <v>583</v>
      </c>
      <c r="C103" s="28"/>
      <c r="D103" s="29"/>
      <c r="E103" s="21"/>
      <c r="F103" s="30">
        <v>2</v>
      </c>
      <c r="G103" s="31">
        <f t="shared" si="15"/>
        <v>356.67</v>
      </c>
      <c r="H103" s="21">
        <f t="shared" si="16"/>
        <v>713.34</v>
      </c>
      <c r="I103" s="32">
        <f t="shared" si="17"/>
        <v>18</v>
      </c>
      <c r="J103" s="42">
        <f t="shared" si="18"/>
        <v>356.67</v>
      </c>
      <c r="K103" s="33">
        <f t="shared" si="19"/>
        <v>6420.06</v>
      </c>
      <c r="L103" s="34"/>
      <c r="M103" s="118" t="s">
        <v>1080</v>
      </c>
    </row>
    <row r="104" spans="1:13">
      <c r="A104" s="17">
        <v>45524</v>
      </c>
      <c r="B104" s="85" t="s">
        <v>607</v>
      </c>
      <c r="C104" s="28"/>
      <c r="D104" s="29"/>
      <c r="E104" s="21"/>
      <c r="F104" s="30">
        <v>1</v>
      </c>
      <c r="G104" s="31">
        <f t="shared" si="15"/>
        <v>356.67</v>
      </c>
      <c r="H104" s="21">
        <f t="shared" si="16"/>
        <v>356.67</v>
      </c>
      <c r="I104" s="32">
        <f t="shared" si="17"/>
        <v>17</v>
      </c>
      <c r="J104" s="42">
        <f t="shared" si="18"/>
        <v>356.67</v>
      </c>
      <c r="K104" s="33">
        <f t="shared" si="19"/>
        <v>6063.39</v>
      </c>
      <c r="L104" s="34"/>
      <c r="M104" s="118" t="s">
        <v>1081</v>
      </c>
    </row>
    <row r="105" spans="1:13">
      <c r="A105" s="17">
        <v>45525</v>
      </c>
      <c r="B105" s="85" t="s">
        <v>604</v>
      </c>
      <c r="C105" s="28"/>
      <c r="D105" s="29"/>
      <c r="E105" s="21"/>
      <c r="F105" s="30">
        <v>1</v>
      </c>
      <c r="G105" s="31">
        <f t="shared" si="15"/>
        <v>356.67</v>
      </c>
      <c r="H105" s="21">
        <f t="shared" si="16"/>
        <v>356.67</v>
      </c>
      <c r="I105" s="32">
        <f t="shared" si="17"/>
        <v>16</v>
      </c>
      <c r="J105" s="42">
        <f t="shared" si="18"/>
        <v>356.67</v>
      </c>
      <c r="K105" s="33">
        <f t="shared" si="19"/>
        <v>5706.72</v>
      </c>
      <c r="L105" s="34"/>
      <c r="M105" s="118" t="s">
        <v>1083</v>
      </c>
    </row>
    <row r="106" spans="1:13">
      <c r="A106" s="17">
        <v>45537</v>
      </c>
      <c r="B106" s="85" t="s">
        <v>595</v>
      </c>
      <c r="C106" s="28"/>
      <c r="D106" s="29"/>
      <c r="E106" s="21"/>
      <c r="F106" s="30">
        <v>1</v>
      </c>
      <c r="G106" s="31">
        <f t="shared" si="15"/>
        <v>356.67</v>
      </c>
      <c r="H106" s="21">
        <f t="shared" si="16"/>
        <v>356.67</v>
      </c>
      <c r="I106" s="32">
        <f t="shared" si="17"/>
        <v>15</v>
      </c>
      <c r="J106" s="42">
        <f t="shared" si="18"/>
        <v>356.67</v>
      </c>
      <c r="K106" s="33">
        <f t="shared" si="19"/>
        <v>5350.05</v>
      </c>
      <c r="L106" s="34"/>
      <c r="M106" s="118" t="s">
        <v>1084</v>
      </c>
    </row>
    <row r="107" spans="1:13">
      <c r="A107" s="17">
        <v>45537</v>
      </c>
      <c r="B107" s="85" t="s">
        <v>583</v>
      </c>
      <c r="C107" s="28"/>
      <c r="D107" s="29"/>
      <c r="E107" s="21"/>
      <c r="F107" s="30">
        <v>2</v>
      </c>
      <c r="G107" s="31">
        <f t="shared" si="15"/>
        <v>356.67</v>
      </c>
      <c r="H107" s="21">
        <f t="shared" si="16"/>
        <v>713.34</v>
      </c>
      <c r="I107" s="32">
        <f t="shared" si="17"/>
        <v>13</v>
      </c>
      <c r="J107" s="42">
        <f t="shared" si="18"/>
        <v>356.67</v>
      </c>
      <c r="K107" s="33">
        <f t="shared" si="19"/>
        <v>4636.71</v>
      </c>
      <c r="L107" s="34"/>
      <c r="M107" s="118" t="s">
        <v>1085</v>
      </c>
    </row>
    <row r="108" spans="1:13">
      <c r="A108" s="17">
        <v>45537</v>
      </c>
      <c r="B108" s="85" t="s">
        <v>598</v>
      </c>
      <c r="C108" s="28"/>
      <c r="D108" s="29"/>
      <c r="E108" s="21"/>
      <c r="F108" s="30">
        <v>1</v>
      </c>
      <c r="G108" s="31">
        <f t="shared" si="15"/>
        <v>356.67</v>
      </c>
      <c r="H108" s="21">
        <f t="shared" si="16"/>
        <v>356.67</v>
      </c>
      <c r="I108" s="32">
        <f t="shared" si="17"/>
        <v>12</v>
      </c>
      <c r="J108" s="42">
        <f t="shared" si="18"/>
        <v>356.67</v>
      </c>
      <c r="K108" s="33">
        <f t="shared" si="19"/>
        <v>4280.04</v>
      </c>
      <c r="L108" s="34"/>
      <c r="M108" s="118" t="s">
        <v>1086</v>
      </c>
    </row>
    <row r="109" spans="1:13">
      <c r="A109" s="17">
        <v>45539</v>
      </c>
      <c r="B109" s="85" t="s">
        <v>593</v>
      </c>
      <c r="C109" s="28"/>
      <c r="D109" s="29"/>
      <c r="E109" s="21"/>
      <c r="F109" s="30">
        <v>5</v>
      </c>
      <c r="G109" s="31">
        <f t="shared" si="15"/>
        <v>356.67</v>
      </c>
      <c r="H109" s="21">
        <f t="shared" si="16"/>
        <v>1783.3500000000001</v>
      </c>
      <c r="I109" s="32">
        <f t="shared" si="17"/>
        <v>7</v>
      </c>
      <c r="J109" s="42">
        <f t="shared" si="18"/>
        <v>356.67</v>
      </c>
      <c r="K109" s="33">
        <f t="shared" si="19"/>
        <v>2496.69</v>
      </c>
      <c r="L109" s="34"/>
      <c r="M109" s="118" t="s">
        <v>1089</v>
      </c>
    </row>
    <row r="110" spans="1:13">
      <c r="A110" s="17">
        <v>45539</v>
      </c>
      <c r="B110" s="85" t="s">
        <v>587</v>
      </c>
      <c r="C110" s="28"/>
      <c r="D110" s="29"/>
      <c r="E110" s="21"/>
      <c r="F110" s="30">
        <v>1</v>
      </c>
      <c r="G110" s="31">
        <f t="shared" si="15"/>
        <v>356.67</v>
      </c>
      <c r="H110" s="21">
        <f t="shared" si="16"/>
        <v>356.67</v>
      </c>
      <c r="I110" s="32">
        <f t="shared" si="17"/>
        <v>6</v>
      </c>
      <c r="J110" s="42">
        <f t="shared" si="18"/>
        <v>356.67</v>
      </c>
      <c r="K110" s="33">
        <f t="shared" si="19"/>
        <v>2140.02</v>
      </c>
      <c r="L110" s="34"/>
      <c r="M110" s="118" t="s">
        <v>1092</v>
      </c>
    </row>
    <row r="111" spans="1:13">
      <c r="A111" s="17">
        <v>45540</v>
      </c>
      <c r="B111" s="85" t="s">
        <v>607</v>
      </c>
      <c r="C111" s="28"/>
      <c r="D111" s="29"/>
      <c r="E111" s="21"/>
      <c r="F111" s="30">
        <v>1</v>
      </c>
      <c r="G111" s="31">
        <f t="shared" si="15"/>
        <v>356.67</v>
      </c>
      <c r="H111" s="21">
        <f t="shared" si="16"/>
        <v>356.67</v>
      </c>
      <c r="I111" s="32">
        <f t="shared" si="17"/>
        <v>5</v>
      </c>
      <c r="J111" s="42">
        <f t="shared" si="18"/>
        <v>356.67</v>
      </c>
      <c r="K111" s="33">
        <f t="shared" si="19"/>
        <v>1783.35</v>
      </c>
      <c r="L111" s="34"/>
      <c r="M111" s="118" t="s">
        <v>1094</v>
      </c>
    </row>
    <row r="112" spans="1:13">
      <c r="A112" s="17">
        <v>45544</v>
      </c>
      <c r="B112" s="85" t="s">
        <v>583</v>
      </c>
      <c r="C112" s="28"/>
      <c r="D112" s="29"/>
      <c r="E112" s="21"/>
      <c r="F112" s="30">
        <v>1</v>
      </c>
      <c r="G112" s="31">
        <f t="shared" si="15"/>
        <v>356.67</v>
      </c>
      <c r="H112" s="21">
        <f t="shared" si="16"/>
        <v>356.67</v>
      </c>
      <c r="I112" s="32">
        <f t="shared" si="17"/>
        <v>4</v>
      </c>
      <c r="J112" s="42">
        <f t="shared" si="18"/>
        <v>356.67</v>
      </c>
      <c r="K112" s="33">
        <f t="shared" si="19"/>
        <v>1426.68</v>
      </c>
      <c r="L112" s="34"/>
      <c r="M112" s="118" t="s">
        <v>1097</v>
      </c>
    </row>
    <row r="113" spans="1:13">
      <c r="A113" s="17">
        <v>45545</v>
      </c>
      <c r="B113" s="85" t="s">
        <v>602</v>
      </c>
      <c r="C113" s="28"/>
      <c r="D113" s="29"/>
      <c r="E113" s="21"/>
      <c r="F113" s="30">
        <v>2</v>
      </c>
      <c r="G113" s="31">
        <f t="shared" si="15"/>
        <v>356.67</v>
      </c>
      <c r="H113" s="21">
        <f t="shared" ref="H113:H114" si="20">G113*F113</f>
        <v>713.34</v>
      </c>
      <c r="I113" s="32">
        <f t="shared" si="17"/>
        <v>2</v>
      </c>
      <c r="J113" s="42">
        <f t="shared" ref="J113" si="21">ROUND(((K112+E113)-H113)/I113,2)</f>
        <v>356.67</v>
      </c>
      <c r="K113" s="33">
        <f t="shared" ref="K113:K114" si="22">ROUND(I113*J113,2)</f>
        <v>713.34</v>
      </c>
      <c r="L113" s="34"/>
      <c r="M113" s="118" t="s">
        <v>1103</v>
      </c>
    </row>
    <row r="114" spans="1:13">
      <c r="A114" s="17">
        <v>45545</v>
      </c>
      <c r="B114" s="85" t="s">
        <v>598</v>
      </c>
      <c r="C114" s="28"/>
      <c r="D114" s="29"/>
      <c r="E114" s="21"/>
      <c r="F114" s="30">
        <v>2</v>
      </c>
      <c r="G114" s="31">
        <f t="shared" si="15"/>
        <v>356.67</v>
      </c>
      <c r="H114" s="21">
        <f t="shared" si="20"/>
        <v>713.34</v>
      </c>
      <c r="I114" s="32">
        <f t="shared" si="17"/>
        <v>0</v>
      </c>
      <c r="J114" s="42">
        <v>0</v>
      </c>
      <c r="K114" s="33">
        <f t="shared" si="22"/>
        <v>0</v>
      </c>
      <c r="L114" s="34"/>
      <c r="M114" s="118" t="s">
        <v>1105</v>
      </c>
    </row>
    <row r="115" spans="1:13">
      <c r="A115" s="17"/>
      <c r="B115" s="85"/>
      <c r="C115" s="28"/>
      <c r="D115" s="29"/>
      <c r="E115" s="21"/>
      <c r="F115" s="30"/>
      <c r="G115" s="31"/>
      <c r="H115" s="21"/>
      <c r="I115" s="32">
        <f t="shared" ref="I115:I120" si="23">+I114+C115-F115</f>
        <v>0</v>
      </c>
      <c r="J115" s="42" t="e">
        <f t="shared" ref="J115:J120" si="24">ROUND(((K114+E115)-H115)/I115,2)</f>
        <v>#DIV/0!</v>
      </c>
      <c r="K115" s="33" t="e">
        <f t="shared" ref="K115:K120" si="25">ROUND(I115*J115,2)</f>
        <v>#DIV/0!</v>
      </c>
      <c r="L115" s="34"/>
    </row>
    <row r="116" spans="1:13">
      <c r="A116" s="17"/>
      <c r="B116" s="85"/>
      <c r="C116" s="28"/>
      <c r="D116" s="29"/>
      <c r="E116" s="21"/>
      <c r="F116" s="30"/>
      <c r="G116" s="31"/>
      <c r="H116" s="21"/>
      <c r="I116" s="32">
        <f t="shared" si="23"/>
        <v>0</v>
      </c>
      <c r="J116" s="42" t="e">
        <f t="shared" si="24"/>
        <v>#DIV/0!</v>
      </c>
      <c r="K116" s="33" t="e">
        <f t="shared" si="25"/>
        <v>#DIV/0!</v>
      </c>
      <c r="L116" s="34"/>
    </row>
    <row r="117" spans="1:13">
      <c r="A117" s="17"/>
      <c r="B117" s="85"/>
      <c r="C117" s="28"/>
      <c r="D117" s="29"/>
      <c r="E117" s="21"/>
      <c r="F117" s="30"/>
      <c r="G117" s="31"/>
      <c r="H117" s="21"/>
      <c r="I117" s="32">
        <f t="shared" si="23"/>
        <v>0</v>
      </c>
      <c r="J117" s="42" t="e">
        <f t="shared" si="24"/>
        <v>#DIV/0!</v>
      </c>
      <c r="K117" s="33" t="e">
        <f t="shared" si="25"/>
        <v>#DIV/0!</v>
      </c>
      <c r="L117" s="34"/>
    </row>
    <row r="118" spans="1:13">
      <c r="A118" s="17"/>
      <c r="B118" s="85"/>
      <c r="C118" s="28"/>
      <c r="D118" s="29"/>
      <c r="E118" s="21"/>
      <c r="F118" s="30"/>
      <c r="G118" s="31"/>
      <c r="H118" s="21"/>
      <c r="I118" s="32">
        <f t="shared" si="23"/>
        <v>0</v>
      </c>
      <c r="J118" s="42" t="e">
        <f t="shared" si="24"/>
        <v>#DIV/0!</v>
      </c>
      <c r="K118" s="33" t="e">
        <f t="shared" si="25"/>
        <v>#DIV/0!</v>
      </c>
      <c r="L118" s="34"/>
    </row>
    <row r="119" spans="1:13">
      <c r="A119" s="17"/>
      <c r="B119" s="85"/>
      <c r="C119" s="28"/>
      <c r="D119" s="29"/>
      <c r="E119" s="21"/>
      <c r="F119" s="30"/>
      <c r="G119" s="31"/>
      <c r="H119" s="21"/>
      <c r="I119" s="32">
        <f t="shared" si="23"/>
        <v>0</v>
      </c>
      <c r="J119" s="42" t="e">
        <f t="shared" si="24"/>
        <v>#DIV/0!</v>
      </c>
      <c r="K119" s="33" t="e">
        <f t="shared" si="25"/>
        <v>#DIV/0!</v>
      </c>
      <c r="L119" s="34"/>
    </row>
    <row r="120" spans="1:13">
      <c r="A120" s="17"/>
      <c r="B120" s="85"/>
      <c r="C120" s="28"/>
      <c r="D120" s="29"/>
      <c r="E120" s="21"/>
      <c r="F120" s="30"/>
      <c r="G120" s="31"/>
      <c r="H120" s="21"/>
      <c r="I120" s="32">
        <f t="shared" si="23"/>
        <v>0</v>
      </c>
      <c r="J120" s="42" t="e">
        <f t="shared" si="24"/>
        <v>#DIV/0!</v>
      </c>
      <c r="K120" s="33" t="e">
        <f t="shared" si="25"/>
        <v>#DIV/0!</v>
      </c>
      <c r="L12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>
    <tabColor rgb="FFFF0000"/>
    <pageSetUpPr fitToPage="1"/>
  </sheetPr>
  <dimension ref="A1:L42"/>
  <sheetViews>
    <sheetView topLeftCell="A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88</v>
      </c>
      <c r="F8" s="10"/>
      <c r="G8" s="10"/>
      <c r="H8" s="38"/>
      <c r="I8" s="9" t="s">
        <v>6</v>
      </c>
      <c r="J8" s="10"/>
      <c r="K8" s="10" t="s">
        <v>90</v>
      </c>
      <c r="L8" s="11"/>
    </row>
    <row r="9" spans="1:12" ht="15" customHeight="1">
      <c r="A9" s="12" t="s">
        <v>8</v>
      </c>
      <c r="D9" s="10" t="s">
        <v>89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/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>
        <f>+I16+C17-F17</f>
        <v>0</v>
      </c>
      <c r="J17" s="42">
        <v>0</v>
      </c>
      <c r="K17" s="33">
        <f>ROUND(I17*J17,2)</f>
        <v>0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>
    <tabColor rgb="FFFFFF00"/>
    <pageSetUpPr fitToPage="1"/>
  </sheetPr>
  <dimension ref="A1:M78"/>
  <sheetViews>
    <sheetView zoomScaleNormal="100" zoomScaleSheetLayoutView="100" workbookViewId="0">
      <selection activeCell="M28" sqref="M2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1406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91</v>
      </c>
      <c r="F8" s="10"/>
      <c r="G8" s="10"/>
      <c r="H8" s="38"/>
      <c r="I8" s="9" t="s">
        <v>6</v>
      </c>
      <c r="J8" s="10"/>
      <c r="K8" s="10" t="s">
        <v>93</v>
      </c>
      <c r="L8" s="11"/>
    </row>
    <row r="9" spans="1:13" ht="15" customHeight="1">
      <c r="A9" s="12" t="s">
        <v>8</v>
      </c>
      <c r="D9" s="10" t="s">
        <v>92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45393</v>
      </c>
      <c r="B15" s="36" t="s">
        <v>810</v>
      </c>
      <c r="C15" s="28">
        <v>34</v>
      </c>
      <c r="D15" s="29">
        <v>47.7</v>
      </c>
      <c r="E15" s="21">
        <f>C15*D15</f>
        <v>1621.8000000000002</v>
      </c>
      <c r="F15" s="30"/>
      <c r="G15" s="31"/>
      <c r="H15" s="21"/>
      <c r="I15" s="32">
        <f t="shared" ref="I15:I20" si="0">+I14+C15-F15</f>
        <v>34</v>
      </c>
      <c r="J15" s="42">
        <f t="shared" ref="J15:J20" si="1">ROUND(((K14+E15)-H15)/I15,2)</f>
        <v>47.7</v>
      </c>
      <c r="K15" s="33">
        <f t="shared" ref="K15:K20" si="2">ROUND(I15*J15,2)</f>
        <v>1621.8</v>
      </c>
      <c r="L15" s="34"/>
    </row>
    <row r="16" spans="1:13" ht="17.100000000000001" customHeight="1">
      <c r="A16" s="17">
        <v>45449</v>
      </c>
      <c r="B16" s="85" t="s">
        <v>626</v>
      </c>
      <c r="C16" s="28"/>
      <c r="D16" s="29"/>
      <c r="E16" s="21"/>
      <c r="F16" s="30">
        <v>1</v>
      </c>
      <c r="G16" s="31">
        <f t="shared" ref="G16:G21" si="3">J15</f>
        <v>47.7</v>
      </c>
      <c r="H16" s="21">
        <f t="shared" ref="H16:H21" si="4">F16*G16</f>
        <v>47.7</v>
      </c>
      <c r="I16" s="32">
        <f t="shared" si="0"/>
        <v>33</v>
      </c>
      <c r="J16" s="42">
        <f t="shared" si="1"/>
        <v>47.7</v>
      </c>
      <c r="K16" s="33">
        <f t="shared" si="2"/>
        <v>1574.1</v>
      </c>
      <c r="L16" s="34"/>
      <c r="M16" s="1" t="s">
        <v>937</v>
      </c>
    </row>
    <row r="17" spans="1:13" ht="17.100000000000001" customHeight="1">
      <c r="A17" s="17">
        <v>45482</v>
      </c>
      <c r="B17" s="86" t="s">
        <v>583</v>
      </c>
      <c r="C17" s="28"/>
      <c r="D17" s="29"/>
      <c r="E17" s="21"/>
      <c r="F17" s="30">
        <v>3</v>
      </c>
      <c r="G17" s="31">
        <f t="shared" si="3"/>
        <v>47.7</v>
      </c>
      <c r="H17" s="21">
        <f t="shared" si="4"/>
        <v>143.10000000000002</v>
      </c>
      <c r="I17" s="32">
        <f t="shared" si="0"/>
        <v>30</v>
      </c>
      <c r="J17" s="42">
        <f t="shared" si="1"/>
        <v>47.7</v>
      </c>
      <c r="K17" s="33">
        <f t="shared" si="2"/>
        <v>1431</v>
      </c>
      <c r="L17" s="34"/>
      <c r="M17" s="1" t="s">
        <v>988</v>
      </c>
    </row>
    <row r="18" spans="1:13" ht="17.100000000000001" customHeight="1">
      <c r="A18" s="17">
        <v>45488</v>
      </c>
      <c r="B18" s="86" t="s">
        <v>583</v>
      </c>
      <c r="C18" s="28"/>
      <c r="D18" s="29"/>
      <c r="E18" s="21"/>
      <c r="F18" s="30">
        <v>1</v>
      </c>
      <c r="G18" s="31">
        <f t="shared" si="3"/>
        <v>47.7</v>
      </c>
      <c r="H18" s="21">
        <f t="shared" si="4"/>
        <v>47.7</v>
      </c>
      <c r="I18" s="32">
        <f t="shared" si="0"/>
        <v>29</v>
      </c>
      <c r="J18" s="42">
        <f t="shared" si="1"/>
        <v>47.7</v>
      </c>
      <c r="K18" s="33">
        <f t="shared" si="2"/>
        <v>1383.3</v>
      </c>
      <c r="L18" s="34"/>
      <c r="M18" s="1" t="s">
        <v>1005</v>
      </c>
    </row>
    <row r="19" spans="1:13" ht="17.100000000000001" customHeight="1">
      <c r="A19" s="17">
        <v>45525</v>
      </c>
      <c r="B19" s="17" t="s">
        <v>604</v>
      </c>
      <c r="C19" s="28"/>
      <c r="D19" s="29"/>
      <c r="E19" s="21"/>
      <c r="F19" s="30">
        <v>2</v>
      </c>
      <c r="G19" s="31">
        <f t="shared" si="3"/>
        <v>47.7</v>
      </c>
      <c r="H19" s="21">
        <f t="shared" si="4"/>
        <v>95.4</v>
      </c>
      <c r="I19" s="32">
        <f t="shared" si="0"/>
        <v>27</v>
      </c>
      <c r="J19" s="42">
        <f t="shared" si="1"/>
        <v>47.7</v>
      </c>
      <c r="K19" s="33">
        <f t="shared" si="2"/>
        <v>1287.9000000000001</v>
      </c>
      <c r="L19" s="34"/>
      <c r="M19" s="1" t="s">
        <v>1083</v>
      </c>
    </row>
    <row r="20" spans="1:13" ht="17.100000000000001" customHeight="1">
      <c r="A20" s="17">
        <v>45540</v>
      </c>
      <c r="B20" s="85" t="s">
        <v>607</v>
      </c>
      <c r="C20" s="28"/>
      <c r="D20" s="29"/>
      <c r="E20" s="21"/>
      <c r="F20" s="30">
        <v>1</v>
      </c>
      <c r="G20" s="31">
        <f t="shared" si="3"/>
        <v>47.7</v>
      </c>
      <c r="H20" s="21">
        <f t="shared" si="4"/>
        <v>47.7</v>
      </c>
      <c r="I20" s="32">
        <f t="shared" si="0"/>
        <v>26</v>
      </c>
      <c r="J20" s="42">
        <f t="shared" si="1"/>
        <v>47.7</v>
      </c>
      <c r="K20" s="33">
        <f t="shared" si="2"/>
        <v>1240.2</v>
      </c>
      <c r="L20" s="34"/>
      <c r="M20" s="1" t="s">
        <v>1094</v>
      </c>
    </row>
    <row r="21" spans="1:13" ht="17.100000000000001" customHeight="1">
      <c r="A21" s="17">
        <v>45547</v>
      </c>
      <c r="B21" s="36" t="s">
        <v>589</v>
      </c>
      <c r="C21" s="28"/>
      <c r="D21" s="29"/>
      <c r="E21" s="21"/>
      <c r="F21" s="30">
        <v>1</v>
      </c>
      <c r="G21" s="31">
        <f t="shared" si="3"/>
        <v>47.7</v>
      </c>
      <c r="H21" s="21">
        <f t="shared" si="4"/>
        <v>47.7</v>
      </c>
      <c r="I21" s="32">
        <f t="shared" ref="I21:I27" si="5">+I20+C21-F21</f>
        <v>25</v>
      </c>
      <c r="J21" s="42">
        <f t="shared" ref="J21:J27" si="6">ROUND(((K20+E21)-H21)/I21,2)</f>
        <v>47.7</v>
      </c>
      <c r="K21" s="33">
        <f t="shared" ref="K21:K27" si="7">ROUND(I21*J21,2)</f>
        <v>1192.5</v>
      </c>
      <c r="L21" s="34"/>
      <c r="M21" s="1" t="s">
        <v>1111</v>
      </c>
    </row>
    <row r="22" spans="1:13" ht="17.100000000000001" customHeight="1">
      <c r="A22" s="17">
        <v>45567</v>
      </c>
      <c r="B22" s="36" t="s">
        <v>591</v>
      </c>
      <c r="C22" s="28"/>
      <c r="D22" s="29"/>
      <c r="E22" s="21"/>
      <c r="F22" s="30">
        <v>1</v>
      </c>
      <c r="G22" s="31">
        <f t="shared" ref="G22:G27" si="8">J21</f>
        <v>47.7</v>
      </c>
      <c r="H22" s="21">
        <f t="shared" ref="H22:H27" si="9">F22*G22</f>
        <v>47.7</v>
      </c>
      <c r="I22" s="32">
        <f t="shared" si="5"/>
        <v>24</v>
      </c>
      <c r="J22" s="42">
        <f t="shared" si="6"/>
        <v>47.7</v>
      </c>
      <c r="K22" s="33">
        <f t="shared" si="7"/>
        <v>1144.8</v>
      </c>
      <c r="L22" s="34"/>
      <c r="M22" s="1" t="s">
        <v>1139</v>
      </c>
    </row>
    <row r="23" spans="1:13" ht="17.100000000000001" customHeight="1">
      <c r="A23" s="17">
        <v>45574</v>
      </c>
      <c r="B23" s="36" t="s">
        <v>607</v>
      </c>
      <c r="C23" s="28"/>
      <c r="D23" s="29"/>
      <c r="E23" s="21"/>
      <c r="F23" s="30">
        <v>1</v>
      </c>
      <c r="G23" s="31">
        <f t="shared" si="8"/>
        <v>47.7</v>
      </c>
      <c r="H23" s="21">
        <f t="shared" si="9"/>
        <v>47.7</v>
      </c>
      <c r="I23" s="32">
        <f t="shared" si="5"/>
        <v>23</v>
      </c>
      <c r="J23" s="42">
        <f t="shared" si="6"/>
        <v>47.7</v>
      </c>
      <c r="K23" s="33">
        <f t="shared" si="7"/>
        <v>1097.0999999999999</v>
      </c>
      <c r="L23" s="34"/>
      <c r="M23" s="1" t="s">
        <v>1154</v>
      </c>
    </row>
    <row r="24" spans="1:13" ht="17.100000000000001" customHeight="1">
      <c r="A24" s="17">
        <v>45574</v>
      </c>
      <c r="B24" s="36" t="s">
        <v>604</v>
      </c>
      <c r="C24" s="28"/>
      <c r="D24" s="29"/>
      <c r="E24" s="21"/>
      <c r="F24" s="30">
        <v>1</v>
      </c>
      <c r="G24" s="31">
        <f t="shared" si="8"/>
        <v>47.7</v>
      </c>
      <c r="H24" s="21">
        <f t="shared" si="9"/>
        <v>47.7</v>
      </c>
      <c r="I24" s="32">
        <f t="shared" si="5"/>
        <v>22</v>
      </c>
      <c r="J24" s="42">
        <f t="shared" si="6"/>
        <v>47.7</v>
      </c>
      <c r="K24" s="33">
        <f t="shared" si="7"/>
        <v>1049.4000000000001</v>
      </c>
      <c r="L24" s="34"/>
      <c r="M24" s="1" t="s">
        <v>1158</v>
      </c>
    </row>
    <row r="25" spans="1:13" ht="17.100000000000001" customHeight="1">
      <c r="A25" s="17">
        <v>45600</v>
      </c>
      <c r="B25" s="85" t="s">
        <v>640</v>
      </c>
      <c r="C25" s="28"/>
      <c r="D25" s="29"/>
      <c r="E25" s="21"/>
      <c r="F25" s="30">
        <v>1</v>
      </c>
      <c r="G25" s="31">
        <f t="shared" si="8"/>
        <v>47.7</v>
      </c>
      <c r="H25" s="21">
        <f t="shared" si="9"/>
        <v>47.7</v>
      </c>
      <c r="I25" s="32">
        <f t="shared" si="5"/>
        <v>21</v>
      </c>
      <c r="J25" s="42">
        <f t="shared" si="6"/>
        <v>47.7</v>
      </c>
      <c r="K25" s="33">
        <f t="shared" si="7"/>
        <v>1001.7</v>
      </c>
      <c r="L25" s="34"/>
      <c r="M25" s="1" t="s">
        <v>1172</v>
      </c>
    </row>
    <row r="26" spans="1:13" ht="17.100000000000001" customHeight="1">
      <c r="A26" s="17">
        <v>45601</v>
      </c>
      <c r="B26" s="85" t="s">
        <v>583</v>
      </c>
      <c r="C26" s="28"/>
      <c r="D26" s="29"/>
      <c r="E26" s="21"/>
      <c r="F26" s="30">
        <v>1</v>
      </c>
      <c r="G26" s="31">
        <f t="shared" si="8"/>
        <v>47.7</v>
      </c>
      <c r="H26" s="21">
        <f t="shared" si="9"/>
        <v>47.7</v>
      </c>
      <c r="I26" s="32">
        <f t="shared" si="5"/>
        <v>20</v>
      </c>
      <c r="J26" s="42">
        <f t="shared" si="6"/>
        <v>47.7</v>
      </c>
      <c r="K26" s="33">
        <f t="shared" si="7"/>
        <v>954</v>
      </c>
      <c r="L26" s="34"/>
      <c r="M26" s="1" t="s">
        <v>1181</v>
      </c>
    </row>
    <row r="27" spans="1:13" ht="17.100000000000001" customHeight="1">
      <c r="A27" s="17">
        <v>45603</v>
      </c>
      <c r="B27" s="85" t="s">
        <v>640</v>
      </c>
      <c r="C27" s="28"/>
      <c r="D27" s="29"/>
      <c r="E27" s="21"/>
      <c r="F27" s="30">
        <v>1</v>
      </c>
      <c r="G27" s="31">
        <f t="shared" si="8"/>
        <v>47.7</v>
      </c>
      <c r="H27" s="21">
        <f t="shared" si="9"/>
        <v>47.7</v>
      </c>
      <c r="I27" s="32">
        <f t="shared" si="5"/>
        <v>19</v>
      </c>
      <c r="J27" s="42">
        <f t="shared" si="6"/>
        <v>47.7</v>
      </c>
      <c r="K27" s="33">
        <f t="shared" si="7"/>
        <v>906.3</v>
      </c>
      <c r="L27" s="34"/>
      <c r="M27" s="1" t="s">
        <v>1188</v>
      </c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4"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>
    <tabColor rgb="FFFF0000"/>
    <pageSetUpPr fitToPage="1"/>
  </sheetPr>
  <dimension ref="A1:L42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94</v>
      </c>
      <c r="F8" s="10"/>
      <c r="G8" s="10"/>
      <c r="H8" s="38"/>
      <c r="I8" s="9" t="s">
        <v>6</v>
      </c>
      <c r="J8" s="10"/>
      <c r="K8" s="10" t="s">
        <v>95</v>
      </c>
      <c r="L8" s="11"/>
    </row>
    <row r="9" spans="1:12" ht="15" customHeight="1">
      <c r="A9" s="12" t="s">
        <v>8</v>
      </c>
      <c r="D9" s="10" t="s">
        <v>94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96</v>
      </c>
      <c r="F8" s="10"/>
      <c r="G8" s="10"/>
      <c r="H8" s="38"/>
      <c r="I8" s="9" t="s">
        <v>6</v>
      </c>
      <c r="J8" s="10"/>
      <c r="K8" s="10" t="s">
        <v>98</v>
      </c>
      <c r="L8" s="11"/>
    </row>
    <row r="9" spans="1:12" ht="15" customHeight="1">
      <c r="A9" s="12" t="s">
        <v>8</v>
      </c>
      <c r="D9" s="10" t="s">
        <v>97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>
    <tabColor rgb="FFFF0000"/>
    <pageSetUpPr fitToPage="1"/>
  </sheetPr>
  <dimension ref="A1:L42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99</v>
      </c>
      <c r="F8" s="10"/>
      <c r="G8" s="10"/>
      <c r="H8" s="38"/>
      <c r="I8" s="9" t="s">
        <v>6</v>
      </c>
      <c r="J8" s="10"/>
      <c r="K8" s="10" t="s">
        <v>101</v>
      </c>
      <c r="L8" s="11"/>
    </row>
    <row r="9" spans="1:12" ht="15" customHeight="1">
      <c r="A9" s="12" t="s">
        <v>8</v>
      </c>
      <c r="D9" s="10" t="s">
        <v>100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>
    <tabColor rgb="FFFF0000"/>
    <pageSetUpPr fitToPage="1"/>
  </sheetPr>
  <dimension ref="A1:L42"/>
  <sheetViews>
    <sheetView topLeftCell="A2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99</v>
      </c>
      <c r="F8" s="10"/>
      <c r="G8" s="10"/>
      <c r="H8" s="38"/>
      <c r="I8" s="9" t="s">
        <v>6</v>
      </c>
      <c r="J8" s="10"/>
      <c r="K8" s="10" t="s">
        <v>103</v>
      </c>
      <c r="L8" s="11"/>
    </row>
    <row r="9" spans="1:12" ht="15" customHeight="1">
      <c r="A9" s="12" t="s">
        <v>8</v>
      </c>
      <c r="D9" s="10" t="s">
        <v>102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rgb="FFFFFF00"/>
    <pageSetUpPr fitToPage="1"/>
  </sheetPr>
  <dimension ref="A1:N41"/>
  <sheetViews>
    <sheetView topLeftCell="A12" zoomScale="85" zoomScaleNormal="85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104</v>
      </c>
      <c r="F8" s="10"/>
      <c r="G8" s="10"/>
      <c r="H8" s="38"/>
      <c r="I8" s="9" t="s">
        <v>6</v>
      </c>
      <c r="J8" s="10"/>
      <c r="K8" s="10" t="s">
        <v>105</v>
      </c>
      <c r="L8" s="11"/>
    </row>
    <row r="9" spans="1:13" ht="15" customHeight="1">
      <c r="A9" s="12" t="s">
        <v>8</v>
      </c>
      <c r="D9" s="10" t="s">
        <v>102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110</v>
      </c>
      <c r="J14" s="25">
        <v>17</v>
      </c>
      <c r="K14" s="21">
        <f>J14*I14</f>
        <v>1870</v>
      </c>
      <c r="L14" s="26"/>
    </row>
    <row r="15" spans="1:13" ht="17.100000000000001" customHeight="1">
      <c r="A15" s="17">
        <v>45295</v>
      </c>
      <c r="B15" s="36" t="s">
        <v>591</v>
      </c>
      <c r="C15" s="28"/>
      <c r="D15" s="29"/>
      <c r="E15" s="21"/>
      <c r="F15" s="30">
        <v>10</v>
      </c>
      <c r="G15" s="31">
        <f t="shared" ref="G15:G23" si="0">J14</f>
        <v>17</v>
      </c>
      <c r="H15" s="21">
        <f t="shared" ref="H15:H23" si="1">G15*F15</f>
        <v>170</v>
      </c>
      <c r="I15" s="32">
        <f t="shared" ref="I15:I23" si="2">+I14+C15-F15</f>
        <v>100</v>
      </c>
      <c r="J15" s="42">
        <f t="shared" ref="J15:J20" si="3">ROUND(((K14+E15)-H15)/I15,2)</f>
        <v>17</v>
      </c>
      <c r="K15" s="33">
        <f t="shared" ref="K15:K23" si="4">ROUND(I15*J15,2)</f>
        <v>1700</v>
      </c>
      <c r="L15" s="34"/>
      <c r="M15" s="118" t="s">
        <v>592</v>
      </c>
    </row>
    <row r="16" spans="1:13" ht="17.100000000000001" customHeight="1">
      <c r="A16" s="17">
        <v>45302</v>
      </c>
      <c r="B16" s="36" t="s">
        <v>591</v>
      </c>
      <c r="C16" s="28"/>
      <c r="D16" s="29"/>
      <c r="E16" s="21"/>
      <c r="F16" s="30">
        <v>10</v>
      </c>
      <c r="G16" s="31">
        <f t="shared" si="0"/>
        <v>17</v>
      </c>
      <c r="H16" s="120">
        <f t="shared" si="1"/>
        <v>170</v>
      </c>
      <c r="I16" s="99">
        <f t="shared" si="2"/>
        <v>90</v>
      </c>
      <c r="J16" s="100">
        <f t="shared" si="3"/>
        <v>17</v>
      </c>
      <c r="K16" s="101">
        <f t="shared" si="4"/>
        <v>1530</v>
      </c>
      <c r="L16" s="121"/>
      <c r="M16" s="118" t="s">
        <v>619</v>
      </c>
    </row>
    <row r="17" spans="1:14" ht="17.100000000000001" customHeight="1">
      <c r="A17" s="17">
        <v>45306</v>
      </c>
      <c r="B17" s="82" t="s">
        <v>595</v>
      </c>
      <c r="C17" s="28"/>
      <c r="D17" s="29"/>
      <c r="E17" s="21"/>
      <c r="F17" s="30">
        <v>15</v>
      </c>
      <c r="G17" s="31">
        <f t="shared" si="0"/>
        <v>17</v>
      </c>
      <c r="H17" s="21">
        <f t="shared" si="1"/>
        <v>255</v>
      </c>
      <c r="I17" s="99">
        <f t="shared" si="2"/>
        <v>75</v>
      </c>
      <c r="J17" s="42">
        <f t="shared" si="3"/>
        <v>17</v>
      </c>
      <c r="K17" s="101">
        <f t="shared" si="4"/>
        <v>1275</v>
      </c>
      <c r="L17" s="34"/>
      <c r="M17" s="118" t="s">
        <v>633</v>
      </c>
    </row>
    <row r="18" spans="1:14" ht="17.100000000000001" customHeight="1">
      <c r="A18" s="17">
        <v>45309</v>
      </c>
      <c r="B18" s="82" t="s">
        <v>602</v>
      </c>
      <c r="C18" s="28"/>
      <c r="D18" s="29"/>
      <c r="E18" s="21"/>
      <c r="F18" s="30">
        <v>20</v>
      </c>
      <c r="G18" s="31">
        <f t="shared" si="0"/>
        <v>17</v>
      </c>
      <c r="H18" s="21">
        <f t="shared" si="1"/>
        <v>340</v>
      </c>
      <c r="I18" s="99">
        <f t="shared" si="2"/>
        <v>55</v>
      </c>
      <c r="J18" s="42">
        <f t="shared" si="3"/>
        <v>17</v>
      </c>
      <c r="K18" s="101">
        <f t="shared" si="4"/>
        <v>935</v>
      </c>
      <c r="L18" s="34"/>
      <c r="M18" s="118" t="s">
        <v>644</v>
      </c>
    </row>
    <row r="19" spans="1:14" ht="17.100000000000001" customHeight="1">
      <c r="A19" s="17">
        <v>45310</v>
      </c>
      <c r="B19" s="82" t="s">
        <v>595</v>
      </c>
      <c r="C19" s="28"/>
      <c r="D19" s="29"/>
      <c r="E19" s="21"/>
      <c r="F19" s="30">
        <v>20</v>
      </c>
      <c r="G19" s="31">
        <f t="shared" si="0"/>
        <v>17</v>
      </c>
      <c r="H19" s="21">
        <f t="shared" si="1"/>
        <v>340</v>
      </c>
      <c r="I19" s="99">
        <f t="shared" si="2"/>
        <v>35</v>
      </c>
      <c r="J19" s="42">
        <f t="shared" si="3"/>
        <v>17</v>
      </c>
      <c r="K19" s="101">
        <f t="shared" si="4"/>
        <v>595</v>
      </c>
      <c r="L19" s="34"/>
      <c r="M19" s="118" t="s">
        <v>648</v>
      </c>
    </row>
    <row r="20" spans="1:14" ht="17.100000000000001" customHeight="1">
      <c r="A20" s="17">
        <v>45313</v>
      </c>
      <c r="B20" s="17" t="s">
        <v>591</v>
      </c>
      <c r="C20" s="28"/>
      <c r="D20" s="29"/>
      <c r="E20" s="21"/>
      <c r="F20" s="30">
        <v>20</v>
      </c>
      <c r="G20" s="31">
        <f t="shared" si="0"/>
        <v>17</v>
      </c>
      <c r="H20" s="21">
        <f t="shared" si="1"/>
        <v>340</v>
      </c>
      <c r="I20" s="99">
        <f t="shared" si="2"/>
        <v>15</v>
      </c>
      <c r="J20" s="42">
        <f t="shared" si="3"/>
        <v>17</v>
      </c>
      <c r="K20" s="101">
        <f t="shared" si="4"/>
        <v>255</v>
      </c>
      <c r="L20" s="34"/>
      <c r="M20" s="118" t="s">
        <v>651</v>
      </c>
    </row>
    <row r="21" spans="1:14" ht="17.100000000000001" customHeight="1">
      <c r="A21" s="154">
        <v>45321</v>
      </c>
      <c r="B21" s="168" t="s">
        <v>591</v>
      </c>
      <c r="C21" s="156"/>
      <c r="D21" s="157"/>
      <c r="E21" s="158"/>
      <c r="F21" s="159">
        <v>15</v>
      </c>
      <c r="G21" s="160">
        <f t="shared" si="0"/>
        <v>17</v>
      </c>
      <c r="H21" s="158">
        <f t="shared" si="1"/>
        <v>255</v>
      </c>
      <c r="I21" s="180">
        <f t="shared" si="2"/>
        <v>0</v>
      </c>
      <c r="J21" s="162">
        <v>0</v>
      </c>
      <c r="K21" s="182">
        <f t="shared" si="4"/>
        <v>0</v>
      </c>
      <c r="L21" s="164"/>
      <c r="M21" s="167" t="s">
        <v>671</v>
      </c>
      <c r="N21" s="165"/>
    </row>
    <row r="22" spans="1:14" ht="17.100000000000001" customHeight="1">
      <c r="A22" s="17"/>
      <c r="B22" s="82"/>
      <c r="C22" s="19"/>
      <c r="D22" s="20"/>
      <c r="E22" s="21"/>
      <c r="F22" s="22"/>
      <c r="G22" s="23">
        <f t="shared" si="0"/>
        <v>0</v>
      </c>
      <c r="H22" s="21">
        <f t="shared" si="1"/>
        <v>0</v>
      </c>
      <c r="I22" s="148">
        <f t="shared" si="2"/>
        <v>0</v>
      </c>
      <c r="J22" s="134" t="e">
        <f>ROUND(((K21+E22)-H22)/I22,2)</f>
        <v>#DIV/0!</v>
      </c>
      <c r="K22" s="120" t="e">
        <f t="shared" si="4"/>
        <v>#DIV/0!</v>
      </c>
      <c r="L22" s="26"/>
    </row>
    <row r="23" spans="1:14" ht="17.100000000000001" customHeight="1">
      <c r="A23" s="17"/>
      <c r="B23" s="36"/>
      <c r="C23" s="28"/>
      <c r="D23" s="29"/>
      <c r="E23" s="21"/>
      <c r="F23" s="30"/>
      <c r="G23" s="31" t="e">
        <f t="shared" si="0"/>
        <v>#DIV/0!</v>
      </c>
      <c r="H23" s="21" t="e">
        <f t="shared" si="1"/>
        <v>#DIV/0!</v>
      </c>
      <c r="I23" s="99">
        <f t="shared" si="2"/>
        <v>0</v>
      </c>
      <c r="J23" s="42" t="e">
        <f>ROUND(((K22+E23)-H23)/I23,2)</f>
        <v>#DIV/0!</v>
      </c>
      <c r="K23" s="101" t="e">
        <f t="shared" si="4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>
    <tabColor rgb="FFFF0000"/>
    <pageSetUpPr fitToPage="1"/>
  </sheetPr>
  <dimension ref="A1:L78"/>
  <sheetViews>
    <sheetView zoomScaleNormal="100" zoomScaleSheetLayoutView="100" workbookViewId="0">
      <selection activeCell="J29" sqref="J2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106</v>
      </c>
      <c r="F8" s="10"/>
      <c r="G8" s="10"/>
      <c r="H8" s="38"/>
      <c r="I8" s="9" t="s">
        <v>6</v>
      </c>
      <c r="J8" s="10"/>
      <c r="K8" s="10" t="s">
        <v>108</v>
      </c>
      <c r="L8" s="11"/>
    </row>
    <row r="9" spans="1:12" ht="15" customHeight="1">
      <c r="A9" s="12" t="s">
        <v>8</v>
      </c>
      <c r="D9" s="10" t="s">
        <v>107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>
    <tabColor rgb="FFFF0000"/>
    <pageSetUpPr fitToPage="1"/>
  </sheetPr>
  <dimension ref="A1:L42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106</v>
      </c>
      <c r="F8" s="10"/>
      <c r="G8" s="10"/>
      <c r="H8" s="38"/>
      <c r="I8" s="9" t="s">
        <v>6</v>
      </c>
      <c r="J8" s="10"/>
      <c r="K8" s="10" t="s">
        <v>110</v>
      </c>
      <c r="L8" s="11"/>
    </row>
    <row r="9" spans="1:12" ht="15" customHeight="1">
      <c r="A9" s="12" t="s">
        <v>8</v>
      </c>
      <c r="D9" s="10" t="s">
        <v>109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>
    <tabColor rgb="FFFFFF00"/>
    <pageSetUpPr fitToPage="1"/>
  </sheetPr>
  <dimension ref="A1:M120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5703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111</v>
      </c>
      <c r="F8" s="10"/>
      <c r="G8" s="10"/>
      <c r="H8" s="38"/>
      <c r="I8" s="9" t="s">
        <v>6</v>
      </c>
      <c r="J8" s="10"/>
      <c r="K8" s="10" t="s">
        <v>113</v>
      </c>
      <c r="L8" s="11"/>
    </row>
    <row r="9" spans="1:13" ht="15" customHeight="1">
      <c r="A9" s="12" t="s">
        <v>8</v>
      </c>
      <c r="D9" s="10" t="s">
        <v>112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45406</v>
      </c>
      <c r="B15" s="85" t="s">
        <v>854</v>
      </c>
      <c r="C15" s="28">
        <v>6</v>
      </c>
      <c r="D15" s="29">
        <v>4890</v>
      </c>
      <c r="E15" s="21">
        <f>C15*D15</f>
        <v>29340</v>
      </c>
      <c r="F15" s="30"/>
      <c r="G15" s="31"/>
      <c r="H15" s="21">
        <f t="shared" si="0"/>
        <v>0</v>
      </c>
      <c r="I15" s="32">
        <f t="shared" ref="I15:I20" si="1">+I14+C15-F15</f>
        <v>6</v>
      </c>
      <c r="J15" s="42">
        <f t="shared" ref="J15:J20" si="2">ROUND(((K14+E15)-H15)/I15,2)</f>
        <v>4890</v>
      </c>
      <c r="K15" s="33">
        <f t="shared" ref="K15:K20" si="3">ROUND(I15*J15,2)</f>
        <v>29340</v>
      </c>
      <c r="L15" s="34"/>
    </row>
    <row r="16" spans="1:13" ht="17.100000000000001" customHeight="1">
      <c r="A16" s="17">
        <v>45427</v>
      </c>
      <c r="B16" s="85" t="s">
        <v>629</v>
      </c>
      <c r="C16" s="28"/>
      <c r="D16" s="29"/>
      <c r="E16" s="21"/>
      <c r="F16" s="30">
        <v>1</v>
      </c>
      <c r="G16" s="31">
        <f>J15</f>
        <v>4890</v>
      </c>
      <c r="H16" s="21">
        <f t="shared" si="0"/>
        <v>4890</v>
      </c>
      <c r="I16" s="32">
        <f t="shared" si="1"/>
        <v>5</v>
      </c>
      <c r="J16" s="42">
        <f t="shared" si="2"/>
        <v>4890</v>
      </c>
      <c r="K16" s="33">
        <f t="shared" si="3"/>
        <v>24450</v>
      </c>
      <c r="L16" s="34"/>
      <c r="M16" s="1" t="s">
        <v>892</v>
      </c>
    </row>
    <row r="17" spans="1:13" ht="17.100000000000001" customHeight="1">
      <c r="A17" s="17">
        <v>45567</v>
      </c>
      <c r="B17" s="86" t="s">
        <v>589</v>
      </c>
      <c r="C17" s="28"/>
      <c r="D17" s="29"/>
      <c r="E17" s="21"/>
      <c r="F17" s="30">
        <v>1</v>
      </c>
      <c r="G17" s="31">
        <f>J16</f>
        <v>4890</v>
      </c>
      <c r="H17" s="21">
        <f t="shared" si="0"/>
        <v>4890</v>
      </c>
      <c r="I17" s="32">
        <f t="shared" si="1"/>
        <v>4</v>
      </c>
      <c r="J17" s="42">
        <f t="shared" si="2"/>
        <v>4890</v>
      </c>
      <c r="K17" s="33">
        <f t="shared" si="3"/>
        <v>19560</v>
      </c>
      <c r="L17" s="34"/>
      <c r="M17" s="1" t="s">
        <v>1137</v>
      </c>
    </row>
    <row r="18" spans="1:13" ht="17.100000000000001" customHeight="1">
      <c r="A18" s="17">
        <v>45568</v>
      </c>
      <c r="B18" s="86" t="s">
        <v>796</v>
      </c>
      <c r="C18" s="28"/>
      <c r="D18" s="29"/>
      <c r="E18" s="21"/>
      <c r="F18" s="30">
        <v>1</v>
      </c>
      <c r="G18" s="31">
        <f>J17</f>
        <v>4890</v>
      </c>
      <c r="H18" s="21">
        <f t="shared" si="0"/>
        <v>4890</v>
      </c>
      <c r="I18" s="32">
        <f t="shared" si="1"/>
        <v>3</v>
      </c>
      <c r="J18" s="42">
        <f t="shared" si="2"/>
        <v>4890</v>
      </c>
      <c r="K18" s="33">
        <f t="shared" si="3"/>
        <v>14670</v>
      </c>
      <c r="L18" s="34"/>
      <c r="M18" s="1" t="s">
        <v>1140</v>
      </c>
    </row>
    <row r="19" spans="1:13" ht="17.100000000000001" customHeight="1">
      <c r="A19" s="17">
        <v>45572</v>
      </c>
      <c r="B19" s="87" t="s">
        <v>640</v>
      </c>
      <c r="C19" s="28"/>
      <c r="D19" s="29"/>
      <c r="E19" s="21"/>
      <c r="F19" s="30">
        <v>1</v>
      </c>
      <c r="G19" s="31">
        <f>J18</f>
        <v>4890</v>
      </c>
      <c r="H19" s="21">
        <f t="shared" si="0"/>
        <v>4890</v>
      </c>
      <c r="I19" s="32">
        <f t="shared" si="1"/>
        <v>2</v>
      </c>
      <c r="J19" s="42">
        <f t="shared" si="2"/>
        <v>4890</v>
      </c>
      <c r="K19" s="33">
        <f t="shared" si="3"/>
        <v>9780</v>
      </c>
      <c r="L19" s="34"/>
      <c r="M19" s="1" t="s">
        <v>1147</v>
      </c>
    </row>
    <row r="20" spans="1:13" ht="17.100000000000001" customHeight="1">
      <c r="A20" s="17">
        <v>45630</v>
      </c>
      <c r="B20" s="85" t="s">
        <v>640</v>
      </c>
      <c r="C20" s="28"/>
      <c r="D20" s="29"/>
      <c r="E20" s="21"/>
      <c r="F20" s="30">
        <v>1</v>
      </c>
      <c r="G20" s="31">
        <f>J19</f>
        <v>4890</v>
      </c>
      <c r="H20" s="21">
        <f t="shared" ref="H20" si="4">F20*G20</f>
        <v>4890</v>
      </c>
      <c r="I20" s="32">
        <f t="shared" si="1"/>
        <v>1</v>
      </c>
      <c r="J20" s="42">
        <f t="shared" si="2"/>
        <v>4890</v>
      </c>
      <c r="K20" s="33">
        <f t="shared" si="3"/>
        <v>4890</v>
      </c>
      <c r="L20" s="34"/>
      <c r="M20" s="1" t="s">
        <v>1210</v>
      </c>
    </row>
    <row r="21" spans="1:13" ht="17.100000000000001" customHeight="1">
      <c r="A21" s="17"/>
      <c r="B21" s="85"/>
      <c r="C21" s="28"/>
      <c r="D21" s="29"/>
      <c r="E21" s="21"/>
      <c r="F21" s="30"/>
      <c r="G21" s="31"/>
      <c r="H21" s="21"/>
      <c r="I21" s="32">
        <f t="shared" ref="I21:I42" si="5">+I20+C21-F21</f>
        <v>1</v>
      </c>
      <c r="J21" s="42">
        <f t="shared" ref="J21:J42" si="6">ROUND(((K20+E21)-H21)/I21,2)</f>
        <v>4890</v>
      </c>
      <c r="K21" s="33">
        <f t="shared" ref="K21:K42" si="7">ROUND(I21*J21,2)</f>
        <v>4890</v>
      </c>
      <c r="L21" s="34"/>
    </row>
    <row r="22" spans="1:13" ht="17.100000000000001" customHeight="1">
      <c r="A22" s="17"/>
      <c r="B22" s="85"/>
      <c r="C22" s="28"/>
      <c r="D22" s="29"/>
      <c r="E22" s="21"/>
      <c r="F22" s="30"/>
      <c r="G22" s="31"/>
      <c r="H22" s="21"/>
      <c r="I22" s="32">
        <f t="shared" si="5"/>
        <v>1</v>
      </c>
      <c r="J22" s="42">
        <f t="shared" si="6"/>
        <v>4890</v>
      </c>
      <c r="K22" s="33">
        <f t="shared" si="7"/>
        <v>4890</v>
      </c>
      <c r="L22" s="34"/>
    </row>
    <row r="23" spans="1:13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5"/>
        <v>1</v>
      </c>
      <c r="J23" s="42">
        <f t="shared" si="6"/>
        <v>4890</v>
      </c>
      <c r="K23" s="33">
        <f t="shared" si="7"/>
        <v>4890</v>
      </c>
      <c r="L23" s="34"/>
    </row>
    <row r="24" spans="1:13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5"/>
        <v>1</v>
      </c>
      <c r="J24" s="42">
        <f t="shared" si="6"/>
        <v>4890</v>
      </c>
      <c r="K24" s="33">
        <f t="shared" si="7"/>
        <v>4890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5"/>
        <v>1</v>
      </c>
      <c r="J25" s="42">
        <f t="shared" si="6"/>
        <v>4890</v>
      </c>
      <c r="K25" s="33">
        <f t="shared" si="7"/>
        <v>4890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5"/>
        <v>1</v>
      </c>
      <c r="J26" s="42">
        <f t="shared" si="6"/>
        <v>4890</v>
      </c>
      <c r="K26" s="33">
        <f t="shared" si="7"/>
        <v>4890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5"/>
        <v>1</v>
      </c>
      <c r="J27" s="42">
        <f t="shared" si="6"/>
        <v>4890</v>
      </c>
      <c r="K27" s="33">
        <f t="shared" si="7"/>
        <v>4890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5"/>
        <v>1</v>
      </c>
      <c r="J28" s="42">
        <f t="shared" si="6"/>
        <v>4890</v>
      </c>
      <c r="K28" s="33">
        <f t="shared" si="7"/>
        <v>4890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5"/>
        <v>1</v>
      </c>
      <c r="J29" s="42">
        <f t="shared" si="6"/>
        <v>4890</v>
      </c>
      <c r="K29" s="33">
        <f t="shared" si="7"/>
        <v>4890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5"/>
        <v>1</v>
      </c>
      <c r="J30" s="42">
        <f t="shared" si="6"/>
        <v>4890</v>
      </c>
      <c r="K30" s="33">
        <f t="shared" si="7"/>
        <v>4890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5"/>
        <v>1</v>
      </c>
      <c r="J31" s="42">
        <f t="shared" si="6"/>
        <v>4890</v>
      </c>
      <c r="K31" s="33">
        <f t="shared" si="7"/>
        <v>4890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5"/>
        <v>1</v>
      </c>
      <c r="J32" s="42">
        <f t="shared" si="6"/>
        <v>4890</v>
      </c>
      <c r="K32" s="33">
        <f t="shared" si="7"/>
        <v>4890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5"/>
        <v>1</v>
      </c>
      <c r="J33" s="42">
        <f t="shared" si="6"/>
        <v>4890</v>
      </c>
      <c r="K33" s="33">
        <f t="shared" si="7"/>
        <v>4890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5"/>
        <v>1</v>
      </c>
      <c r="J34" s="42">
        <f t="shared" si="6"/>
        <v>4890</v>
      </c>
      <c r="K34" s="33">
        <f t="shared" si="7"/>
        <v>4890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5"/>
        <v>1</v>
      </c>
      <c r="J35" s="42">
        <f t="shared" si="6"/>
        <v>4890</v>
      </c>
      <c r="K35" s="33">
        <f t="shared" si="7"/>
        <v>4890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5"/>
        <v>1</v>
      </c>
      <c r="J36" s="42">
        <f t="shared" si="6"/>
        <v>4890</v>
      </c>
      <c r="K36" s="33">
        <f t="shared" si="7"/>
        <v>4890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5"/>
        <v>1</v>
      </c>
      <c r="J37" s="42">
        <f t="shared" si="6"/>
        <v>4890</v>
      </c>
      <c r="K37" s="33">
        <f t="shared" si="7"/>
        <v>4890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5"/>
        <v>1</v>
      </c>
      <c r="J38" s="42">
        <f t="shared" si="6"/>
        <v>4890</v>
      </c>
      <c r="K38" s="33">
        <f t="shared" si="7"/>
        <v>4890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5"/>
        <v>1</v>
      </c>
      <c r="J39" s="42">
        <f t="shared" si="6"/>
        <v>4890</v>
      </c>
      <c r="K39" s="33">
        <f t="shared" si="7"/>
        <v>4890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5"/>
        <v>1</v>
      </c>
      <c r="J40" s="42">
        <f t="shared" si="6"/>
        <v>4890</v>
      </c>
      <c r="K40" s="33">
        <f t="shared" si="7"/>
        <v>4890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5"/>
        <v>1</v>
      </c>
      <c r="J41" s="42">
        <f t="shared" si="6"/>
        <v>4890</v>
      </c>
      <c r="K41" s="33">
        <f t="shared" si="7"/>
        <v>4890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5"/>
        <v>1</v>
      </c>
      <c r="J42" s="42">
        <f t="shared" si="6"/>
        <v>4890</v>
      </c>
      <c r="K42" s="33">
        <f t="shared" si="7"/>
        <v>4890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ref="I43:I106" si="8">+I42+C43-F43</f>
        <v>1</v>
      </c>
      <c r="J43" s="42">
        <f t="shared" ref="J43:J106" si="9">ROUND(((K42+E43)-H43)/I43,2)</f>
        <v>4890</v>
      </c>
      <c r="K43" s="33">
        <f t="shared" ref="K43:K106" si="10">ROUND(I43*J43,2)</f>
        <v>4890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8"/>
        <v>1</v>
      </c>
      <c r="J44" s="42">
        <f t="shared" si="9"/>
        <v>4890</v>
      </c>
      <c r="K44" s="33">
        <f t="shared" si="10"/>
        <v>4890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8"/>
        <v>1</v>
      </c>
      <c r="J45" s="42">
        <f t="shared" si="9"/>
        <v>4890</v>
      </c>
      <c r="K45" s="33">
        <f t="shared" si="10"/>
        <v>4890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8"/>
        <v>1</v>
      </c>
      <c r="J46" s="42">
        <f t="shared" si="9"/>
        <v>4890</v>
      </c>
      <c r="K46" s="33">
        <f t="shared" si="10"/>
        <v>4890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8"/>
        <v>1</v>
      </c>
      <c r="J47" s="42">
        <f t="shared" si="9"/>
        <v>4890</v>
      </c>
      <c r="K47" s="33">
        <f t="shared" si="10"/>
        <v>4890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8"/>
        <v>1</v>
      </c>
      <c r="J48" s="42">
        <f t="shared" si="9"/>
        <v>4890</v>
      </c>
      <c r="K48" s="33">
        <f t="shared" si="10"/>
        <v>4890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8"/>
        <v>1</v>
      </c>
      <c r="J49" s="42">
        <f t="shared" si="9"/>
        <v>4890</v>
      </c>
      <c r="K49" s="33">
        <f t="shared" si="10"/>
        <v>4890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8"/>
        <v>1</v>
      </c>
      <c r="J50" s="42">
        <f t="shared" si="9"/>
        <v>4890</v>
      </c>
      <c r="K50" s="33">
        <f t="shared" si="10"/>
        <v>4890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8"/>
        <v>1</v>
      </c>
      <c r="J51" s="42">
        <f t="shared" si="9"/>
        <v>4890</v>
      </c>
      <c r="K51" s="33">
        <f t="shared" si="10"/>
        <v>4890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8"/>
        <v>1</v>
      </c>
      <c r="J52" s="42">
        <f t="shared" si="9"/>
        <v>4890</v>
      </c>
      <c r="K52" s="33">
        <f t="shared" si="10"/>
        <v>4890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8"/>
        <v>1</v>
      </c>
      <c r="J53" s="42">
        <f t="shared" si="9"/>
        <v>4890</v>
      </c>
      <c r="K53" s="33">
        <f t="shared" si="10"/>
        <v>4890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8"/>
        <v>1</v>
      </c>
      <c r="J54" s="42">
        <f t="shared" si="9"/>
        <v>4890</v>
      </c>
      <c r="K54" s="33">
        <f t="shared" si="10"/>
        <v>4890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8"/>
        <v>1</v>
      </c>
      <c r="J55" s="42">
        <f t="shared" si="9"/>
        <v>4890</v>
      </c>
      <c r="K55" s="33">
        <f t="shared" si="10"/>
        <v>4890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8"/>
        <v>1</v>
      </c>
      <c r="J56" s="42">
        <f t="shared" si="9"/>
        <v>4890</v>
      </c>
      <c r="K56" s="33">
        <f t="shared" si="10"/>
        <v>4890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8"/>
        <v>1</v>
      </c>
      <c r="J57" s="42">
        <f t="shared" si="9"/>
        <v>4890</v>
      </c>
      <c r="K57" s="33">
        <f t="shared" si="10"/>
        <v>4890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8"/>
        <v>1</v>
      </c>
      <c r="J58" s="42">
        <f t="shared" si="9"/>
        <v>4890</v>
      </c>
      <c r="K58" s="33">
        <f t="shared" si="10"/>
        <v>4890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8"/>
        <v>1</v>
      </c>
      <c r="J59" s="42">
        <f t="shared" si="9"/>
        <v>4890</v>
      </c>
      <c r="K59" s="33">
        <f t="shared" si="10"/>
        <v>4890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8"/>
        <v>1</v>
      </c>
      <c r="J60" s="42">
        <f t="shared" si="9"/>
        <v>4890</v>
      </c>
      <c r="K60" s="33">
        <f t="shared" si="10"/>
        <v>4890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8"/>
        <v>1</v>
      </c>
      <c r="J61" s="42">
        <f t="shared" si="9"/>
        <v>4890</v>
      </c>
      <c r="K61" s="33">
        <f t="shared" si="10"/>
        <v>4890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8"/>
        <v>1</v>
      </c>
      <c r="J62" s="42">
        <f t="shared" si="9"/>
        <v>4890</v>
      </c>
      <c r="K62" s="33">
        <f t="shared" si="10"/>
        <v>4890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8"/>
        <v>1</v>
      </c>
      <c r="J63" s="42">
        <f t="shared" si="9"/>
        <v>4890</v>
      </c>
      <c r="K63" s="33">
        <f t="shared" si="10"/>
        <v>4890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8"/>
        <v>1</v>
      </c>
      <c r="J64" s="42">
        <f t="shared" si="9"/>
        <v>4890</v>
      </c>
      <c r="K64" s="33">
        <f t="shared" si="10"/>
        <v>4890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8"/>
        <v>1</v>
      </c>
      <c r="J65" s="42">
        <f t="shared" si="9"/>
        <v>4890</v>
      </c>
      <c r="K65" s="33">
        <f t="shared" si="10"/>
        <v>4890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8"/>
        <v>1</v>
      </c>
      <c r="J66" s="42">
        <f t="shared" si="9"/>
        <v>4890</v>
      </c>
      <c r="K66" s="33">
        <f t="shared" si="10"/>
        <v>4890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8"/>
        <v>1</v>
      </c>
      <c r="J67" s="42">
        <f t="shared" si="9"/>
        <v>4890</v>
      </c>
      <c r="K67" s="33">
        <f t="shared" si="10"/>
        <v>4890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8"/>
        <v>1</v>
      </c>
      <c r="J68" s="42">
        <f t="shared" si="9"/>
        <v>4890</v>
      </c>
      <c r="K68" s="33">
        <f t="shared" si="10"/>
        <v>4890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8"/>
        <v>1</v>
      </c>
      <c r="J69" s="42">
        <f t="shared" si="9"/>
        <v>4890</v>
      </c>
      <c r="K69" s="33">
        <f t="shared" si="10"/>
        <v>4890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8"/>
        <v>1</v>
      </c>
      <c r="J70" s="42">
        <f t="shared" si="9"/>
        <v>4890</v>
      </c>
      <c r="K70" s="33">
        <f t="shared" si="10"/>
        <v>4890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8"/>
        <v>1</v>
      </c>
      <c r="J71" s="42">
        <f t="shared" si="9"/>
        <v>4890</v>
      </c>
      <c r="K71" s="33">
        <f t="shared" si="10"/>
        <v>4890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8"/>
        <v>1</v>
      </c>
      <c r="J72" s="42">
        <f t="shared" si="9"/>
        <v>4890</v>
      </c>
      <c r="K72" s="33">
        <f t="shared" si="10"/>
        <v>4890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8"/>
        <v>1</v>
      </c>
      <c r="J73" s="42">
        <f t="shared" si="9"/>
        <v>4890</v>
      </c>
      <c r="K73" s="33">
        <f t="shared" si="10"/>
        <v>4890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8"/>
        <v>1</v>
      </c>
      <c r="J74" s="42">
        <f t="shared" si="9"/>
        <v>4890</v>
      </c>
      <c r="K74" s="33">
        <f t="shared" si="10"/>
        <v>4890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8"/>
        <v>1</v>
      </c>
      <c r="J75" s="42">
        <f t="shared" si="9"/>
        <v>4890</v>
      </c>
      <c r="K75" s="33">
        <f t="shared" si="10"/>
        <v>4890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8"/>
        <v>1</v>
      </c>
      <c r="J76" s="42">
        <f t="shared" si="9"/>
        <v>4890</v>
      </c>
      <c r="K76" s="33">
        <f t="shared" si="10"/>
        <v>4890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8"/>
        <v>1</v>
      </c>
      <c r="J77" s="42">
        <f t="shared" si="9"/>
        <v>4890</v>
      </c>
      <c r="K77" s="33">
        <f t="shared" si="10"/>
        <v>4890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8"/>
        <v>1</v>
      </c>
      <c r="J78" s="42">
        <f t="shared" si="9"/>
        <v>4890</v>
      </c>
      <c r="K78" s="33">
        <f t="shared" si="10"/>
        <v>4890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8"/>
        <v>1</v>
      </c>
      <c r="J79" s="42">
        <f t="shared" si="9"/>
        <v>4890</v>
      </c>
      <c r="K79" s="33">
        <f t="shared" si="10"/>
        <v>4890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8"/>
        <v>1</v>
      </c>
      <c r="J80" s="42">
        <f t="shared" si="9"/>
        <v>4890</v>
      </c>
      <c r="K80" s="33">
        <f t="shared" si="10"/>
        <v>4890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8"/>
        <v>1</v>
      </c>
      <c r="J81" s="42">
        <f t="shared" si="9"/>
        <v>4890</v>
      </c>
      <c r="K81" s="33">
        <f t="shared" si="10"/>
        <v>4890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8"/>
        <v>1</v>
      </c>
      <c r="J82" s="42">
        <f t="shared" si="9"/>
        <v>4890</v>
      </c>
      <c r="K82" s="33">
        <f t="shared" si="10"/>
        <v>4890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8"/>
        <v>1</v>
      </c>
      <c r="J83" s="42">
        <f t="shared" si="9"/>
        <v>4890</v>
      </c>
      <c r="K83" s="33">
        <f t="shared" si="10"/>
        <v>4890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8"/>
        <v>1</v>
      </c>
      <c r="J84" s="42">
        <f t="shared" si="9"/>
        <v>4890</v>
      </c>
      <c r="K84" s="33">
        <f t="shared" si="10"/>
        <v>4890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8"/>
        <v>1</v>
      </c>
      <c r="J85" s="42">
        <f t="shared" si="9"/>
        <v>4890</v>
      </c>
      <c r="K85" s="33">
        <f t="shared" si="10"/>
        <v>4890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8"/>
        <v>1</v>
      </c>
      <c r="J86" s="42">
        <f t="shared" si="9"/>
        <v>4890</v>
      </c>
      <c r="K86" s="33">
        <f t="shared" si="10"/>
        <v>4890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8"/>
        <v>1</v>
      </c>
      <c r="J87" s="42">
        <f t="shared" si="9"/>
        <v>4890</v>
      </c>
      <c r="K87" s="33">
        <f t="shared" si="10"/>
        <v>4890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8"/>
        <v>1</v>
      </c>
      <c r="J88" s="42">
        <f t="shared" si="9"/>
        <v>4890</v>
      </c>
      <c r="K88" s="33">
        <f t="shared" si="10"/>
        <v>4890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8"/>
        <v>1</v>
      </c>
      <c r="J89" s="42">
        <f t="shared" si="9"/>
        <v>4890</v>
      </c>
      <c r="K89" s="33">
        <f t="shared" si="10"/>
        <v>4890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8"/>
        <v>1</v>
      </c>
      <c r="J90" s="42">
        <f t="shared" si="9"/>
        <v>4890</v>
      </c>
      <c r="K90" s="33">
        <f t="shared" si="10"/>
        <v>4890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8"/>
        <v>1</v>
      </c>
      <c r="J91" s="42">
        <f t="shared" si="9"/>
        <v>4890</v>
      </c>
      <c r="K91" s="33">
        <f t="shared" si="10"/>
        <v>4890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8"/>
        <v>1</v>
      </c>
      <c r="J92" s="42">
        <f t="shared" si="9"/>
        <v>4890</v>
      </c>
      <c r="K92" s="33">
        <f t="shared" si="10"/>
        <v>4890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8"/>
        <v>1</v>
      </c>
      <c r="J93" s="42">
        <f t="shared" si="9"/>
        <v>4890</v>
      </c>
      <c r="K93" s="33">
        <f t="shared" si="10"/>
        <v>4890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8"/>
        <v>1</v>
      </c>
      <c r="J94" s="42">
        <f t="shared" si="9"/>
        <v>4890</v>
      </c>
      <c r="K94" s="33">
        <f t="shared" si="10"/>
        <v>4890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8"/>
        <v>1</v>
      </c>
      <c r="J95" s="42">
        <f t="shared" si="9"/>
        <v>4890</v>
      </c>
      <c r="K95" s="33">
        <f t="shared" si="10"/>
        <v>4890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8"/>
        <v>1</v>
      </c>
      <c r="J96" s="42">
        <f t="shared" si="9"/>
        <v>4890</v>
      </c>
      <c r="K96" s="33">
        <f t="shared" si="10"/>
        <v>4890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8"/>
        <v>1</v>
      </c>
      <c r="J97" s="42">
        <f t="shared" si="9"/>
        <v>4890</v>
      </c>
      <c r="K97" s="33">
        <f t="shared" si="10"/>
        <v>4890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8"/>
        <v>1</v>
      </c>
      <c r="J98" s="42">
        <f t="shared" si="9"/>
        <v>4890</v>
      </c>
      <c r="K98" s="33">
        <f t="shared" si="10"/>
        <v>4890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8"/>
        <v>1</v>
      </c>
      <c r="J99" s="42">
        <f t="shared" si="9"/>
        <v>4890</v>
      </c>
      <c r="K99" s="33">
        <f t="shared" si="10"/>
        <v>4890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1</v>
      </c>
      <c r="J100" s="42">
        <f t="shared" si="9"/>
        <v>4890</v>
      </c>
      <c r="K100" s="33">
        <f t="shared" si="10"/>
        <v>4890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1</v>
      </c>
      <c r="J101" s="42">
        <f t="shared" si="9"/>
        <v>4890</v>
      </c>
      <c r="K101" s="33">
        <f t="shared" si="10"/>
        <v>4890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1</v>
      </c>
      <c r="J102" s="42">
        <f t="shared" si="9"/>
        <v>4890</v>
      </c>
      <c r="K102" s="33">
        <f t="shared" si="10"/>
        <v>4890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1</v>
      </c>
      <c r="J103" s="42">
        <f t="shared" si="9"/>
        <v>4890</v>
      </c>
      <c r="K103" s="33">
        <f t="shared" si="10"/>
        <v>4890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1</v>
      </c>
      <c r="J104" s="42">
        <f t="shared" si="9"/>
        <v>4890</v>
      </c>
      <c r="K104" s="33">
        <f t="shared" si="10"/>
        <v>4890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1</v>
      </c>
      <c r="J105" s="42">
        <f t="shared" si="9"/>
        <v>4890</v>
      </c>
      <c r="K105" s="33">
        <f t="shared" si="10"/>
        <v>4890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1</v>
      </c>
      <c r="J106" s="42">
        <f t="shared" si="9"/>
        <v>4890</v>
      </c>
      <c r="K106" s="33">
        <f t="shared" si="10"/>
        <v>4890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ref="I107:I120" si="11">+I106+C107-F107</f>
        <v>1</v>
      </c>
      <c r="J107" s="42">
        <f t="shared" ref="J107:J120" si="12">ROUND(((K106+E107)-H107)/I107,2)</f>
        <v>4890</v>
      </c>
      <c r="K107" s="33">
        <f t="shared" ref="K107:K120" si="13">ROUND(I107*J107,2)</f>
        <v>4890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11"/>
        <v>1</v>
      </c>
      <c r="J108" s="42">
        <f t="shared" si="12"/>
        <v>4890</v>
      </c>
      <c r="K108" s="33">
        <f t="shared" si="13"/>
        <v>4890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11"/>
        <v>1</v>
      </c>
      <c r="J109" s="42">
        <f t="shared" si="12"/>
        <v>4890</v>
      </c>
      <c r="K109" s="33">
        <f t="shared" si="13"/>
        <v>4890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11"/>
        <v>1</v>
      </c>
      <c r="J110" s="42">
        <f t="shared" si="12"/>
        <v>4890</v>
      </c>
      <c r="K110" s="33">
        <f t="shared" si="13"/>
        <v>4890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11"/>
        <v>1</v>
      </c>
      <c r="J111" s="42">
        <f t="shared" si="12"/>
        <v>4890</v>
      </c>
      <c r="K111" s="33">
        <f t="shared" si="13"/>
        <v>4890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11"/>
        <v>1</v>
      </c>
      <c r="J112" s="42">
        <f t="shared" si="12"/>
        <v>4890</v>
      </c>
      <c r="K112" s="33">
        <f t="shared" si="13"/>
        <v>4890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11"/>
        <v>1</v>
      </c>
      <c r="J113" s="42">
        <f t="shared" si="12"/>
        <v>4890</v>
      </c>
      <c r="K113" s="33">
        <f t="shared" si="13"/>
        <v>4890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11"/>
        <v>1</v>
      </c>
      <c r="J114" s="42">
        <f t="shared" si="12"/>
        <v>4890</v>
      </c>
      <c r="K114" s="33">
        <f t="shared" si="13"/>
        <v>4890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11"/>
        <v>1</v>
      </c>
      <c r="J115" s="42">
        <f t="shared" si="12"/>
        <v>4890</v>
      </c>
      <c r="K115" s="33">
        <f t="shared" si="13"/>
        <v>4890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11"/>
        <v>1</v>
      </c>
      <c r="J116" s="42">
        <f t="shared" si="12"/>
        <v>4890</v>
      </c>
      <c r="K116" s="33">
        <f t="shared" si="13"/>
        <v>4890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11"/>
        <v>1</v>
      </c>
      <c r="J117" s="42">
        <f t="shared" si="12"/>
        <v>4890</v>
      </c>
      <c r="K117" s="33">
        <f t="shared" si="13"/>
        <v>4890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11"/>
        <v>1</v>
      </c>
      <c r="J118" s="42">
        <f t="shared" si="12"/>
        <v>4890</v>
      </c>
      <c r="K118" s="33">
        <f t="shared" si="13"/>
        <v>4890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11"/>
        <v>1</v>
      </c>
      <c r="J119" s="42">
        <f t="shared" si="12"/>
        <v>4890</v>
      </c>
      <c r="K119" s="33">
        <f t="shared" si="13"/>
        <v>4890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11"/>
        <v>1</v>
      </c>
      <c r="J120" s="42">
        <f t="shared" si="12"/>
        <v>4890</v>
      </c>
      <c r="K120" s="33">
        <f t="shared" si="13"/>
        <v>4890</v>
      </c>
      <c r="L120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>
    <tabColor rgb="FFFF0000"/>
    <pageSetUpPr fitToPage="1"/>
  </sheetPr>
  <dimension ref="A1:L78"/>
  <sheetViews>
    <sheetView zoomScaleNormal="100" zoomScaleSheetLayoutView="100" workbookViewId="0">
      <selection activeCell="J29" sqref="J2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114</v>
      </c>
      <c r="F8" s="10"/>
      <c r="G8" s="10"/>
      <c r="H8" s="38"/>
      <c r="I8" s="9" t="s">
        <v>6</v>
      </c>
      <c r="J8" s="10"/>
      <c r="K8" s="10" t="s">
        <v>116</v>
      </c>
      <c r="L8" s="11"/>
    </row>
    <row r="9" spans="1:12" ht="15" customHeight="1">
      <c r="A9" s="12" t="s">
        <v>8</v>
      </c>
      <c r="D9" s="10" t="s">
        <v>115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>
    <tabColor rgb="FFFF0000"/>
    <pageSetUpPr fitToPage="1"/>
  </sheetPr>
  <dimension ref="A1:L78"/>
  <sheetViews>
    <sheetView zoomScaleNormal="100" zoomScaleSheetLayoutView="100" workbookViewId="0">
      <selection activeCell="J29" sqref="J2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117</v>
      </c>
      <c r="F8" s="10"/>
      <c r="G8" s="10"/>
      <c r="H8" s="38"/>
      <c r="I8" s="9" t="s">
        <v>6</v>
      </c>
      <c r="J8" s="10"/>
      <c r="K8" s="10" t="s">
        <v>118</v>
      </c>
      <c r="L8" s="11"/>
    </row>
    <row r="9" spans="1:12" ht="15" customHeight="1">
      <c r="A9" s="12" t="s">
        <v>8</v>
      </c>
      <c r="D9" s="10" t="s">
        <v>117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61">
    <tabColor rgb="FFFFFF00"/>
    <pageSetUpPr fitToPage="1"/>
  </sheetPr>
  <dimension ref="A1:M120"/>
  <sheetViews>
    <sheetView topLeftCell="A27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119</v>
      </c>
      <c r="E8" s="10"/>
      <c r="F8" s="10"/>
      <c r="G8" s="10"/>
      <c r="H8" s="38"/>
      <c r="I8" s="9" t="s">
        <v>6</v>
      </c>
      <c r="J8" s="10"/>
      <c r="K8" s="10" t="s">
        <v>121</v>
      </c>
      <c r="L8" s="11"/>
    </row>
    <row r="9" spans="1:13" ht="15" customHeight="1">
      <c r="A9" s="12" t="s">
        <v>8</v>
      </c>
      <c r="B9" s="10"/>
      <c r="C9" s="10"/>
      <c r="D9" s="10" t="s">
        <v>120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40</v>
      </c>
      <c r="J14" s="88">
        <v>55</v>
      </c>
      <c r="K14" s="21">
        <f>J14*I14</f>
        <v>2200</v>
      </c>
      <c r="L14" s="26"/>
    </row>
    <row r="15" spans="1:13" ht="17.100000000000001" customHeight="1">
      <c r="A15" s="17">
        <v>45295</v>
      </c>
      <c r="B15" s="85" t="s">
        <v>591</v>
      </c>
      <c r="C15" s="28"/>
      <c r="D15" s="29"/>
      <c r="E15" s="21"/>
      <c r="F15" s="30">
        <v>2</v>
      </c>
      <c r="G15" s="31">
        <f>J14</f>
        <v>55</v>
      </c>
      <c r="H15" s="21">
        <f>F15*G15</f>
        <v>110</v>
      </c>
      <c r="I15" s="32">
        <f>+I14+C15-F15</f>
        <v>38</v>
      </c>
      <c r="J15" s="42">
        <f>ROUND(((K14+E15)-H15)/I15,2)</f>
        <v>55</v>
      </c>
      <c r="K15" s="33">
        <f>ROUND(I15*J15,2)</f>
        <v>2090</v>
      </c>
      <c r="L15" s="34"/>
      <c r="M15" s="118" t="s">
        <v>592</v>
      </c>
    </row>
    <row r="16" spans="1:13" ht="17.100000000000001" customHeight="1">
      <c r="A16" s="17">
        <v>45307</v>
      </c>
      <c r="B16" s="85" t="s">
        <v>629</v>
      </c>
      <c r="C16" s="28"/>
      <c r="D16" s="29"/>
      <c r="E16" s="21"/>
      <c r="F16" s="30">
        <v>1</v>
      </c>
      <c r="G16" s="31">
        <f>J15</f>
        <v>55</v>
      </c>
      <c r="H16" s="21">
        <f>F16*G16</f>
        <v>55</v>
      </c>
      <c r="I16" s="32">
        <f>+I15+C16-F16</f>
        <v>37</v>
      </c>
      <c r="J16" s="42">
        <f>ROUND(((K15+E16)-H16)/I16,2)</f>
        <v>55</v>
      </c>
      <c r="K16" s="33">
        <f>ROUND(I16*J16,2)</f>
        <v>2035</v>
      </c>
      <c r="L16" s="34"/>
      <c r="M16" s="118" t="s">
        <v>634</v>
      </c>
    </row>
    <row r="17" spans="1:13" ht="17.100000000000001" customHeight="1">
      <c r="A17" s="17">
        <v>45308</v>
      </c>
      <c r="B17" s="86" t="s">
        <v>598</v>
      </c>
      <c r="C17" s="28"/>
      <c r="D17" s="29"/>
      <c r="E17" s="21"/>
      <c r="F17" s="30">
        <v>2</v>
      </c>
      <c r="G17" s="31">
        <f>J16</f>
        <v>55</v>
      </c>
      <c r="H17" s="21">
        <f>F17*G17</f>
        <v>110</v>
      </c>
      <c r="I17" s="32">
        <f>+I16+C17-F17</f>
        <v>35</v>
      </c>
      <c r="J17" s="42">
        <f>ROUND(((K16+E17)-H17)/I17,2)</f>
        <v>55</v>
      </c>
      <c r="K17" s="33">
        <f>ROUND(I17*J17,2)</f>
        <v>1925</v>
      </c>
      <c r="L17" s="34"/>
      <c r="M17" s="118" t="s">
        <v>638</v>
      </c>
    </row>
    <row r="18" spans="1:13" ht="17.100000000000001" customHeight="1">
      <c r="A18" s="17">
        <v>45308</v>
      </c>
      <c r="B18" s="86" t="s">
        <v>607</v>
      </c>
      <c r="C18" s="28"/>
      <c r="D18" s="29"/>
      <c r="E18" s="21"/>
      <c r="F18" s="30">
        <v>2</v>
      </c>
      <c r="G18" s="31">
        <f t="shared" ref="G18:G46" si="0">J17</f>
        <v>55</v>
      </c>
      <c r="H18" s="21">
        <f t="shared" ref="H18:H46" si="1">G18*F18</f>
        <v>110</v>
      </c>
      <c r="I18" s="32">
        <f t="shared" ref="I18:I46" si="2">+I17+C18-F18</f>
        <v>33</v>
      </c>
      <c r="J18" s="42">
        <f t="shared" ref="J18:J46" si="3">ROUND(((K17+E18)-H18)/I18,2)</f>
        <v>55</v>
      </c>
      <c r="K18" s="33">
        <f t="shared" ref="K18:K46" si="4">ROUND(I18*J18,2)</f>
        <v>1815</v>
      </c>
      <c r="L18" s="34"/>
      <c r="M18" s="118" t="s">
        <v>639</v>
      </c>
    </row>
    <row r="19" spans="1:13" ht="17.100000000000001" customHeight="1">
      <c r="A19" s="17">
        <v>45309</v>
      </c>
      <c r="B19" s="86" t="s">
        <v>602</v>
      </c>
      <c r="C19" s="28"/>
      <c r="D19" s="29"/>
      <c r="E19" s="21"/>
      <c r="F19" s="30">
        <v>1</v>
      </c>
      <c r="G19" s="31">
        <f t="shared" si="0"/>
        <v>55</v>
      </c>
      <c r="H19" s="21">
        <f t="shared" si="1"/>
        <v>55</v>
      </c>
      <c r="I19" s="32">
        <f t="shared" si="2"/>
        <v>32</v>
      </c>
      <c r="J19" s="42">
        <f t="shared" si="3"/>
        <v>55</v>
      </c>
      <c r="K19" s="33">
        <f t="shared" si="4"/>
        <v>1760</v>
      </c>
      <c r="L19" s="34"/>
      <c r="M19" s="118" t="s">
        <v>644</v>
      </c>
    </row>
    <row r="20" spans="1:13" ht="17.100000000000001" customHeight="1">
      <c r="A20" s="144">
        <v>45317</v>
      </c>
      <c r="B20" s="147" t="s">
        <v>598</v>
      </c>
      <c r="C20" s="129"/>
      <c r="D20" s="135"/>
      <c r="E20" s="136"/>
      <c r="F20" s="137">
        <v>2</v>
      </c>
      <c r="G20" s="138">
        <f t="shared" si="0"/>
        <v>55</v>
      </c>
      <c r="H20" s="136">
        <f t="shared" si="1"/>
        <v>110</v>
      </c>
      <c r="I20" s="139">
        <f t="shared" si="2"/>
        <v>30</v>
      </c>
      <c r="J20" s="140">
        <f t="shared" si="3"/>
        <v>55</v>
      </c>
      <c r="K20" s="141">
        <f t="shared" si="4"/>
        <v>1650</v>
      </c>
      <c r="L20" s="142"/>
      <c r="M20" s="143" t="s">
        <v>657</v>
      </c>
    </row>
    <row r="21" spans="1:13" ht="17.100000000000001" customHeight="1">
      <c r="A21" s="17">
        <v>45327</v>
      </c>
      <c r="B21" s="86" t="s">
        <v>607</v>
      </c>
      <c r="C21" s="19"/>
      <c r="D21" s="20"/>
      <c r="E21" s="21"/>
      <c r="F21" s="22">
        <v>2</v>
      </c>
      <c r="G21" s="23">
        <f t="shared" si="0"/>
        <v>55</v>
      </c>
      <c r="H21" s="21">
        <f t="shared" si="1"/>
        <v>110</v>
      </c>
      <c r="I21" s="24">
        <f t="shared" si="2"/>
        <v>28</v>
      </c>
      <c r="J21" s="134">
        <f t="shared" si="3"/>
        <v>55</v>
      </c>
      <c r="K21" s="21">
        <f t="shared" si="4"/>
        <v>1540</v>
      </c>
      <c r="L21" s="26"/>
      <c r="M21" s="118" t="s">
        <v>682</v>
      </c>
    </row>
    <row r="22" spans="1:13" ht="17.100000000000001" customHeight="1">
      <c r="A22" s="17">
        <v>45328</v>
      </c>
      <c r="B22" s="85" t="s">
        <v>629</v>
      </c>
      <c r="C22" s="28"/>
      <c r="D22" s="29"/>
      <c r="E22" s="21"/>
      <c r="F22" s="30">
        <v>1</v>
      </c>
      <c r="G22" s="31">
        <f t="shared" si="0"/>
        <v>55</v>
      </c>
      <c r="H22" s="21">
        <f t="shared" si="1"/>
        <v>55</v>
      </c>
      <c r="I22" s="32">
        <f t="shared" si="2"/>
        <v>27</v>
      </c>
      <c r="J22" s="42">
        <f t="shared" si="3"/>
        <v>55</v>
      </c>
      <c r="K22" s="33">
        <f t="shared" si="4"/>
        <v>1485</v>
      </c>
      <c r="L22" s="34"/>
      <c r="M22" s="118" t="s">
        <v>685</v>
      </c>
    </row>
    <row r="23" spans="1:13" ht="17.100000000000001" customHeight="1">
      <c r="A23" s="17">
        <v>45345</v>
      </c>
      <c r="B23" s="87" t="s">
        <v>598</v>
      </c>
      <c r="C23" s="28"/>
      <c r="D23" s="29"/>
      <c r="E23" s="21"/>
      <c r="F23" s="30">
        <v>3</v>
      </c>
      <c r="G23" s="31">
        <f t="shared" si="0"/>
        <v>55</v>
      </c>
      <c r="H23" s="21">
        <f t="shared" si="1"/>
        <v>165</v>
      </c>
      <c r="I23" s="32">
        <f t="shared" si="2"/>
        <v>24</v>
      </c>
      <c r="J23" s="42">
        <f t="shared" si="3"/>
        <v>55</v>
      </c>
      <c r="K23" s="33">
        <f t="shared" si="4"/>
        <v>1320</v>
      </c>
      <c r="L23" s="34"/>
      <c r="M23" s="118" t="s">
        <v>706</v>
      </c>
    </row>
    <row r="24" spans="1:13" ht="17.100000000000001" customHeight="1">
      <c r="A24" s="17">
        <v>45345</v>
      </c>
      <c r="B24" s="85" t="s">
        <v>593</v>
      </c>
      <c r="C24" s="28"/>
      <c r="D24" s="29"/>
      <c r="E24" s="21"/>
      <c r="F24" s="30">
        <v>3</v>
      </c>
      <c r="G24" s="31">
        <f t="shared" si="0"/>
        <v>55</v>
      </c>
      <c r="H24" s="21">
        <f t="shared" si="1"/>
        <v>165</v>
      </c>
      <c r="I24" s="32">
        <f t="shared" si="2"/>
        <v>21</v>
      </c>
      <c r="J24" s="42">
        <f t="shared" si="3"/>
        <v>55</v>
      </c>
      <c r="K24" s="33">
        <f t="shared" si="4"/>
        <v>1155</v>
      </c>
      <c r="L24" s="34"/>
      <c r="M24" s="118" t="s">
        <v>712</v>
      </c>
    </row>
    <row r="25" spans="1:13" ht="17.100000000000001" customHeight="1">
      <c r="A25" s="17">
        <v>45348</v>
      </c>
      <c r="B25" s="85" t="s">
        <v>636</v>
      </c>
      <c r="C25" s="28"/>
      <c r="D25" s="29"/>
      <c r="E25" s="21"/>
      <c r="F25" s="30">
        <v>2</v>
      </c>
      <c r="G25" s="31">
        <f t="shared" si="0"/>
        <v>55</v>
      </c>
      <c r="H25" s="21">
        <f t="shared" si="1"/>
        <v>110</v>
      </c>
      <c r="I25" s="32">
        <f t="shared" si="2"/>
        <v>19</v>
      </c>
      <c r="J25" s="42">
        <f t="shared" si="3"/>
        <v>55</v>
      </c>
      <c r="K25" s="33">
        <f t="shared" si="4"/>
        <v>1045</v>
      </c>
      <c r="L25" s="34"/>
      <c r="M25" s="118" t="s">
        <v>714</v>
      </c>
    </row>
    <row r="26" spans="1:13" ht="17.100000000000001" customHeight="1">
      <c r="A26" s="17">
        <v>45348</v>
      </c>
      <c r="B26" s="85" t="s">
        <v>598</v>
      </c>
      <c r="C26" s="28"/>
      <c r="D26" s="29"/>
      <c r="E26" s="21"/>
      <c r="F26" s="30">
        <v>2</v>
      </c>
      <c r="G26" s="31">
        <f t="shared" si="0"/>
        <v>55</v>
      </c>
      <c r="H26" s="21">
        <f t="shared" si="1"/>
        <v>110</v>
      </c>
      <c r="I26" s="32">
        <f t="shared" si="2"/>
        <v>17</v>
      </c>
      <c r="J26" s="42">
        <f t="shared" si="3"/>
        <v>55</v>
      </c>
      <c r="K26" s="33">
        <f t="shared" si="4"/>
        <v>935</v>
      </c>
      <c r="L26" s="34"/>
      <c r="M26" s="118" t="s">
        <v>717</v>
      </c>
    </row>
    <row r="27" spans="1:13" ht="17.100000000000001" customHeight="1">
      <c r="A27" s="154">
        <v>45351</v>
      </c>
      <c r="B27" s="166" t="s">
        <v>598</v>
      </c>
      <c r="C27" s="156"/>
      <c r="D27" s="157"/>
      <c r="E27" s="158"/>
      <c r="F27" s="159">
        <v>3</v>
      </c>
      <c r="G27" s="160">
        <f t="shared" si="0"/>
        <v>55</v>
      </c>
      <c r="H27" s="158">
        <f t="shared" si="1"/>
        <v>165</v>
      </c>
      <c r="I27" s="161">
        <f t="shared" si="2"/>
        <v>14</v>
      </c>
      <c r="J27" s="162">
        <f t="shared" si="3"/>
        <v>55</v>
      </c>
      <c r="K27" s="163">
        <f t="shared" si="4"/>
        <v>770</v>
      </c>
      <c r="L27" s="164"/>
      <c r="M27" s="167" t="s">
        <v>731</v>
      </c>
    </row>
    <row r="28" spans="1:13" ht="17.100000000000001" customHeight="1">
      <c r="A28" s="17">
        <v>45355</v>
      </c>
      <c r="B28" s="86" t="s">
        <v>604</v>
      </c>
      <c r="C28" s="19"/>
      <c r="D28" s="20"/>
      <c r="E28" s="21"/>
      <c r="F28" s="22">
        <v>1</v>
      </c>
      <c r="G28" s="23">
        <f t="shared" si="0"/>
        <v>55</v>
      </c>
      <c r="H28" s="21">
        <f t="shared" si="1"/>
        <v>55</v>
      </c>
      <c r="I28" s="24">
        <f t="shared" si="2"/>
        <v>13</v>
      </c>
      <c r="J28" s="134">
        <f t="shared" si="3"/>
        <v>55</v>
      </c>
      <c r="K28" s="21">
        <f t="shared" si="4"/>
        <v>715</v>
      </c>
      <c r="L28" s="26"/>
      <c r="M28" s="118" t="s">
        <v>734</v>
      </c>
    </row>
    <row r="29" spans="1:13" ht="17.100000000000001" customHeight="1">
      <c r="A29" s="17">
        <v>45355</v>
      </c>
      <c r="B29" s="85" t="s">
        <v>604</v>
      </c>
      <c r="C29" s="28"/>
      <c r="D29" s="29"/>
      <c r="E29" s="21"/>
      <c r="F29" s="30">
        <v>1</v>
      </c>
      <c r="G29" s="31">
        <f t="shared" si="0"/>
        <v>55</v>
      </c>
      <c r="H29" s="21">
        <f t="shared" si="1"/>
        <v>55</v>
      </c>
      <c r="I29" s="32">
        <f t="shared" si="2"/>
        <v>12</v>
      </c>
      <c r="J29" s="42">
        <f t="shared" si="3"/>
        <v>55</v>
      </c>
      <c r="K29" s="33">
        <f t="shared" si="4"/>
        <v>660</v>
      </c>
      <c r="L29" s="34"/>
      <c r="M29" s="118" t="s">
        <v>735</v>
      </c>
    </row>
    <row r="30" spans="1:13" ht="17.100000000000001" customHeight="1">
      <c r="A30" s="17">
        <v>45355</v>
      </c>
      <c r="B30" s="85" t="s">
        <v>607</v>
      </c>
      <c r="C30" s="28"/>
      <c r="D30" s="29"/>
      <c r="E30" s="21"/>
      <c r="F30" s="30">
        <v>3</v>
      </c>
      <c r="G30" s="31">
        <f t="shared" si="0"/>
        <v>55</v>
      </c>
      <c r="H30" s="21">
        <f t="shared" si="1"/>
        <v>165</v>
      </c>
      <c r="I30" s="32">
        <f t="shared" si="2"/>
        <v>9</v>
      </c>
      <c r="J30" s="42">
        <f t="shared" si="3"/>
        <v>55</v>
      </c>
      <c r="K30" s="33">
        <f t="shared" si="4"/>
        <v>495</v>
      </c>
      <c r="L30" s="34"/>
      <c r="M30" s="118" t="s">
        <v>741</v>
      </c>
    </row>
    <row r="31" spans="1:13" ht="17.100000000000001" customHeight="1">
      <c r="A31" s="17">
        <v>45357</v>
      </c>
      <c r="B31" s="85" t="s">
        <v>593</v>
      </c>
      <c r="C31" s="28"/>
      <c r="D31" s="29"/>
      <c r="E31" s="21"/>
      <c r="F31" s="30">
        <v>2</v>
      </c>
      <c r="G31" s="31">
        <f t="shared" si="0"/>
        <v>55</v>
      </c>
      <c r="H31" s="21">
        <f t="shared" si="1"/>
        <v>110</v>
      </c>
      <c r="I31" s="32">
        <f t="shared" si="2"/>
        <v>7</v>
      </c>
      <c r="J31" s="42">
        <f t="shared" si="3"/>
        <v>55</v>
      </c>
      <c r="K31" s="33">
        <f t="shared" si="4"/>
        <v>385</v>
      </c>
      <c r="L31" s="34"/>
      <c r="M31" s="118" t="s">
        <v>747</v>
      </c>
    </row>
    <row r="32" spans="1:13" ht="17.100000000000001" customHeight="1">
      <c r="A32" s="17">
        <v>45363</v>
      </c>
      <c r="B32" s="85" t="s">
        <v>607</v>
      </c>
      <c r="C32" s="28"/>
      <c r="D32" s="29"/>
      <c r="E32" s="21"/>
      <c r="F32" s="30">
        <v>1</v>
      </c>
      <c r="G32" s="31">
        <f t="shared" si="0"/>
        <v>55</v>
      </c>
      <c r="H32" s="21">
        <f t="shared" si="1"/>
        <v>55</v>
      </c>
      <c r="I32" s="32">
        <f t="shared" si="2"/>
        <v>6</v>
      </c>
      <c r="J32" s="42">
        <f t="shared" si="3"/>
        <v>55</v>
      </c>
      <c r="K32" s="33">
        <f t="shared" si="4"/>
        <v>330</v>
      </c>
      <c r="L32" s="34"/>
      <c r="M32" s="118" t="s">
        <v>755</v>
      </c>
    </row>
    <row r="33" spans="1:13" ht="17.100000000000001" customHeight="1">
      <c r="A33" s="17">
        <v>45365</v>
      </c>
      <c r="B33" s="85" t="s">
        <v>610</v>
      </c>
      <c r="C33" s="28"/>
      <c r="D33" s="29"/>
      <c r="E33" s="21"/>
      <c r="F33" s="30">
        <v>5</v>
      </c>
      <c r="G33" s="31">
        <f t="shared" si="0"/>
        <v>55</v>
      </c>
      <c r="H33" s="21">
        <f t="shared" si="1"/>
        <v>275</v>
      </c>
      <c r="I33" s="32">
        <f t="shared" si="2"/>
        <v>1</v>
      </c>
      <c r="J33" s="42">
        <f t="shared" si="3"/>
        <v>55</v>
      </c>
      <c r="K33" s="33">
        <f t="shared" si="4"/>
        <v>55</v>
      </c>
      <c r="L33" s="34"/>
      <c r="M33" s="118" t="s">
        <v>759</v>
      </c>
    </row>
    <row r="34" spans="1:13" ht="17.100000000000001" customHeight="1">
      <c r="A34" s="154">
        <v>45376</v>
      </c>
      <c r="B34" s="166" t="s">
        <v>598</v>
      </c>
      <c r="C34" s="156"/>
      <c r="D34" s="157"/>
      <c r="E34" s="158"/>
      <c r="F34" s="159">
        <v>1</v>
      </c>
      <c r="G34" s="160">
        <f t="shared" si="0"/>
        <v>55</v>
      </c>
      <c r="H34" s="158">
        <f t="shared" si="1"/>
        <v>55</v>
      </c>
      <c r="I34" s="161">
        <f t="shared" si="2"/>
        <v>0</v>
      </c>
      <c r="J34" s="162" t="e">
        <f t="shared" si="3"/>
        <v>#DIV/0!</v>
      </c>
      <c r="K34" s="163" t="e">
        <f t="shared" si="4"/>
        <v>#DIV/0!</v>
      </c>
      <c r="L34" s="164"/>
      <c r="M34" s="167" t="s">
        <v>781</v>
      </c>
    </row>
    <row r="35" spans="1:13" ht="17.100000000000001" customHeight="1">
      <c r="A35" s="17"/>
      <c r="B35" s="86"/>
      <c r="C35" s="19"/>
      <c r="D35" s="20"/>
      <c r="E35" s="21"/>
      <c r="F35" s="22"/>
      <c r="G35" s="23" t="e">
        <f t="shared" si="0"/>
        <v>#DIV/0!</v>
      </c>
      <c r="H35" s="21" t="e">
        <f t="shared" si="1"/>
        <v>#DIV/0!</v>
      </c>
      <c r="I35" s="24">
        <f t="shared" si="2"/>
        <v>0</v>
      </c>
      <c r="J35" s="134" t="e">
        <f t="shared" si="3"/>
        <v>#DIV/0!</v>
      </c>
      <c r="K35" s="21" t="e">
        <f t="shared" si="4"/>
        <v>#DIV/0!</v>
      </c>
      <c r="L35" s="26"/>
    </row>
    <row r="36" spans="1:13" ht="17.100000000000001" customHeight="1">
      <c r="A36" s="17"/>
      <c r="B36" s="85"/>
      <c r="C36" s="28"/>
      <c r="D36" s="29"/>
      <c r="E36" s="21"/>
      <c r="F36" s="30"/>
      <c r="G36" s="31" t="e">
        <f t="shared" si="0"/>
        <v>#DIV/0!</v>
      </c>
      <c r="H36" s="21" t="e">
        <f t="shared" si="1"/>
        <v>#DIV/0!</v>
      </c>
      <c r="I36" s="32">
        <f t="shared" si="2"/>
        <v>0</v>
      </c>
      <c r="J36" s="42" t="e">
        <f t="shared" si="3"/>
        <v>#DIV/0!</v>
      </c>
      <c r="K36" s="33" t="e">
        <f t="shared" si="4"/>
        <v>#DIV/0!</v>
      </c>
      <c r="L36" s="34"/>
    </row>
    <row r="37" spans="1:13" ht="17.100000000000001" customHeight="1">
      <c r="A37" s="17"/>
      <c r="B37" s="85"/>
      <c r="C37" s="28"/>
      <c r="D37" s="29"/>
      <c r="E37" s="21"/>
      <c r="F37" s="30"/>
      <c r="G37" s="31" t="e">
        <f t="shared" si="0"/>
        <v>#DIV/0!</v>
      </c>
      <c r="H37" s="21" t="e">
        <f t="shared" si="1"/>
        <v>#DIV/0!</v>
      </c>
      <c r="I37" s="32">
        <f t="shared" si="2"/>
        <v>0</v>
      </c>
      <c r="J37" s="42" t="e">
        <f t="shared" si="3"/>
        <v>#DIV/0!</v>
      </c>
      <c r="K37" s="33" t="e">
        <f t="shared" si="4"/>
        <v>#DIV/0!</v>
      </c>
      <c r="L37" s="34"/>
    </row>
    <row r="38" spans="1:13" ht="17.100000000000001" customHeight="1">
      <c r="A38" s="17"/>
      <c r="B38" s="85"/>
      <c r="C38" s="28"/>
      <c r="D38" s="29"/>
      <c r="E38" s="21"/>
      <c r="F38" s="30"/>
      <c r="G38" s="31" t="e">
        <f t="shared" si="0"/>
        <v>#DIV/0!</v>
      </c>
      <c r="H38" s="21" t="e">
        <f t="shared" si="1"/>
        <v>#DIV/0!</v>
      </c>
      <c r="I38" s="32">
        <f t="shared" si="2"/>
        <v>0</v>
      </c>
      <c r="J38" s="42" t="e">
        <f t="shared" si="3"/>
        <v>#DIV/0!</v>
      </c>
      <c r="K38" s="33" t="e">
        <f t="shared" si="4"/>
        <v>#DIV/0!</v>
      </c>
      <c r="L38" s="34"/>
    </row>
    <row r="39" spans="1:13" ht="17.100000000000001" customHeight="1">
      <c r="A39" s="17"/>
      <c r="B39" s="85"/>
      <c r="C39" s="28"/>
      <c r="D39" s="29"/>
      <c r="E39" s="21"/>
      <c r="F39" s="30"/>
      <c r="G39" s="31" t="e">
        <f t="shared" si="0"/>
        <v>#DIV/0!</v>
      </c>
      <c r="H39" s="21" t="e">
        <f t="shared" si="1"/>
        <v>#DIV/0!</v>
      </c>
      <c r="I39" s="32">
        <f t="shared" si="2"/>
        <v>0</v>
      </c>
      <c r="J39" s="42" t="e">
        <f t="shared" si="3"/>
        <v>#DIV/0!</v>
      </c>
      <c r="K39" s="33" t="e">
        <f t="shared" si="4"/>
        <v>#DIV/0!</v>
      </c>
      <c r="L39" s="34"/>
    </row>
    <row r="40" spans="1:13" ht="17.100000000000001" customHeight="1">
      <c r="A40" s="17"/>
      <c r="B40" s="85"/>
      <c r="C40" s="28"/>
      <c r="D40" s="29"/>
      <c r="E40" s="21"/>
      <c r="F40" s="30"/>
      <c r="G40" s="31" t="e">
        <f t="shared" si="0"/>
        <v>#DIV/0!</v>
      </c>
      <c r="H40" s="21" t="e">
        <f t="shared" si="1"/>
        <v>#DIV/0!</v>
      </c>
      <c r="I40" s="32">
        <f t="shared" si="2"/>
        <v>0</v>
      </c>
      <c r="J40" s="42" t="e">
        <f t="shared" si="3"/>
        <v>#DIV/0!</v>
      </c>
      <c r="K40" s="33" t="e">
        <f t="shared" si="4"/>
        <v>#DIV/0!</v>
      </c>
      <c r="L40" s="34"/>
    </row>
    <row r="41" spans="1:13" ht="17.100000000000001" customHeight="1">
      <c r="A41" s="17"/>
      <c r="B41" s="85"/>
      <c r="C41" s="28"/>
      <c r="D41" s="29"/>
      <c r="E41" s="21"/>
      <c r="F41" s="30"/>
      <c r="G41" s="31" t="e">
        <f t="shared" si="0"/>
        <v>#DIV/0!</v>
      </c>
      <c r="H41" s="21" t="e">
        <f t="shared" si="1"/>
        <v>#DIV/0!</v>
      </c>
      <c r="I41" s="32">
        <f t="shared" si="2"/>
        <v>0</v>
      </c>
      <c r="J41" s="42" t="e">
        <f t="shared" si="3"/>
        <v>#DIV/0!</v>
      </c>
      <c r="K41" s="33" t="e">
        <f t="shared" si="4"/>
        <v>#DIV/0!</v>
      </c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 t="e">
        <f t="shared" si="0"/>
        <v>#DIV/0!</v>
      </c>
      <c r="H42" s="21" t="e">
        <f t="shared" si="1"/>
        <v>#DIV/0!</v>
      </c>
      <c r="I42" s="32">
        <f t="shared" si="2"/>
        <v>0</v>
      </c>
      <c r="J42" s="42" t="e">
        <f t="shared" si="3"/>
        <v>#DIV/0!</v>
      </c>
      <c r="K42" s="33" t="e">
        <f t="shared" si="4"/>
        <v>#DIV/0!</v>
      </c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 t="e">
        <f t="shared" si="0"/>
        <v>#DIV/0!</v>
      </c>
      <c r="H43" s="21" t="e">
        <f t="shared" si="1"/>
        <v>#DIV/0!</v>
      </c>
      <c r="I43" s="32">
        <f t="shared" si="2"/>
        <v>0</v>
      </c>
      <c r="J43" s="42" t="e">
        <f t="shared" si="3"/>
        <v>#DIV/0!</v>
      </c>
      <c r="K43" s="33" t="e">
        <f t="shared" si="4"/>
        <v>#DIV/0!</v>
      </c>
      <c r="L43" s="34"/>
    </row>
    <row r="44" spans="1:13">
      <c r="A44" s="17"/>
      <c r="B44" s="85"/>
      <c r="C44" s="28"/>
      <c r="D44" s="29"/>
      <c r="E44" s="21"/>
      <c r="F44" s="30"/>
      <c r="G44" s="31" t="e">
        <f t="shared" si="0"/>
        <v>#DIV/0!</v>
      </c>
      <c r="H44" s="21" t="e">
        <f t="shared" si="1"/>
        <v>#DIV/0!</v>
      </c>
      <c r="I44" s="32">
        <f t="shared" si="2"/>
        <v>0</v>
      </c>
      <c r="J44" s="42" t="e">
        <f t="shared" si="3"/>
        <v>#DIV/0!</v>
      </c>
      <c r="K44" s="33" t="e">
        <f t="shared" si="4"/>
        <v>#DIV/0!</v>
      </c>
      <c r="L44" s="34"/>
    </row>
    <row r="45" spans="1:13">
      <c r="A45" s="17"/>
      <c r="B45" s="85"/>
      <c r="C45" s="28"/>
      <c r="D45" s="29"/>
      <c r="E45" s="21"/>
      <c r="F45" s="30"/>
      <c r="G45" s="31" t="e">
        <f t="shared" si="0"/>
        <v>#DIV/0!</v>
      </c>
      <c r="H45" s="21" t="e">
        <f t="shared" si="1"/>
        <v>#DIV/0!</v>
      </c>
      <c r="I45" s="32">
        <f t="shared" si="2"/>
        <v>0</v>
      </c>
      <c r="J45" s="42" t="e">
        <f t="shared" si="3"/>
        <v>#DIV/0!</v>
      </c>
      <c r="K45" s="33" t="e">
        <f t="shared" si="4"/>
        <v>#DIV/0!</v>
      </c>
      <c r="L45" s="34"/>
    </row>
    <row r="46" spans="1:13">
      <c r="A46" s="17"/>
      <c r="B46" s="85"/>
      <c r="C46" s="28"/>
      <c r="D46" s="29"/>
      <c r="E46" s="21"/>
      <c r="F46" s="30"/>
      <c r="G46" s="31" t="e">
        <f t="shared" si="0"/>
        <v>#DIV/0!</v>
      </c>
      <c r="H46" s="21" t="e">
        <f t="shared" si="1"/>
        <v>#DIV/0!</v>
      </c>
      <c r="I46" s="32">
        <f t="shared" si="2"/>
        <v>0</v>
      </c>
      <c r="J46" s="42" t="e">
        <f t="shared" si="3"/>
        <v>#DIV/0!</v>
      </c>
      <c r="K46" s="33" t="e">
        <f t="shared" si="4"/>
        <v>#DIV/0!</v>
      </c>
      <c r="L46" s="34"/>
    </row>
    <row r="47" spans="1:13">
      <c r="A47" s="17"/>
      <c r="B47" s="85"/>
      <c r="C47" s="28"/>
      <c r="D47" s="29"/>
      <c r="E47" s="21"/>
      <c r="F47" s="30"/>
      <c r="G47" s="31"/>
      <c r="H47" s="21"/>
      <c r="I47" s="32">
        <f t="shared" ref="I47:I58" si="5">+I46+C47-F47</f>
        <v>0</v>
      </c>
      <c r="J47" s="42" t="e">
        <f t="shared" ref="J47:J58" si="6">ROUND(((K46+E47)-H47)/I47,2)</f>
        <v>#DIV/0!</v>
      </c>
      <c r="K47" s="33" t="e">
        <f t="shared" ref="K47:K58" si="7">ROUND(I47*J47,2)</f>
        <v>#DIV/0!</v>
      </c>
      <c r="L47" s="34"/>
    </row>
    <row r="48" spans="1:13">
      <c r="A48" s="17"/>
      <c r="B48" s="85"/>
      <c r="C48" s="28"/>
      <c r="D48" s="29"/>
      <c r="E48" s="21"/>
      <c r="F48" s="30"/>
      <c r="G48" s="31"/>
      <c r="H48" s="21"/>
      <c r="I48" s="32">
        <f t="shared" si="5"/>
        <v>0</v>
      </c>
      <c r="J48" s="42" t="e">
        <f t="shared" si="6"/>
        <v>#DIV/0!</v>
      </c>
      <c r="K48" s="33" t="e">
        <f t="shared" si="7"/>
        <v>#DIV/0!</v>
      </c>
      <c r="L48" s="34"/>
    </row>
    <row r="49" spans="1:12">
      <c r="A49" s="17"/>
      <c r="B49" s="85"/>
      <c r="C49" s="28"/>
      <c r="D49" s="29"/>
      <c r="E49" s="21"/>
      <c r="F49" s="30"/>
      <c r="G49" s="31"/>
      <c r="H49" s="21"/>
      <c r="I49" s="32">
        <f t="shared" si="5"/>
        <v>0</v>
      </c>
      <c r="J49" s="42" t="e">
        <f t="shared" si="6"/>
        <v>#DIV/0!</v>
      </c>
      <c r="K49" s="33" t="e">
        <f t="shared" si="7"/>
        <v>#DIV/0!</v>
      </c>
      <c r="L49" s="34"/>
    </row>
    <row r="50" spans="1:12">
      <c r="A50" s="17"/>
      <c r="B50" s="85"/>
      <c r="C50" s="28"/>
      <c r="D50" s="29"/>
      <c r="E50" s="21"/>
      <c r="F50" s="30"/>
      <c r="G50" s="31"/>
      <c r="H50" s="21"/>
      <c r="I50" s="32">
        <f t="shared" si="5"/>
        <v>0</v>
      </c>
      <c r="J50" s="42" t="e">
        <f t="shared" si="6"/>
        <v>#DIV/0!</v>
      </c>
      <c r="K50" s="33" t="e">
        <f t="shared" si="7"/>
        <v>#DIV/0!</v>
      </c>
      <c r="L50" s="34"/>
    </row>
    <row r="51" spans="1:12">
      <c r="A51" s="17"/>
      <c r="B51" s="85"/>
      <c r="C51" s="28"/>
      <c r="D51" s="29"/>
      <c r="E51" s="21"/>
      <c r="F51" s="30"/>
      <c r="G51" s="31"/>
      <c r="H51" s="21"/>
      <c r="I51" s="32">
        <f t="shared" si="5"/>
        <v>0</v>
      </c>
      <c r="J51" s="42" t="e">
        <f t="shared" si="6"/>
        <v>#DIV/0!</v>
      </c>
      <c r="K51" s="33" t="e">
        <f t="shared" si="7"/>
        <v>#DIV/0!</v>
      </c>
      <c r="L51" s="34"/>
    </row>
    <row r="52" spans="1:12">
      <c r="A52" s="17"/>
      <c r="B52" s="85"/>
      <c r="C52" s="28"/>
      <c r="D52" s="29"/>
      <c r="E52" s="21"/>
      <c r="F52" s="30"/>
      <c r="G52" s="31"/>
      <c r="H52" s="21"/>
      <c r="I52" s="32">
        <f t="shared" si="5"/>
        <v>0</v>
      </c>
      <c r="J52" s="42" t="e">
        <f t="shared" si="6"/>
        <v>#DIV/0!</v>
      </c>
      <c r="K52" s="33" t="e">
        <f t="shared" si="7"/>
        <v>#DIV/0!</v>
      </c>
      <c r="L52" s="34"/>
    </row>
    <row r="53" spans="1:12">
      <c r="A53" s="17"/>
      <c r="B53" s="85"/>
      <c r="C53" s="28"/>
      <c r="D53" s="29"/>
      <c r="E53" s="21"/>
      <c r="F53" s="30"/>
      <c r="G53" s="31"/>
      <c r="H53" s="21"/>
      <c r="I53" s="32">
        <f t="shared" si="5"/>
        <v>0</v>
      </c>
      <c r="J53" s="42" t="e">
        <f t="shared" si="6"/>
        <v>#DIV/0!</v>
      </c>
      <c r="K53" s="33" t="e">
        <f t="shared" si="7"/>
        <v>#DIV/0!</v>
      </c>
      <c r="L53" s="34"/>
    </row>
    <row r="54" spans="1:12">
      <c r="A54" s="17"/>
      <c r="B54" s="85"/>
      <c r="C54" s="28"/>
      <c r="D54" s="29"/>
      <c r="E54" s="21"/>
      <c r="F54" s="30"/>
      <c r="G54" s="31"/>
      <c r="H54" s="21"/>
      <c r="I54" s="32">
        <f t="shared" si="5"/>
        <v>0</v>
      </c>
      <c r="J54" s="42" t="e">
        <f t="shared" si="6"/>
        <v>#DIV/0!</v>
      </c>
      <c r="K54" s="33" t="e">
        <f t="shared" si="7"/>
        <v>#DIV/0!</v>
      </c>
      <c r="L54" s="34"/>
    </row>
    <row r="55" spans="1:12">
      <c r="A55" s="17"/>
      <c r="B55" s="85"/>
      <c r="C55" s="28"/>
      <c r="D55" s="29"/>
      <c r="E55" s="21"/>
      <c r="F55" s="30"/>
      <c r="G55" s="31"/>
      <c r="H55" s="21"/>
      <c r="I55" s="32">
        <f t="shared" si="5"/>
        <v>0</v>
      </c>
      <c r="J55" s="42" t="e">
        <f t="shared" si="6"/>
        <v>#DIV/0!</v>
      </c>
      <c r="K55" s="33" t="e">
        <f t="shared" si="7"/>
        <v>#DIV/0!</v>
      </c>
      <c r="L55" s="34"/>
    </row>
    <row r="56" spans="1:12">
      <c r="A56" s="17"/>
      <c r="B56" s="85"/>
      <c r="C56" s="28"/>
      <c r="D56" s="29"/>
      <c r="E56" s="21"/>
      <c r="F56" s="30"/>
      <c r="G56" s="31"/>
      <c r="H56" s="21"/>
      <c r="I56" s="32">
        <f t="shared" si="5"/>
        <v>0</v>
      </c>
      <c r="J56" s="42" t="e">
        <f t="shared" si="6"/>
        <v>#DIV/0!</v>
      </c>
      <c r="K56" s="33" t="e">
        <f t="shared" si="7"/>
        <v>#DIV/0!</v>
      </c>
      <c r="L56" s="34"/>
    </row>
    <row r="57" spans="1:12">
      <c r="A57" s="17"/>
      <c r="B57" s="85"/>
      <c r="C57" s="28"/>
      <c r="D57" s="29"/>
      <c r="E57" s="21"/>
      <c r="F57" s="30"/>
      <c r="G57" s="31"/>
      <c r="H57" s="21"/>
      <c r="I57" s="32">
        <f t="shared" si="5"/>
        <v>0</v>
      </c>
      <c r="J57" s="42" t="e">
        <f t="shared" si="6"/>
        <v>#DIV/0!</v>
      </c>
      <c r="K57" s="33" t="e">
        <f t="shared" si="7"/>
        <v>#DIV/0!</v>
      </c>
      <c r="L57" s="34"/>
    </row>
    <row r="58" spans="1:12">
      <c r="A58" s="17"/>
      <c r="B58" s="85"/>
      <c r="C58" s="28"/>
      <c r="D58" s="29"/>
      <c r="E58" s="21"/>
      <c r="F58" s="30"/>
      <c r="G58" s="31"/>
      <c r="H58" s="21"/>
      <c r="I58" s="32">
        <f t="shared" si="5"/>
        <v>0</v>
      </c>
      <c r="J58" s="42" t="e">
        <f t="shared" si="6"/>
        <v>#DIV/0!</v>
      </c>
      <c r="K58" s="33" t="e">
        <f t="shared" si="7"/>
        <v>#DIV/0!</v>
      </c>
      <c r="L58" s="34"/>
    </row>
    <row r="59" spans="1:12">
      <c r="A59" s="17"/>
      <c r="B59" s="85"/>
      <c r="C59" s="28"/>
      <c r="D59" s="29"/>
      <c r="E59" s="21"/>
      <c r="F59" s="30"/>
      <c r="G59" s="31"/>
      <c r="H59" s="21"/>
      <c r="I59" s="32">
        <f t="shared" ref="I59:I120" si="8">+I58+C59-F59</f>
        <v>0</v>
      </c>
      <c r="J59" s="42" t="e">
        <f t="shared" ref="J59:J120" si="9">ROUND(((K58+E59)-H59)/I59,2)</f>
        <v>#DIV/0!</v>
      </c>
      <c r="K59" s="33" t="e">
        <f t="shared" ref="K59:K120" si="10">ROUND(I59*J59,2)</f>
        <v>#DIV/0!</v>
      </c>
      <c r="L59" s="34"/>
    </row>
    <row r="60" spans="1:12">
      <c r="A60" s="17"/>
      <c r="B60" s="85"/>
      <c r="C60" s="28"/>
      <c r="D60" s="29"/>
      <c r="E60" s="21"/>
      <c r="F60" s="30"/>
      <c r="G60" s="31"/>
      <c r="H60" s="21"/>
      <c r="I60" s="32">
        <f t="shared" si="8"/>
        <v>0</v>
      </c>
      <c r="J60" s="42" t="e">
        <f t="shared" si="9"/>
        <v>#DIV/0!</v>
      </c>
      <c r="K60" s="33" t="e">
        <f t="shared" si="10"/>
        <v>#DIV/0!</v>
      </c>
      <c r="L60" s="34"/>
    </row>
    <row r="61" spans="1:12">
      <c r="A61" s="17"/>
      <c r="B61" s="85"/>
      <c r="C61" s="28"/>
      <c r="D61" s="29"/>
      <c r="E61" s="21"/>
      <c r="F61" s="30"/>
      <c r="G61" s="31"/>
      <c r="H61" s="21"/>
      <c r="I61" s="32">
        <f t="shared" si="8"/>
        <v>0</v>
      </c>
      <c r="J61" s="42" t="e">
        <f t="shared" si="9"/>
        <v>#DIV/0!</v>
      </c>
      <c r="K61" s="33" t="e">
        <f t="shared" si="10"/>
        <v>#DIV/0!</v>
      </c>
      <c r="L61" s="34"/>
    </row>
    <row r="62" spans="1:12">
      <c r="A62" s="17"/>
      <c r="B62" s="85"/>
      <c r="C62" s="28"/>
      <c r="D62" s="29"/>
      <c r="E62" s="21"/>
      <c r="F62" s="30"/>
      <c r="G62" s="31"/>
      <c r="H62" s="21"/>
      <c r="I62" s="32">
        <f t="shared" si="8"/>
        <v>0</v>
      </c>
      <c r="J62" s="42" t="e">
        <f t="shared" si="9"/>
        <v>#DIV/0!</v>
      </c>
      <c r="K62" s="33" t="e">
        <f t="shared" si="10"/>
        <v>#DIV/0!</v>
      </c>
      <c r="L62" s="34"/>
    </row>
    <row r="63" spans="1:12">
      <c r="A63" s="17"/>
      <c r="B63" s="85"/>
      <c r="C63" s="28"/>
      <c r="D63" s="29"/>
      <c r="E63" s="21"/>
      <c r="F63" s="30"/>
      <c r="G63" s="31"/>
      <c r="H63" s="21"/>
      <c r="I63" s="32">
        <f t="shared" si="8"/>
        <v>0</v>
      </c>
      <c r="J63" s="42" t="e">
        <f t="shared" si="9"/>
        <v>#DIV/0!</v>
      </c>
      <c r="K63" s="33" t="e">
        <f t="shared" si="10"/>
        <v>#DIV/0!</v>
      </c>
      <c r="L63" s="34"/>
    </row>
    <row r="64" spans="1:12">
      <c r="A64" s="17"/>
      <c r="B64" s="85"/>
      <c r="C64" s="28"/>
      <c r="D64" s="29"/>
      <c r="E64" s="21"/>
      <c r="F64" s="30"/>
      <c r="G64" s="31"/>
      <c r="H64" s="21"/>
      <c r="I64" s="32">
        <f t="shared" si="8"/>
        <v>0</v>
      </c>
      <c r="J64" s="42" t="e">
        <f t="shared" si="9"/>
        <v>#DIV/0!</v>
      </c>
      <c r="K64" s="33" t="e">
        <f t="shared" si="10"/>
        <v>#DIV/0!</v>
      </c>
      <c r="L64" s="34"/>
    </row>
    <row r="65" spans="1:12">
      <c r="A65" s="17"/>
      <c r="B65" s="85"/>
      <c r="C65" s="28"/>
      <c r="D65" s="29"/>
      <c r="E65" s="21"/>
      <c r="F65" s="30"/>
      <c r="G65" s="31"/>
      <c r="H65" s="21"/>
      <c r="I65" s="32">
        <f t="shared" si="8"/>
        <v>0</v>
      </c>
      <c r="J65" s="42" t="e">
        <f t="shared" si="9"/>
        <v>#DIV/0!</v>
      </c>
      <c r="K65" s="33" t="e">
        <f t="shared" si="10"/>
        <v>#DIV/0!</v>
      </c>
      <c r="L65" s="34"/>
    </row>
    <row r="66" spans="1:12">
      <c r="A66" s="17"/>
      <c r="B66" s="85"/>
      <c r="C66" s="28"/>
      <c r="D66" s="29"/>
      <c r="E66" s="21"/>
      <c r="F66" s="30"/>
      <c r="G66" s="31"/>
      <c r="H66" s="21"/>
      <c r="I66" s="32">
        <f t="shared" si="8"/>
        <v>0</v>
      </c>
      <c r="J66" s="42" t="e">
        <f t="shared" si="9"/>
        <v>#DIV/0!</v>
      </c>
      <c r="K66" s="33" t="e">
        <f t="shared" si="10"/>
        <v>#DIV/0!</v>
      </c>
      <c r="L66" s="34"/>
    </row>
    <row r="67" spans="1:12">
      <c r="A67" s="17"/>
      <c r="B67" s="85"/>
      <c r="C67" s="28"/>
      <c r="D67" s="29"/>
      <c r="E67" s="21"/>
      <c r="F67" s="30"/>
      <c r="G67" s="31"/>
      <c r="H67" s="21"/>
      <c r="I67" s="32">
        <f t="shared" si="8"/>
        <v>0</v>
      </c>
      <c r="J67" s="42" t="e">
        <f t="shared" si="9"/>
        <v>#DIV/0!</v>
      </c>
      <c r="K67" s="33" t="e">
        <f t="shared" si="10"/>
        <v>#DIV/0!</v>
      </c>
      <c r="L67" s="34"/>
    </row>
    <row r="68" spans="1:12">
      <c r="A68" s="17"/>
      <c r="B68" s="85"/>
      <c r="C68" s="28"/>
      <c r="D68" s="29"/>
      <c r="E68" s="21"/>
      <c r="F68" s="30"/>
      <c r="G68" s="31"/>
      <c r="H68" s="21"/>
      <c r="I68" s="32">
        <f t="shared" si="8"/>
        <v>0</v>
      </c>
      <c r="J68" s="42" t="e">
        <f t="shared" si="9"/>
        <v>#DIV/0!</v>
      </c>
      <c r="K68" s="33" t="e">
        <f t="shared" si="10"/>
        <v>#DIV/0!</v>
      </c>
      <c r="L68" s="34"/>
    </row>
    <row r="69" spans="1:12">
      <c r="A69" s="17"/>
      <c r="B69" s="85"/>
      <c r="C69" s="28"/>
      <c r="D69" s="29"/>
      <c r="E69" s="21"/>
      <c r="F69" s="30"/>
      <c r="G69" s="31"/>
      <c r="H69" s="21"/>
      <c r="I69" s="32">
        <f t="shared" si="8"/>
        <v>0</v>
      </c>
      <c r="J69" s="42" t="e">
        <f t="shared" si="9"/>
        <v>#DIV/0!</v>
      </c>
      <c r="K69" s="33" t="e">
        <f t="shared" si="10"/>
        <v>#DIV/0!</v>
      </c>
      <c r="L69" s="34"/>
    </row>
    <row r="70" spans="1:12">
      <c r="A70" s="17"/>
      <c r="B70" s="85"/>
      <c r="C70" s="28"/>
      <c r="D70" s="29"/>
      <c r="E70" s="21"/>
      <c r="F70" s="30"/>
      <c r="G70" s="31"/>
      <c r="H70" s="21"/>
      <c r="I70" s="32">
        <f t="shared" si="8"/>
        <v>0</v>
      </c>
      <c r="J70" s="42" t="e">
        <f t="shared" si="9"/>
        <v>#DIV/0!</v>
      </c>
      <c r="K70" s="33" t="e">
        <f t="shared" si="10"/>
        <v>#DIV/0!</v>
      </c>
      <c r="L70" s="34"/>
    </row>
    <row r="71" spans="1:12">
      <c r="A71" s="17"/>
      <c r="B71" s="85"/>
      <c r="C71" s="28"/>
      <c r="D71" s="29"/>
      <c r="E71" s="21"/>
      <c r="F71" s="30"/>
      <c r="G71" s="31"/>
      <c r="H71" s="21"/>
      <c r="I71" s="32">
        <f t="shared" si="8"/>
        <v>0</v>
      </c>
      <c r="J71" s="42" t="e">
        <f t="shared" si="9"/>
        <v>#DIV/0!</v>
      </c>
      <c r="K71" s="33" t="e">
        <f t="shared" si="10"/>
        <v>#DIV/0!</v>
      </c>
      <c r="L71" s="34"/>
    </row>
    <row r="72" spans="1:12">
      <c r="A72" s="17"/>
      <c r="B72" s="85"/>
      <c r="C72" s="28"/>
      <c r="D72" s="29"/>
      <c r="E72" s="21"/>
      <c r="F72" s="30"/>
      <c r="G72" s="31"/>
      <c r="H72" s="21"/>
      <c r="I72" s="32">
        <f t="shared" si="8"/>
        <v>0</v>
      </c>
      <c r="J72" s="42" t="e">
        <f t="shared" si="9"/>
        <v>#DIV/0!</v>
      </c>
      <c r="K72" s="33" t="e">
        <f t="shared" si="10"/>
        <v>#DIV/0!</v>
      </c>
      <c r="L72" s="34"/>
    </row>
    <row r="73" spans="1:12">
      <c r="A73" s="17"/>
      <c r="B73" s="85"/>
      <c r="C73" s="28"/>
      <c r="D73" s="29"/>
      <c r="E73" s="21"/>
      <c r="F73" s="30"/>
      <c r="G73" s="31"/>
      <c r="H73" s="21"/>
      <c r="I73" s="32">
        <f t="shared" si="8"/>
        <v>0</v>
      </c>
      <c r="J73" s="42" t="e">
        <f t="shared" si="9"/>
        <v>#DIV/0!</v>
      </c>
      <c r="K73" s="33" t="e">
        <f t="shared" si="10"/>
        <v>#DIV/0!</v>
      </c>
      <c r="L73" s="34"/>
    </row>
    <row r="74" spans="1:12">
      <c r="A74" s="17"/>
      <c r="B74" s="85"/>
      <c r="C74" s="28"/>
      <c r="D74" s="29"/>
      <c r="E74" s="21"/>
      <c r="F74" s="30"/>
      <c r="G74" s="31"/>
      <c r="H74" s="21"/>
      <c r="I74" s="32">
        <f t="shared" si="8"/>
        <v>0</v>
      </c>
      <c r="J74" s="42" t="e">
        <f t="shared" si="9"/>
        <v>#DIV/0!</v>
      </c>
      <c r="K74" s="33" t="e">
        <f t="shared" si="10"/>
        <v>#DIV/0!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32">
        <f t="shared" si="8"/>
        <v>0</v>
      </c>
      <c r="J75" s="42" t="e">
        <f t="shared" si="9"/>
        <v>#DIV/0!</v>
      </c>
      <c r="K75" s="33" t="e">
        <f t="shared" si="10"/>
        <v>#DIV/0!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32">
        <f t="shared" si="8"/>
        <v>0</v>
      </c>
      <c r="J76" s="42" t="e">
        <f t="shared" si="9"/>
        <v>#DIV/0!</v>
      </c>
      <c r="K76" s="33" t="e">
        <f t="shared" si="10"/>
        <v>#DIV/0!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32">
        <f t="shared" si="8"/>
        <v>0</v>
      </c>
      <c r="J77" s="42" t="e">
        <f t="shared" si="9"/>
        <v>#DIV/0!</v>
      </c>
      <c r="K77" s="33" t="e">
        <f t="shared" si="10"/>
        <v>#DIV/0!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32">
        <f t="shared" si="8"/>
        <v>0</v>
      </c>
      <c r="J78" s="42" t="e">
        <f t="shared" si="9"/>
        <v>#DIV/0!</v>
      </c>
      <c r="K78" s="33" t="e">
        <f t="shared" si="10"/>
        <v>#DIV/0!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32">
        <f t="shared" si="8"/>
        <v>0</v>
      </c>
      <c r="J79" s="42" t="e">
        <f t="shared" si="9"/>
        <v>#DIV/0!</v>
      </c>
      <c r="K79" s="33" t="e">
        <f t="shared" si="10"/>
        <v>#DIV/0!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32">
        <f t="shared" si="8"/>
        <v>0</v>
      </c>
      <c r="J80" s="42" t="e">
        <f t="shared" si="9"/>
        <v>#DIV/0!</v>
      </c>
      <c r="K80" s="33" t="e">
        <f t="shared" si="10"/>
        <v>#DIV/0!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32">
        <f t="shared" si="8"/>
        <v>0</v>
      </c>
      <c r="J81" s="42" t="e">
        <f t="shared" si="9"/>
        <v>#DIV/0!</v>
      </c>
      <c r="K81" s="33" t="e">
        <f t="shared" si="10"/>
        <v>#DIV/0!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32">
        <f t="shared" si="8"/>
        <v>0</v>
      </c>
      <c r="J82" s="42" t="e">
        <f t="shared" si="9"/>
        <v>#DIV/0!</v>
      </c>
      <c r="K82" s="33" t="e">
        <f t="shared" si="10"/>
        <v>#DIV/0!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32">
        <f t="shared" si="8"/>
        <v>0</v>
      </c>
      <c r="J83" s="42" t="e">
        <f t="shared" si="9"/>
        <v>#DIV/0!</v>
      </c>
      <c r="K83" s="33" t="e">
        <f t="shared" si="10"/>
        <v>#DIV/0!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32">
        <f t="shared" si="8"/>
        <v>0</v>
      </c>
      <c r="J84" s="42" t="e">
        <f t="shared" si="9"/>
        <v>#DIV/0!</v>
      </c>
      <c r="K84" s="33" t="e">
        <f t="shared" si="10"/>
        <v>#DIV/0!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32">
        <f t="shared" si="8"/>
        <v>0</v>
      </c>
      <c r="J85" s="42" t="e">
        <f t="shared" si="9"/>
        <v>#DIV/0!</v>
      </c>
      <c r="K85" s="33" t="e">
        <f t="shared" si="10"/>
        <v>#DIV/0!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9"/>
        <v>#DIV/0!</v>
      </c>
      <c r="K109" s="33" t="e">
        <f t="shared" si="10"/>
        <v>#DIV/0!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9"/>
        <v>#DIV/0!</v>
      </c>
      <c r="K110" s="33" t="e">
        <f t="shared" si="10"/>
        <v>#DIV/0!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9"/>
        <v>#DIV/0!</v>
      </c>
      <c r="K111" s="33" t="e">
        <f t="shared" si="10"/>
        <v>#DIV/0!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9"/>
        <v>#DIV/0!</v>
      </c>
      <c r="K112" s="33" t="e">
        <f t="shared" si="10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9"/>
        <v>#DIV/0!</v>
      </c>
      <c r="K113" s="33" t="e">
        <f t="shared" si="10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9"/>
        <v>#DIV/0!</v>
      </c>
      <c r="K114" s="33" t="e">
        <f t="shared" si="10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9"/>
        <v>#DIV/0!</v>
      </c>
      <c r="K115" s="33" t="e">
        <f t="shared" si="10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9"/>
        <v>#DIV/0!</v>
      </c>
      <c r="K116" s="33" t="e">
        <f t="shared" si="10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9"/>
        <v>#DIV/0!</v>
      </c>
      <c r="K117" s="33" t="e">
        <f t="shared" si="10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9"/>
        <v>#DIV/0!</v>
      </c>
      <c r="K118" s="33" t="e">
        <f t="shared" si="10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9"/>
        <v>#DIV/0!</v>
      </c>
      <c r="K119" s="33" t="e">
        <f t="shared" si="10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9"/>
        <v>#DIV/0!</v>
      </c>
      <c r="K120" s="33" t="e">
        <f t="shared" si="10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>
    <tabColor rgb="FFFFFF00"/>
    <pageSetUpPr fitToPage="1"/>
  </sheetPr>
  <dimension ref="A1:M120"/>
  <sheetViews>
    <sheetView topLeftCell="A15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122</v>
      </c>
      <c r="F8" s="10"/>
      <c r="G8" s="10"/>
      <c r="H8" s="38"/>
      <c r="I8" s="9" t="s">
        <v>6</v>
      </c>
      <c r="J8" s="10"/>
      <c r="K8" s="10" t="s">
        <v>123</v>
      </c>
      <c r="L8" s="11"/>
    </row>
    <row r="9" spans="1:13" ht="15" customHeight="1">
      <c r="A9" s="12" t="s">
        <v>8</v>
      </c>
      <c r="D9" s="10" t="s">
        <v>120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6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61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62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6" si="0">F14*G14</f>
        <v>0</v>
      </c>
      <c r="I14" s="24">
        <v>19</v>
      </c>
      <c r="J14" s="25">
        <v>42.74</v>
      </c>
      <c r="K14" s="21">
        <f>J14*I14</f>
        <v>812.06000000000006</v>
      </c>
      <c r="L14" s="26"/>
    </row>
    <row r="15" spans="1:13" ht="17.100000000000001" customHeight="1">
      <c r="A15" s="17">
        <v>45295</v>
      </c>
      <c r="B15" s="85" t="s">
        <v>591</v>
      </c>
      <c r="C15" s="28"/>
      <c r="D15" s="29"/>
      <c r="E15" s="21"/>
      <c r="F15" s="30">
        <v>5</v>
      </c>
      <c r="G15" s="31">
        <v>42.74</v>
      </c>
      <c r="H15" s="21">
        <f t="shared" si="0"/>
        <v>213.70000000000002</v>
      </c>
      <c r="I15" s="32">
        <f>+I14+C15-F15</f>
        <v>14</v>
      </c>
      <c r="J15" s="42">
        <f>ROUND(((K14+E15)-H15)/I15,2)</f>
        <v>42.74</v>
      </c>
      <c r="K15" s="33">
        <f>ROUND(I15*J15,2)</f>
        <v>598.36</v>
      </c>
      <c r="L15" s="34"/>
      <c r="M15" s="118" t="s">
        <v>592</v>
      </c>
    </row>
    <row r="16" spans="1:13" ht="17.100000000000001" customHeight="1">
      <c r="A16" s="17">
        <v>45295</v>
      </c>
      <c r="B16" s="85" t="s">
        <v>595</v>
      </c>
      <c r="C16" s="28"/>
      <c r="D16" s="29"/>
      <c r="E16" s="21"/>
      <c r="F16" s="30">
        <v>2</v>
      </c>
      <c r="G16" s="31">
        <v>42.74</v>
      </c>
      <c r="H16" s="21">
        <f t="shared" si="0"/>
        <v>85.48</v>
      </c>
      <c r="I16" s="32">
        <f>+I15+C16-F16</f>
        <v>12</v>
      </c>
      <c r="J16" s="42">
        <f>ROUND(((K15+E16)-H16)/I16,2)</f>
        <v>42.74</v>
      </c>
      <c r="K16" s="33">
        <f>ROUND(I16*J16,2)</f>
        <v>512.88</v>
      </c>
      <c r="L16" s="34"/>
      <c r="M16" s="118" t="s">
        <v>597</v>
      </c>
    </row>
    <row r="17" spans="1:13" ht="17.100000000000001" customHeight="1">
      <c r="A17" s="17">
        <v>45303</v>
      </c>
      <c r="B17" s="85" t="s">
        <v>589</v>
      </c>
      <c r="C17" s="28"/>
      <c r="D17" s="29"/>
      <c r="E17" s="21"/>
      <c r="F17" s="30">
        <v>1</v>
      </c>
      <c r="G17" s="31">
        <v>42.74</v>
      </c>
      <c r="H17" s="21">
        <f t="shared" si="0"/>
        <v>42.74</v>
      </c>
      <c r="I17" s="32">
        <f>+I16+C17-F17</f>
        <v>11</v>
      </c>
      <c r="J17" s="42">
        <f>ROUND(((K16+E17)-H17)/I17,2)</f>
        <v>42.74</v>
      </c>
      <c r="K17" s="33">
        <f>ROUND(I17*J17,2)</f>
        <v>470.14</v>
      </c>
      <c r="L17" s="34"/>
      <c r="M17" s="118" t="s">
        <v>623</v>
      </c>
    </row>
    <row r="18" spans="1:13" ht="17.100000000000001" customHeight="1">
      <c r="A18" s="17">
        <v>45303</v>
      </c>
      <c r="B18" s="85" t="s">
        <v>626</v>
      </c>
      <c r="C18" s="28"/>
      <c r="D18" s="29"/>
      <c r="E18" s="21"/>
      <c r="F18" s="30">
        <v>1</v>
      </c>
      <c r="G18" s="31">
        <v>42.74</v>
      </c>
      <c r="H18" s="21">
        <f t="shared" si="0"/>
        <v>42.74</v>
      </c>
      <c r="I18" s="32">
        <f>+I17+C18-F18</f>
        <v>10</v>
      </c>
      <c r="J18" s="42">
        <f>ROUND(((K17+E18)-H18)/I18,2)</f>
        <v>42.74</v>
      </c>
      <c r="K18" s="33">
        <f>ROUND(I18*J18,2)</f>
        <v>427.4</v>
      </c>
      <c r="L18" s="34"/>
      <c r="M18" s="118" t="s">
        <v>625</v>
      </c>
    </row>
    <row r="19" spans="1:13" ht="17.100000000000001" customHeight="1">
      <c r="A19" s="154">
        <v>45309</v>
      </c>
      <c r="B19" s="166" t="s">
        <v>602</v>
      </c>
      <c r="C19" s="156"/>
      <c r="D19" s="157"/>
      <c r="E19" s="158"/>
      <c r="F19" s="159">
        <v>2</v>
      </c>
      <c r="G19" s="160">
        <v>42.74</v>
      </c>
      <c r="H19" s="158">
        <f t="shared" si="0"/>
        <v>85.48</v>
      </c>
      <c r="I19" s="161">
        <f t="shared" ref="I19:I42" si="1">+I18+C19-F19</f>
        <v>8</v>
      </c>
      <c r="J19" s="162">
        <f t="shared" ref="J19:J42" si="2">ROUND(((K18+E19)-H19)/I19,2)</f>
        <v>42.74</v>
      </c>
      <c r="K19" s="163">
        <f t="shared" ref="K19:K42" si="3">ROUND(I19*J19,2)</f>
        <v>341.92</v>
      </c>
      <c r="L19" s="164"/>
      <c r="M19" s="167" t="s">
        <v>644</v>
      </c>
    </row>
    <row r="20" spans="1:13" ht="17.100000000000001" customHeight="1">
      <c r="A20" s="17">
        <v>45344</v>
      </c>
      <c r="B20" s="86" t="s">
        <v>589</v>
      </c>
      <c r="C20" s="19"/>
      <c r="D20" s="20"/>
      <c r="E20" s="21"/>
      <c r="F20" s="22">
        <v>1</v>
      </c>
      <c r="G20" s="23">
        <v>42.74</v>
      </c>
      <c r="H20" s="21">
        <f t="shared" si="0"/>
        <v>42.74</v>
      </c>
      <c r="I20" s="24">
        <f t="shared" si="1"/>
        <v>7</v>
      </c>
      <c r="J20" s="134">
        <f t="shared" si="2"/>
        <v>42.74</v>
      </c>
      <c r="K20" s="21">
        <f t="shared" si="3"/>
        <v>299.18</v>
      </c>
      <c r="L20" s="26"/>
      <c r="M20" s="118" t="s">
        <v>700</v>
      </c>
    </row>
    <row r="21" spans="1:13" ht="17.100000000000001" customHeight="1">
      <c r="A21" s="17">
        <v>45344</v>
      </c>
      <c r="B21" s="85" t="s">
        <v>610</v>
      </c>
      <c r="C21" s="28"/>
      <c r="D21" s="29"/>
      <c r="E21" s="21"/>
      <c r="F21" s="30">
        <v>2</v>
      </c>
      <c r="G21" s="31">
        <v>42.74</v>
      </c>
      <c r="H21" s="21">
        <f t="shared" si="0"/>
        <v>85.48</v>
      </c>
      <c r="I21" s="32">
        <f t="shared" si="1"/>
        <v>5</v>
      </c>
      <c r="J21" s="42">
        <f t="shared" si="2"/>
        <v>42.74</v>
      </c>
      <c r="K21" s="33">
        <f t="shared" si="3"/>
        <v>213.7</v>
      </c>
      <c r="L21" s="34"/>
      <c r="M21" s="118" t="s">
        <v>704</v>
      </c>
    </row>
    <row r="22" spans="1:13" ht="17.100000000000001" customHeight="1">
      <c r="A22" s="154">
        <v>45348</v>
      </c>
      <c r="B22" s="166" t="s">
        <v>715</v>
      </c>
      <c r="C22" s="156"/>
      <c r="D22" s="157"/>
      <c r="E22" s="158"/>
      <c r="F22" s="159">
        <v>2</v>
      </c>
      <c r="G22" s="160">
        <v>42.74</v>
      </c>
      <c r="H22" s="158">
        <f t="shared" si="0"/>
        <v>85.48</v>
      </c>
      <c r="I22" s="161">
        <f t="shared" si="1"/>
        <v>3</v>
      </c>
      <c r="J22" s="162">
        <f t="shared" si="2"/>
        <v>42.74</v>
      </c>
      <c r="K22" s="163">
        <f t="shared" si="3"/>
        <v>128.22</v>
      </c>
      <c r="L22" s="164"/>
      <c r="M22" s="167" t="s">
        <v>714</v>
      </c>
    </row>
    <row r="23" spans="1:13" ht="17.100000000000001" customHeight="1">
      <c r="A23" s="17">
        <v>45384</v>
      </c>
      <c r="B23" s="86" t="s">
        <v>591</v>
      </c>
      <c r="C23" s="19"/>
      <c r="D23" s="20"/>
      <c r="E23" s="21"/>
      <c r="F23" s="22">
        <v>3</v>
      </c>
      <c r="G23" s="23">
        <v>42.74</v>
      </c>
      <c r="H23" s="21">
        <f t="shared" si="0"/>
        <v>128.22</v>
      </c>
      <c r="I23" s="24">
        <f t="shared" si="1"/>
        <v>0</v>
      </c>
      <c r="J23" s="134" t="e">
        <f t="shared" si="2"/>
        <v>#DIV/0!</v>
      </c>
      <c r="K23" s="21" t="e">
        <f t="shared" si="3"/>
        <v>#DIV/0!</v>
      </c>
      <c r="L23" s="26"/>
      <c r="M23" s="118" t="s">
        <v>792</v>
      </c>
    </row>
    <row r="24" spans="1:13" ht="17.100000000000001" customHeight="1">
      <c r="A24" s="17"/>
      <c r="B24" s="85"/>
      <c r="C24" s="28"/>
      <c r="D24" s="29"/>
      <c r="E24" s="21"/>
      <c r="F24" s="30"/>
      <c r="G24" s="31">
        <v>42.74</v>
      </c>
      <c r="H24" s="21">
        <f t="shared" si="0"/>
        <v>0</v>
      </c>
      <c r="I24" s="32">
        <f>+I23+C24-F24</f>
        <v>0</v>
      </c>
      <c r="J24" s="42" t="e">
        <f>ROUND(((K23+E24)-H24)/I24,2)</f>
        <v>#DIV/0!</v>
      </c>
      <c r="K24" s="33" t="e">
        <f>ROUND(I24*J24,2)</f>
        <v>#DIV/0!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>
        <v>42.74</v>
      </c>
      <c r="H25" s="21">
        <f t="shared" si="0"/>
        <v>0</v>
      </c>
      <c r="I25" s="32">
        <f>+I24+C25-F25</f>
        <v>0</v>
      </c>
      <c r="J25" s="42" t="e">
        <f>ROUND(((K24+E25)-H25)/I25,2)</f>
        <v>#DIV/0!</v>
      </c>
      <c r="K25" s="33" t="e">
        <f>ROUND(I25*J25,2)</f>
        <v>#DIV/0!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>
        <v>42.74</v>
      </c>
      <c r="H26" s="21">
        <f t="shared" si="0"/>
        <v>0</v>
      </c>
      <c r="I26" s="32">
        <f>+I25+C26-F26</f>
        <v>0</v>
      </c>
      <c r="J26" s="42" t="e">
        <f>ROUND(((K25+E26)-H26)/I26,2)</f>
        <v>#DIV/0!</v>
      </c>
      <c r="K26" s="33" t="e">
        <f>ROUND(I26*J26,2)</f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1"/>
        <v>0</v>
      </c>
      <c r="J27" s="42" t="e">
        <f t="shared" si="2"/>
        <v>#DIV/0!</v>
      </c>
      <c r="K27" s="33" t="e">
        <f t="shared" si="3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1"/>
        <v>0</v>
      </c>
      <c r="J28" s="42" t="e">
        <f t="shared" si="2"/>
        <v>#DIV/0!</v>
      </c>
      <c r="K28" s="33" t="e">
        <f t="shared" si="3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1"/>
        <v>0</v>
      </c>
      <c r="J29" s="42" t="e">
        <f t="shared" si="2"/>
        <v>#DIV/0!</v>
      </c>
      <c r="K29" s="33" t="e">
        <f t="shared" si="3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1"/>
        <v>0</v>
      </c>
      <c r="J30" s="42" t="e">
        <f t="shared" si="2"/>
        <v>#DIV/0!</v>
      </c>
      <c r="K30" s="33" t="e">
        <f t="shared" si="3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1"/>
        <v>0</v>
      </c>
      <c r="J31" s="42" t="e">
        <f t="shared" si="2"/>
        <v>#DIV/0!</v>
      </c>
      <c r="K31" s="33" t="e">
        <f t="shared" si="3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1"/>
        <v>0</v>
      </c>
      <c r="J32" s="42" t="e">
        <f t="shared" si="2"/>
        <v>#DIV/0!</v>
      </c>
      <c r="K32" s="33" t="e">
        <f t="shared" si="3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1"/>
        <v>0</v>
      </c>
      <c r="J33" s="42" t="e">
        <f t="shared" si="2"/>
        <v>#DIV/0!</v>
      </c>
      <c r="K33" s="33" t="e">
        <f t="shared" si="3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1"/>
        <v>0</v>
      </c>
      <c r="J34" s="42" t="e">
        <f t="shared" si="2"/>
        <v>#DIV/0!</v>
      </c>
      <c r="K34" s="33" t="e">
        <f t="shared" si="3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1"/>
        <v>0</v>
      </c>
      <c r="J35" s="42" t="e">
        <f t="shared" si="2"/>
        <v>#DIV/0!</v>
      </c>
      <c r="K35" s="33" t="e">
        <f t="shared" si="3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1"/>
        <v>0</v>
      </c>
      <c r="J36" s="42" t="e">
        <f t="shared" si="2"/>
        <v>#DIV/0!</v>
      </c>
      <c r="K36" s="33" t="e">
        <f t="shared" si="3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1"/>
        <v>0</v>
      </c>
      <c r="J37" s="42" t="e">
        <f t="shared" si="2"/>
        <v>#DIV/0!</v>
      </c>
      <c r="K37" s="33" t="e">
        <f t="shared" si="3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1"/>
        <v>0</v>
      </c>
      <c r="J38" s="42" t="e">
        <f t="shared" si="2"/>
        <v>#DIV/0!</v>
      </c>
      <c r="K38" s="33" t="e">
        <f t="shared" si="3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1"/>
        <v>0</v>
      </c>
      <c r="J39" s="42" t="e">
        <f t="shared" si="2"/>
        <v>#DIV/0!</v>
      </c>
      <c r="K39" s="33" t="e">
        <f t="shared" si="3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1"/>
        <v>0</v>
      </c>
      <c r="J40" s="42" t="e">
        <f t="shared" si="2"/>
        <v>#DIV/0!</v>
      </c>
      <c r="K40" s="33" t="e">
        <f t="shared" si="3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1"/>
        <v>0</v>
      </c>
      <c r="J41" s="42" t="e">
        <f t="shared" si="2"/>
        <v>#DIV/0!</v>
      </c>
      <c r="K41" s="33" t="e">
        <f t="shared" si="3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1"/>
        <v>0</v>
      </c>
      <c r="J42" s="42" t="e">
        <f t="shared" si="2"/>
        <v>#DIV/0!</v>
      </c>
      <c r="K42" s="33" t="e">
        <f t="shared" si="3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ref="I43:I106" si="4">+I42+C43-F43</f>
        <v>0</v>
      </c>
      <c r="J43" s="42" t="e">
        <f t="shared" ref="J43:J106" si="5">ROUND(((K42+E43)-H43)/I43,2)</f>
        <v>#DIV/0!</v>
      </c>
      <c r="K43" s="33" t="e">
        <f t="shared" ref="K43:K106" si="6">ROUND(I43*J43,2)</f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4"/>
        <v>0</v>
      </c>
      <c r="J81" s="42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4"/>
        <v>0</v>
      </c>
      <c r="J82" s="42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4"/>
        <v>0</v>
      </c>
      <c r="J83" s="42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4"/>
        <v>0</v>
      </c>
      <c r="J84" s="42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4"/>
        <v>0</v>
      </c>
      <c r="J85" s="42" t="e">
        <f t="shared" si="5"/>
        <v>#DIV/0!</v>
      </c>
      <c r="K85" s="33" t="e">
        <f t="shared" si="6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4"/>
        <v>0</v>
      </c>
      <c r="J86" s="42" t="e">
        <f t="shared" si="5"/>
        <v>#DIV/0!</v>
      </c>
      <c r="K86" s="33" t="e">
        <f t="shared" si="6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4"/>
        <v>0</v>
      </c>
      <c r="J87" s="42" t="e">
        <f t="shared" si="5"/>
        <v>#DIV/0!</v>
      </c>
      <c r="K87" s="33" t="e">
        <f t="shared" si="6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4"/>
        <v>0</v>
      </c>
      <c r="J88" s="42" t="e">
        <f t="shared" si="5"/>
        <v>#DIV/0!</v>
      </c>
      <c r="K88" s="33" t="e">
        <f t="shared" si="6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4"/>
        <v>0</v>
      </c>
      <c r="J89" s="42" t="e">
        <f t="shared" si="5"/>
        <v>#DIV/0!</v>
      </c>
      <c r="K89" s="33" t="e">
        <f t="shared" si="6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4"/>
        <v>0</v>
      </c>
      <c r="J90" s="42" t="e">
        <f t="shared" si="5"/>
        <v>#DIV/0!</v>
      </c>
      <c r="K90" s="33" t="e">
        <f t="shared" si="6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4"/>
        <v>0</v>
      </c>
      <c r="J91" s="42" t="e">
        <f t="shared" si="5"/>
        <v>#DIV/0!</v>
      </c>
      <c r="K91" s="33" t="e">
        <f t="shared" si="6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4"/>
        <v>0</v>
      </c>
      <c r="J92" s="42" t="e">
        <f t="shared" si="5"/>
        <v>#DIV/0!</v>
      </c>
      <c r="K92" s="33" t="e">
        <f t="shared" si="6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4"/>
        <v>0</v>
      </c>
      <c r="J93" s="42" t="e">
        <f t="shared" si="5"/>
        <v>#DIV/0!</v>
      </c>
      <c r="K93" s="33" t="e">
        <f t="shared" si="6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4"/>
        <v>0</v>
      </c>
      <c r="J94" s="42" t="e">
        <f t="shared" si="5"/>
        <v>#DIV/0!</v>
      </c>
      <c r="K94" s="33" t="e">
        <f t="shared" si="6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4"/>
        <v>0</v>
      </c>
      <c r="J95" s="42" t="e">
        <f t="shared" si="5"/>
        <v>#DIV/0!</v>
      </c>
      <c r="K95" s="33" t="e">
        <f t="shared" si="6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4"/>
        <v>0</v>
      </c>
      <c r="J96" s="42" t="e">
        <f t="shared" si="5"/>
        <v>#DIV/0!</v>
      </c>
      <c r="K96" s="33" t="e">
        <f t="shared" si="6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4"/>
        <v>0</v>
      </c>
      <c r="J97" s="42" t="e">
        <f t="shared" si="5"/>
        <v>#DIV/0!</v>
      </c>
      <c r="K97" s="33" t="e">
        <f t="shared" si="6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4"/>
        <v>0</v>
      </c>
      <c r="J98" s="42" t="e">
        <f t="shared" si="5"/>
        <v>#DIV/0!</v>
      </c>
      <c r="K98" s="33" t="e">
        <f t="shared" si="6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4"/>
        <v>0</v>
      </c>
      <c r="J99" s="42" t="e">
        <f t="shared" si="5"/>
        <v>#DIV/0!</v>
      </c>
      <c r="K99" s="33" t="e">
        <f t="shared" si="6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4"/>
        <v>0</v>
      </c>
      <c r="J100" s="42" t="e">
        <f t="shared" si="5"/>
        <v>#DIV/0!</v>
      </c>
      <c r="K100" s="33" t="e">
        <f t="shared" si="6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4"/>
        <v>0</v>
      </c>
      <c r="J101" s="42" t="e">
        <f t="shared" si="5"/>
        <v>#DIV/0!</v>
      </c>
      <c r="K101" s="33" t="e">
        <f t="shared" si="6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4"/>
        <v>0</v>
      </c>
      <c r="J102" s="42" t="e">
        <f t="shared" si="5"/>
        <v>#DIV/0!</v>
      </c>
      <c r="K102" s="33" t="e">
        <f t="shared" si="6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4"/>
        <v>0</v>
      </c>
      <c r="J103" s="42" t="e">
        <f t="shared" si="5"/>
        <v>#DIV/0!</v>
      </c>
      <c r="K103" s="33" t="e">
        <f t="shared" si="6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4"/>
        <v>0</v>
      </c>
      <c r="J104" s="42" t="e">
        <f t="shared" si="5"/>
        <v>#DIV/0!</v>
      </c>
      <c r="K104" s="33" t="e">
        <f t="shared" si="6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4"/>
        <v>0</v>
      </c>
      <c r="J105" s="42" t="e">
        <f t="shared" si="5"/>
        <v>#DIV/0!</v>
      </c>
      <c r="K105" s="33" t="e">
        <f t="shared" si="6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4"/>
        <v>0</v>
      </c>
      <c r="J106" s="42" t="e">
        <f t="shared" si="5"/>
        <v>#DIV/0!</v>
      </c>
      <c r="K106" s="33" t="e">
        <f t="shared" si="6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ref="I107:I120" si="7">+I106+C107-F107</f>
        <v>0</v>
      </c>
      <c r="J107" s="42" t="e">
        <f t="shared" ref="J107:J120" si="8">ROUND(((K106+E107)-H107)/I107,2)</f>
        <v>#DIV/0!</v>
      </c>
      <c r="K107" s="33" t="e">
        <f t="shared" ref="K107:K120" si="9">ROUND(I107*J107,2)</f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>
    <tabColor rgb="FFFF0000"/>
    <pageSetUpPr fitToPage="1"/>
  </sheetPr>
  <dimension ref="A1:L42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122</v>
      </c>
      <c r="F8" s="10"/>
      <c r="G8" s="10"/>
      <c r="H8" s="38"/>
      <c r="I8" s="9" t="s">
        <v>6</v>
      </c>
      <c r="J8" s="10"/>
      <c r="K8" s="10" t="s">
        <v>125</v>
      </c>
      <c r="L8" s="11"/>
    </row>
    <row r="9" spans="1:12" ht="15" customHeight="1">
      <c r="A9" s="12" t="s">
        <v>8</v>
      </c>
      <c r="D9" s="10" t="s">
        <v>124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42"/>
      <c r="K15" s="33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>
    <tabColor rgb="FFFFFF00"/>
    <pageSetUpPr fitToPage="1"/>
  </sheetPr>
  <dimension ref="A1:M121"/>
  <sheetViews>
    <sheetView topLeftCell="A1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5703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126</v>
      </c>
      <c r="F8" s="10"/>
      <c r="G8" s="10"/>
      <c r="H8" s="38"/>
      <c r="I8" s="9" t="s">
        <v>6</v>
      </c>
      <c r="J8" s="10"/>
      <c r="K8" s="10" t="s">
        <v>128</v>
      </c>
      <c r="L8" s="11"/>
    </row>
    <row r="9" spans="1:13" ht="15" customHeight="1">
      <c r="A9" s="12" t="s">
        <v>8</v>
      </c>
      <c r="D9" s="10" t="s">
        <v>127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7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7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7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9</v>
      </c>
      <c r="J14" s="25">
        <v>302</v>
      </c>
      <c r="K14" s="21">
        <f>J14*I14</f>
        <v>2718</v>
      </c>
      <c r="L14" s="26"/>
    </row>
    <row r="15" spans="1:13" ht="17.100000000000001" customHeight="1">
      <c r="A15" s="154">
        <v>45323</v>
      </c>
      <c r="B15" s="166" t="s">
        <v>627</v>
      </c>
      <c r="C15" s="156"/>
      <c r="D15" s="157"/>
      <c r="E15" s="158"/>
      <c r="F15" s="159">
        <v>2</v>
      </c>
      <c r="G15" s="160">
        <v>302</v>
      </c>
      <c r="H15" s="158">
        <f>F15*G15</f>
        <v>604</v>
      </c>
      <c r="I15" s="161">
        <f t="shared" ref="I15:I25" si="0">+I14+C15-F15</f>
        <v>7</v>
      </c>
      <c r="J15" s="162">
        <f t="shared" ref="J15:J24" si="1">ROUND(((K14+E15)-H15)/I15,2)</f>
        <v>302</v>
      </c>
      <c r="K15" s="163">
        <f t="shared" ref="K15:K25" si="2">ROUND(I15*J15,2)</f>
        <v>2114</v>
      </c>
      <c r="L15" s="164"/>
      <c r="M15" s="167" t="s">
        <v>678</v>
      </c>
    </row>
    <row r="16" spans="1:13" ht="17.100000000000001" customHeight="1">
      <c r="A16" s="154">
        <v>45364</v>
      </c>
      <c r="B16" s="171" t="s">
        <v>627</v>
      </c>
      <c r="C16" s="244"/>
      <c r="D16" s="245"/>
      <c r="E16" s="158"/>
      <c r="F16" s="172">
        <v>2</v>
      </c>
      <c r="G16" s="170">
        <v>302</v>
      </c>
      <c r="H16" s="158">
        <f>F16*G16</f>
        <v>604</v>
      </c>
      <c r="I16" s="173">
        <f t="shared" si="0"/>
        <v>5</v>
      </c>
      <c r="J16" s="174">
        <f t="shared" si="1"/>
        <v>302</v>
      </c>
      <c r="K16" s="158">
        <f t="shared" si="2"/>
        <v>1510</v>
      </c>
      <c r="L16" s="246"/>
      <c r="M16" s="167" t="s">
        <v>756</v>
      </c>
    </row>
    <row r="17" spans="1:13" ht="17.100000000000001" customHeight="1">
      <c r="A17" s="247">
        <v>45397</v>
      </c>
      <c r="B17" s="248" t="s">
        <v>589</v>
      </c>
      <c r="C17" s="249"/>
      <c r="D17" s="250"/>
      <c r="E17" s="241"/>
      <c r="F17" s="251">
        <v>2</v>
      </c>
      <c r="G17" s="240">
        <f>J16</f>
        <v>302</v>
      </c>
      <c r="H17" s="241">
        <f>F17*G17</f>
        <v>604</v>
      </c>
      <c r="I17" s="242">
        <f t="shared" si="0"/>
        <v>3</v>
      </c>
      <c r="J17" s="243">
        <f t="shared" si="1"/>
        <v>302</v>
      </c>
      <c r="K17" s="241">
        <f t="shared" si="2"/>
        <v>906</v>
      </c>
      <c r="L17" s="252"/>
      <c r="M17" s="253" t="s">
        <v>835</v>
      </c>
    </row>
    <row r="18" spans="1:13" ht="17.100000000000001" customHeight="1">
      <c r="A18" s="279">
        <v>45406</v>
      </c>
      <c r="B18" s="282" t="s">
        <v>854</v>
      </c>
      <c r="C18" s="280">
        <v>10</v>
      </c>
      <c r="D18" s="281">
        <v>490</v>
      </c>
      <c r="E18" s="21">
        <f>C18*D18</f>
        <v>4900</v>
      </c>
      <c r="F18" s="202"/>
      <c r="G18" s="195"/>
      <c r="H18" s="188"/>
      <c r="I18" s="242">
        <f t="shared" si="0"/>
        <v>13</v>
      </c>
      <c r="J18" s="243">
        <f t="shared" si="1"/>
        <v>446.62</v>
      </c>
      <c r="K18" s="241">
        <f t="shared" si="2"/>
        <v>5806.06</v>
      </c>
      <c r="L18" s="274"/>
    </row>
    <row r="19" spans="1:13" ht="17.100000000000001" customHeight="1">
      <c r="A19" s="17">
        <v>45414</v>
      </c>
      <c r="B19" s="86" t="s">
        <v>636</v>
      </c>
      <c r="C19" s="19"/>
      <c r="D19" s="20"/>
      <c r="E19" s="21"/>
      <c r="F19" s="22">
        <v>2</v>
      </c>
      <c r="G19" s="23">
        <f>J17</f>
        <v>302</v>
      </c>
      <c r="H19" s="21">
        <f t="shared" ref="H19:H25" si="3">F19*G19</f>
        <v>604</v>
      </c>
      <c r="I19" s="242">
        <f t="shared" si="0"/>
        <v>11</v>
      </c>
      <c r="J19" s="243">
        <f t="shared" si="1"/>
        <v>472.91</v>
      </c>
      <c r="K19" s="241">
        <f t="shared" si="2"/>
        <v>5202.01</v>
      </c>
      <c r="L19" s="26"/>
      <c r="M19" s="118" t="s">
        <v>850</v>
      </c>
    </row>
    <row r="20" spans="1:13" ht="17.100000000000001" customHeight="1">
      <c r="A20" s="17">
        <v>45418</v>
      </c>
      <c r="B20" s="87" t="s">
        <v>610</v>
      </c>
      <c r="C20" s="28"/>
      <c r="D20" s="29"/>
      <c r="E20" s="21"/>
      <c r="F20" s="30">
        <v>2</v>
      </c>
      <c r="G20" s="31">
        <f t="shared" ref="G20:G25" si="4">J19</f>
        <v>472.91</v>
      </c>
      <c r="H20" s="21">
        <f t="shared" si="3"/>
        <v>945.82</v>
      </c>
      <c r="I20" s="24">
        <f t="shared" si="0"/>
        <v>9</v>
      </c>
      <c r="J20" s="134">
        <f t="shared" si="1"/>
        <v>472.91</v>
      </c>
      <c r="K20" s="21">
        <f t="shared" si="2"/>
        <v>4256.1899999999996</v>
      </c>
      <c r="L20" s="34"/>
      <c r="M20" s="118" t="s">
        <v>852</v>
      </c>
    </row>
    <row r="21" spans="1:13" ht="17.100000000000001" customHeight="1">
      <c r="A21" s="17">
        <v>45420</v>
      </c>
      <c r="B21" s="82" t="s">
        <v>610</v>
      </c>
      <c r="C21" s="28"/>
      <c r="D21" s="29"/>
      <c r="E21" s="21"/>
      <c r="F21" s="30">
        <v>3</v>
      </c>
      <c r="G21" s="31">
        <f t="shared" si="4"/>
        <v>472.91</v>
      </c>
      <c r="H21" s="21">
        <f t="shared" si="3"/>
        <v>1418.73</v>
      </c>
      <c r="I21" s="32">
        <f t="shared" si="0"/>
        <v>6</v>
      </c>
      <c r="J21" s="42">
        <f t="shared" si="1"/>
        <v>472.91</v>
      </c>
      <c r="K21" s="33">
        <f t="shared" si="2"/>
        <v>2837.46</v>
      </c>
      <c r="L21" s="34"/>
      <c r="M21" s="118" t="s">
        <v>856</v>
      </c>
    </row>
    <row r="22" spans="1:13" ht="17.100000000000001" customHeight="1">
      <c r="A22" s="17">
        <v>45435</v>
      </c>
      <c r="B22" s="85" t="s">
        <v>627</v>
      </c>
      <c r="C22" s="28"/>
      <c r="D22" s="29"/>
      <c r="E22" s="21"/>
      <c r="F22" s="30">
        <v>1</v>
      </c>
      <c r="G22" s="31">
        <f t="shared" si="4"/>
        <v>472.91</v>
      </c>
      <c r="H22" s="21">
        <f t="shared" si="3"/>
        <v>472.91</v>
      </c>
      <c r="I22" s="32">
        <f t="shared" si="0"/>
        <v>5</v>
      </c>
      <c r="J22" s="42">
        <f t="shared" si="1"/>
        <v>472.91</v>
      </c>
      <c r="K22" s="33">
        <f t="shared" si="2"/>
        <v>2364.5500000000002</v>
      </c>
      <c r="L22" s="34"/>
      <c r="M22" s="322" t="s">
        <v>908</v>
      </c>
    </row>
    <row r="23" spans="1:13" ht="17.100000000000001" customHeight="1">
      <c r="A23" s="17">
        <v>45516</v>
      </c>
      <c r="B23" s="85" t="s">
        <v>629</v>
      </c>
      <c r="C23" s="19"/>
      <c r="D23" s="20"/>
      <c r="E23" s="21"/>
      <c r="F23" s="22">
        <v>2</v>
      </c>
      <c r="G23" s="23">
        <f t="shared" si="4"/>
        <v>472.91</v>
      </c>
      <c r="H23" s="21">
        <f t="shared" si="3"/>
        <v>945.82</v>
      </c>
      <c r="I23" s="24">
        <f t="shared" si="0"/>
        <v>3</v>
      </c>
      <c r="J23" s="134">
        <f t="shared" si="1"/>
        <v>472.91</v>
      </c>
      <c r="K23" s="21">
        <f t="shared" si="2"/>
        <v>1418.73</v>
      </c>
      <c r="L23" s="26"/>
      <c r="M23" s="118" t="s">
        <v>1056</v>
      </c>
    </row>
    <row r="24" spans="1:13" ht="17.100000000000001" customHeight="1">
      <c r="A24" s="17">
        <v>45518</v>
      </c>
      <c r="B24" s="85" t="s">
        <v>595</v>
      </c>
      <c r="C24" s="28"/>
      <c r="D24" s="29"/>
      <c r="E24" s="21"/>
      <c r="F24" s="30">
        <v>2</v>
      </c>
      <c r="G24" s="23">
        <f t="shared" si="4"/>
        <v>472.91</v>
      </c>
      <c r="H24" s="21">
        <f t="shared" si="3"/>
        <v>945.82</v>
      </c>
      <c r="I24" s="24">
        <f t="shared" si="0"/>
        <v>1</v>
      </c>
      <c r="J24" s="134">
        <f t="shared" si="1"/>
        <v>472.91</v>
      </c>
      <c r="K24" s="21">
        <f t="shared" si="2"/>
        <v>472.91</v>
      </c>
      <c r="L24" s="34"/>
      <c r="M24" s="118" t="s">
        <v>1067</v>
      </c>
    </row>
    <row r="25" spans="1:13" ht="17.100000000000001" customHeight="1">
      <c r="A25" s="17">
        <v>45518</v>
      </c>
      <c r="B25" s="85" t="s">
        <v>598</v>
      </c>
      <c r="C25" s="28"/>
      <c r="D25" s="29"/>
      <c r="E25" s="21"/>
      <c r="F25" s="30">
        <v>1</v>
      </c>
      <c r="G25" s="23">
        <f t="shared" si="4"/>
        <v>472.91</v>
      </c>
      <c r="H25" s="21">
        <f t="shared" si="3"/>
        <v>472.91</v>
      </c>
      <c r="I25" s="24">
        <f t="shared" si="0"/>
        <v>0</v>
      </c>
      <c r="J25" s="134">
        <v>0</v>
      </c>
      <c r="K25" s="21">
        <f t="shared" si="2"/>
        <v>0</v>
      </c>
      <c r="L25" s="34"/>
      <c r="M25" s="118" t="s">
        <v>1071</v>
      </c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ref="I26:I44" si="5">+I25+C26-F26</f>
        <v>0</v>
      </c>
      <c r="J26" s="42" t="e">
        <f t="shared" ref="J26:J44" si="6">ROUND(((K25+E26)-H26)/I26,2)</f>
        <v>#DIV/0!</v>
      </c>
      <c r="K26" s="33" t="e">
        <f t="shared" ref="K26:K44" si="7">ROUND(I26*J26,2)</f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5"/>
        <v>0</v>
      </c>
      <c r="J27" s="42" t="e">
        <f t="shared" si="6"/>
        <v>#DIV/0!</v>
      </c>
      <c r="K27" s="33" t="e">
        <f t="shared" si="7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5"/>
        <v>0</v>
      </c>
      <c r="J28" s="42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5"/>
        <v>0</v>
      </c>
      <c r="J29" s="42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5"/>
        <v>0</v>
      </c>
      <c r="J30" s="42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5"/>
        <v>0</v>
      </c>
      <c r="J31" s="42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5"/>
        <v>0</v>
      </c>
      <c r="J32" s="42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5"/>
        <v>0</v>
      </c>
      <c r="J33" s="42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5"/>
        <v>0</v>
      </c>
      <c r="J34" s="42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5"/>
        <v>0</v>
      </c>
      <c r="J35" s="42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5"/>
        <v>0</v>
      </c>
      <c r="J36" s="42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5"/>
        <v>0</v>
      </c>
      <c r="J37" s="42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5"/>
        <v>0</v>
      </c>
      <c r="J38" s="42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5"/>
        <v>0</v>
      </c>
      <c r="J39" s="42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5"/>
        <v>0</v>
      </c>
      <c r="J40" s="42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5"/>
        <v>0</v>
      </c>
      <c r="J41" s="42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5"/>
        <v>0</v>
      </c>
      <c r="J42" s="42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5"/>
        <v>0</v>
      </c>
      <c r="J43" s="42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5"/>
        <v>0</v>
      </c>
      <c r="J44" s="42" t="e">
        <f t="shared" si="6"/>
        <v>#DIV/0!</v>
      </c>
      <c r="K44" s="33" t="e">
        <f t="shared" si="7"/>
        <v>#DIV/0!</v>
      </c>
      <c r="L44" s="34"/>
    </row>
    <row r="45" spans="1:12">
      <c r="A45" s="17"/>
      <c r="B45" s="85"/>
      <c r="C45" s="28"/>
      <c r="D45" s="29"/>
      <c r="E45" s="21"/>
      <c r="F45" s="30"/>
      <c r="G45" s="31"/>
      <c r="H45" s="21"/>
      <c r="I45" s="32">
        <f t="shared" ref="I45:I108" si="8">+I44+C45-F45</f>
        <v>0</v>
      </c>
      <c r="J45" s="42" t="e">
        <f t="shared" ref="J45:J108" si="9">ROUND(((K44+E45)-H45)/I45,2)</f>
        <v>#DIV/0!</v>
      </c>
      <c r="K45" s="33" t="e">
        <f t="shared" ref="K45:K108" si="10">ROUND(I45*J45,2)</f>
        <v>#DIV/0!</v>
      </c>
      <c r="L45" s="34"/>
    </row>
    <row r="46" spans="1:12">
      <c r="A46" s="17"/>
      <c r="B46" s="85"/>
      <c r="C46" s="28"/>
      <c r="D46" s="29"/>
      <c r="E46" s="21"/>
      <c r="F46" s="30"/>
      <c r="G46" s="31"/>
      <c r="H46" s="21"/>
      <c r="I46" s="32">
        <f t="shared" si="8"/>
        <v>0</v>
      </c>
      <c r="J46" s="42" t="e">
        <f t="shared" si="9"/>
        <v>#DIV/0!</v>
      </c>
      <c r="K46" s="33" t="e">
        <f t="shared" si="10"/>
        <v>#DIV/0!</v>
      </c>
      <c r="L46" s="34"/>
    </row>
    <row r="47" spans="1:12">
      <c r="A47" s="17"/>
      <c r="B47" s="85"/>
      <c r="C47" s="28"/>
      <c r="D47" s="29"/>
      <c r="E47" s="21"/>
      <c r="F47" s="30"/>
      <c r="G47" s="31"/>
      <c r="H47" s="21"/>
      <c r="I47" s="32">
        <f t="shared" si="8"/>
        <v>0</v>
      </c>
      <c r="J47" s="42" t="e">
        <f t="shared" si="9"/>
        <v>#DIV/0!</v>
      </c>
      <c r="K47" s="33" t="e">
        <f t="shared" si="10"/>
        <v>#DIV/0!</v>
      </c>
      <c r="L47" s="34"/>
    </row>
    <row r="48" spans="1:12">
      <c r="A48" s="17"/>
      <c r="B48" s="85"/>
      <c r="C48" s="28"/>
      <c r="D48" s="29"/>
      <c r="E48" s="21"/>
      <c r="F48" s="30"/>
      <c r="G48" s="31"/>
      <c r="H48" s="21"/>
      <c r="I48" s="32">
        <f t="shared" si="8"/>
        <v>0</v>
      </c>
      <c r="J48" s="42" t="e">
        <f t="shared" si="9"/>
        <v>#DIV/0!</v>
      </c>
      <c r="K48" s="33" t="e">
        <f t="shared" si="10"/>
        <v>#DIV/0!</v>
      </c>
      <c r="L48" s="34"/>
    </row>
    <row r="49" spans="1:12">
      <c r="A49" s="17"/>
      <c r="B49" s="85"/>
      <c r="C49" s="28"/>
      <c r="D49" s="29"/>
      <c r="E49" s="21"/>
      <c r="F49" s="30"/>
      <c r="G49" s="31"/>
      <c r="H49" s="21"/>
      <c r="I49" s="32">
        <f t="shared" si="8"/>
        <v>0</v>
      </c>
      <c r="J49" s="42" t="e">
        <f t="shared" si="9"/>
        <v>#DIV/0!</v>
      </c>
      <c r="K49" s="33" t="e">
        <f t="shared" si="10"/>
        <v>#DIV/0!</v>
      </c>
      <c r="L49" s="34"/>
    </row>
    <row r="50" spans="1:12">
      <c r="A50" s="17"/>
      <c r="B50" s="85"/>
      <c r="C50" s="28"/>
      <c r="D50" s="29"/>
      <c r="E50" s="21"/>
      <c r="F50" s="30"/>
      <c r="G50" s="31"/>
      <c r="H50" s="21"/>
      <c r="I50" s="32">
        <f t="shared" si="8"/>
        <v>0</v>
      </c>
      <c r="J50" s="42" t="e">
        <f t="shared" si="9"/>
        <v>#DIV/0!</v>
      </c>
      <c r="K50" s="33" t="e">
        <f t="shared" si="10"/>
        <v>#DIV/0!</v>
      </c>
      <c r="L50" s="34"/>
    </row>
    <row r="51" spans="1:12">
      <c r="A51" s="17"/>
      <c r="B51" s="85"/>
      <c r="C51" s="28"/>
      <c r="D51" s="29"/>
      <c r="E51" s="21"/>
      <c r="F51" s="30"/>
      <c r="G51" s="31"/>
      <c r="H51" s="21"/>
      <c r="I51" s="32">
        <f t="shared" si="8"/>
        <v>0</v>
      </c>
      <c r="J51" s="42" t="e">
        <f t="shared" si="9"/>
        <v>#DIV/0!</v>
      </c>
      <c r="K51" s="33" t="e">
        <f t="shared" si="10"/>
        <v>#DIV/0!</v>
      </c>
      <c r="L51" s="34"/>
    </row>
    <row r="52" spans="1:12">
      <c r="A52" s="17"/>
      <c r="B52" s="85"/>
      <c r="C52" s="28"/>
      <c r="D52" s="29"/>
      <c r="E52" s="21"/>
      <c r="F52" s="30"/>
      <c r="G52" s="31"/>
      <c r="H52" s="21"/>
      <c r="I52" s="32">
        <f t="shared" si="8"/>
        <v>0</v>
      </c>
      <c r="J52" s="42" t="e">
        <f t="shared" si="9"/>
        <v>#DIV/0!</v>
      </c>
      <c r="K52" s="33" t="e">
        <f t="shared" si="10"/>
        <v>#DIV/0!</v>
      </c>
      <c r="L52" s="34"/>
    </row>
    <row r="53" spans="1:12">
      <c r="A53" s="17"/>
      <c r="B53" s="85"/>
      <c r="C53" s="28"/>
      <c r="D53" s="29"/>
      <c r="E53" s="21"/>
      <c r="F53" s="30"/>
      <c r="G53" s="31"/>
      <c r="H53" s="21"/>
      <c r="I53" s="32">
        <f t="shared" si="8"/>
        <v>0</v>
      </c>
      <c r="J53" s="42" t="e">
        <f t="shared" si="9"/>
        <v>#DIV/0!</v>
      </c>
      <c r="K53" s="33" t="e">
        <f t="shared" si="10"/>
        <v>#DIV/0!</v>
      </c>
      <c r="L53" s="34"/>
    </row>
    <row r="54" spans="1:12">
      <c r="A54" s="17"/>
      <c r="B54" s="85"/>
      <c r="C54" s="28"/>
      <c r="D54" s="29"/>
      <c r="E54" s="21"/>
      <c r="F54" s="30"/>
      <c r="G54" s="31"/>
      <c r="H54" s="21"/>
      <c r="I54" s="32">
        <f t="shared" si="8"/>
        <v>0</v>
      </c>
      <c r="J54" s="42" t="e">
        <f t="shared" si="9"/>
        <v>#DIV/0!</v>
      </c>
      <c r="K54" s="33" t="e">
        <f t="shared" si="10"/>
        <v>#DIV/0!</v>
      </c>
      <c r="L54" s="34"/>
    </row>
    <row r="55" spans="1:12">
      <c r="A55" s="17"/>
      <c r="B55" s="85"/>
      <c r="C55" s="28"/>
      <c r="D55" s="29"/>
      <c r="E55" s="21"/>
      <c r="F55" s="30"/>
      <c r="G55" s="31"/>
      <c r="H55" s="21"/>
      <c r="I55" s="32">
        <f t="shared" si="8"/>
        <v>0</v>
      </c>
      <c r="J55" s="42" t="e">
        <f t="shared" si="9"/>
        <v>#DIV/0!</v>
      </c>
      <c r="K55" s="33" t="e">
        <f t="shared" si="10"/>
        <v>#DIV/0!</v>
      </c>
      <c r="L55" s="34"/>
    </row>
    <row r="56" spans="1:12">
      <c r="A56" s="17"/>
      <c r="B56" s="85"/>
      <c r="C56" s="28"/>
      <c r="D56" s="29"/>
      <c r="E56" s="21"/>
      <c r="F56" s="30"/>
      <c r="G56" s="31"/>
      <c r="H56" s="21"/>
      <c r="I56" s="32">
        <f t="shared" si="8"/>
        <v>0</v>
      </c>
      <c r="J56" s="42" t="e">
        <f t="shared" si="9"/>
        <v>#DIV/0!</v>
      </c>
      <c r="K56" s="33" t="e">
        <f t="shared" si="10"/>
        <v>#DIV/0!</v>
      </c>
      <c r="L56" s="34"/>
    </row>
    <row r="57" spans="1:12">
      <c r="A57" s="17"/>
      <c r="B57" s="85"/>
      <c r="C57" s="28"/>
      <c r="D57" s="29"/>
      <c r="E57" s="21"/>
      <c r="F57" s="30"/>
      <c r="G57" s="31"/>
      <c r="H57" s="21"/>
      <c r="I57" s="32">
        <f t="shared" si="8"/>
        <v>0</v>
      </c>
      <c r="J57" s="42" t="e">
        <f t="shared" si="9"/>
        <v>#DIV/0!</v>
      </c>
      <c r="K57" s="33" t="e">
        <f t="shared" si="10"/>
        <v>#DIV/0!</v>
      </c>
      <c r="L57" s="34"/>
    </row>
    <row r="58" spans="1:12">
      <c r="A58" s="17"/>
      <c r="B58" s="85"/>
      <c r="C58" s="28"/>
      <c r="D58" s="29"/>
      <c r="E58" s="21"/>
      <c r="F58" s="30"/>
      <c r="G58" s="31"/>
      <c r="H58" s="21"/>
      <c r="I58" s="32">
        <f t="shared" si="8"/>
        <v>0</v>
      </c>
      <c r="J58" s="42" t="e">
        <f t="shared" si="9"/>
        <v>#DIV/0!</v>
      </c>
      <c r="K58" s="33" t="e">
        <f t="shared" si="10"/>
        <v>#DIV/0!</v>
      </c>
      <c r="L58" s="34"/>
    </row>
    <row r="59" spans="1:12">
      <c r="A59" s="17"/>
      <c r="B59" s="85"/>
      <c r="C59" s="28"/>
      <c r="D59" s="29"/>
      <c r="E59" s="21"/>
      <c r="F59" s="30"/>
      <c r="G59" s="31"/>
      <c r="H59" s="21"/>
      <c r="I59" s="32">
        <f t="shared" si="8"/>
        <v>0</v>
      </c>
      <c r="J59" s="42" t="e">
        <f t="shared" si="9"/>
        <v>#DIV/0!</v>
      </c>
      <c r="K59" s="33" t="e">
        <f t="shared" si="10"/>
        <v>#DIV/0!</v>
      </c>
      <c r="L59" s="34"/>
    </row>
    <row r="60" spans="1:12">
      <c r="A60" s="17"/>
      <c r="B60" s="85"/>
      <c r="C60" s="28"/>
      <c r="D60" s="29"/>
      <c r="E60" s="21"/>
      <c r="F60" s="30"/>
      <c r="G60" s="31"/>
      <c r="H60" s="21"/>
      <c r="I60" s="32">
        <f t="shared" si="8"/>
        <v>0</v>
      </c>
      <c r="J60" s="42" t="e">
        <f t="shared" si="9"/>
        <v>#DIV/0!</v>
      </c>
      <c r="K60" s="33" t="e">
        <f t="shared" si="10"/>
        <v>#DIV/0!</v>
      </c>
      <c r="L60" s="34"/>
    </row>
    <row r="61" spans="1:12">
      <c r="A61" s="17"/>
      <c r="B61" s="85"/>
      <c r="C61" s="28"/>
      <c r="D61" s="29"/>
      <c r="E61" s="21"/>
      <c r="F61" s="30"/>
      <c r="G61" s="31"/>
      <c r="H61" s="21"/>
      <c r="I61" s="32">
        <f t="shared" si="8"/>
        <v>0</v>
      </c>
      <c r="J61" s="42" t="e">
        <f t="shared" si="9"/>
        <v>#DIV/0!</v>
      </c>
      <c r="K61" s="33" t="e">
        <f t="shared" si="10"/>
        <v>#DIV/0!</v>
      </c>
      <c r="L61" s="34"/>
    </row>
    <row r="62" spans="1:12">
      <c r="A62" s="17"/>
      <c r="B62" s="85"/>
      <c r="C62" s="28"/>
      <c r="D62" s="29"/>
      <c r="E62" s="21"/>
      <c r="F62" s="30"/>
      <c r="G62" s="31"/>
      <c r="H62" s="21"/>
      <c r="I62" s="32">
        <f t="shared" si="8"/>
        <v>0</v>
      </c>
      <c r="J62" s="42" t="e">
        <f t="shared" si="9"/>
        <v>#DIV/0!</v>
      </c>
      <c r="K62" s="33" t="e">
        <f t="shared" si="10"/>
        <v>#DIV/0!</v>
      </c>
      <c r="L62" s="34"/>
    </row>
    <row r="63" spans="1:12">
      <c r="A63" s="17"/>
      <c r="B63" s="85"/>
      <c r="C63" s="28"/>
      <c r="D63" s="29"/>
      <c r="E63" s="21"/>
      <c r="F63" s="30"/>
      <c r="G63" s="31"/>
      <c r="H63" s="21"/>
      <c r="I63" s="32">
        <f t="shared" si="8"/>
        <v>0</v>
      </c>
      <c r="J63" s="42" t="e">
        <f t="shared" si="9"/>
        <v>#DIV/0!</v>
      </c>
      <c r="K63" s="33" t="e">
        <f t="shared" si="10"/>
        <v>#DIV/0!</v>
      </c>
      <c r="L63" s="34"/>
    </row>
    <row r="64" spans="1:12">
      <c r="A64" s="17"/>
      <c r="B64" s="85"/>
      <c r="C64" s="28"/>
      <c r="D64" s="29"/>
      <c r="E64" s="21"/>
      <c r="F64" s="30"/>
      <c r="G64" s="31"/>
      <c r="H64" s="21"/>
      <c r="I64" s="32">
        <f t="shared" si="8"/>
        <v>0</v>
      </c>
      <c r="J64" s="42" t="e">
        <f t="shared" si="9"/>
        <v>#DIV/0!</v>
      </c>
      <c r="K64" s="33" t="e">
        <f t="shared" si="10"/>
        <v>#DIV/0!</v>
      </c>
      <c r="L64" s="34"/>
    </row>
    <row r="65" spans="1:12">
      <c r="A65" s="17"/>
      <c r="B65" s="85"/>
      <c r="C65" s="28"/>
      <c r="D65" s="29"/>
      <c r="E65" s="21"/>
      <c r="F65" s="30"/>
      <c r="G65" s="31"/>
      <c r="H65" s="21"/>
      <c r="I65" s="32">
        <f t="shared" si="8"/>
        <v>0</v>
      </c>
      <c r="J65" s="42" t="e">
        <f t="shared" si="9"/>
        <v>#DIV/0!</v>
      </c>
      <c r="K65" s="33" t="e">
        <f t="shared" si="10"/>
        <v>#DIV/0!</v>
      </c>
      <c r="L65" s="34"/>
    </row>
    <row r="66" spans="1:12">
      <c r="A66" s="17"/>
      <c r="B66" s="85"/>
      <c r="C66" s="28"/>
      <c r="D66" s="29"/>
      <c r="E66" s="21"/>
      <c r="F66" s="30"/>
      <c r="G66" s="31"/>
      <c r="H66" s="21"/>
      <c r="I66" s="32">
        <f t="shared" si="8"/>
        <v>0</v>
      </c>
      <c r="J66" s="42" t="e">
        <f t="shared" si="9"/>
        <v>#DIV/0!</v>
      </c>
      <c r="K66" s="33" t="e">
        <f t="shared" si="10"/>
        <v>#DIV/0!</v>
      </c>
      <c r="L66" s="34"/>
    </row>
    <row r="67" spans="1:12">
      <c r="A67" s="17"/>
      <c r="B67" s="85"/>
      <c r="C67" s="28"/>
      <c r="D67" s="29"/>
      <c r="E67" s="21"/>
      <c r="F67" s="30"/>
      <c r="G67" s="31"/>
      <c r="H67" s="21"/>
      <c r="I67" s="32">
        <f t="shared" si="8"/>
        <v>0</v>
      </c>
      <c r="J67" s="42" t="e">
        <f t="shared" si="9"/>
        <v>#DIV/0!</v>
      </c>
      <c r="K67" s="33" t="e">
        <f t="shared" si="10"/>
        <v>#DIV/0!</v>
      </c>
      <c r="L67" s="34"/>
    </row>
    <row r="68" spans="1:12">
      <c r="A68" s="17"/>
      <c r="B68" s="85"/>
      <c r="C68" s="28"/>
      <c r="D68" s="29"/>
      <c r="E68" s="21"/>
      <c r="F68" s="30"/>
      <c r="G68" s="31"/>
      <c r="H68" s="21"/>
      <c r="I68" s="32">
        <f t="shared" si="8"/>
        <v>0</v>
      </c>
      <c r="J68" s="42" t="e">
        <f t="shared" si="9"/>
        <v>#DIV/0!</v>
      </c>
      <c r="K68" s="33" t="e">
        <f t="shared" si="10"/>
        <v>#DIV/0!</v>
      </c>
      <c r="L68" s="34"/>
    </row>
    <row r="69" spans="1:12">
      <c r="A69" s="17"/>
      <c r="B69" s="85"/>
      <c r="C69" s="28"/>
      <c r="D69" s="29"/>
      <c r="E69" s="21"/>
      <c r="F69" s="30"/>
      <c r="G69" s="31"/>
      <c r="H69" s="21"/>
      <c r="I69" s="32">
        <f t="shared" si="8"/>
        <v>0</v>
      </c>
      <c r="J69" s="42" t="e">
        <f t="shared" si="9"/>
        <v>#DIV/0!</v>
      </c>
      <c r="K69" s="33" t="e">
        <f t="shared" si="10"/>
        <v>#DIV/0!</v>
      </c>
      <c r="L69" s="34"/>
    </row>
    <row r="70" spans="1:12">
      <c r="A70" s="17"/>
      <c r="B70" s="85"/>
      <c r="C70" s="28"/>
      <c r="D70" s="29"/>
      <c r="E70" s="21"/>
      <c r="F70" s="30"/>
      <c r="G70" s="31"/>
      <c r="H70" s="21"/>
      <c r="I70" s="32">
        <f t="shared" si="8"/>
        <v>0</v>
      </c>
      <c r="J70" s="42" t="e">
        <f t="shared" si="9"/>
        <v>#DIV/0!</v>
      </c>
      <c r="K70" s="33" t="e">
        <f t="shared" si="10"/>
        <v>#DIV/0!</v>
      </c>
      <c r="L70" s="34"/>
    </row>
    <row r="71" spans="1:12">
      <c r="A71" s="17"/>
      <c r="B71" s="85"/>
      <c r="C71" s="28"/>
      <c r="D71" s="29"/>
      <c r="E71" s="21"/>
      <c r="F71" s="30"/>
      <c r="G71" s="31"/>
      <c r="H71" s="21"/>
      <c r="I71" s="32">
        <f t="shared" si="8"/>
        <v>0</v>
      </c>
      <c r="J71" s="42" t="e">
        <f t="shared" si="9"/>
        <v>#DIV/0!</v>
      </c>
      <c r="K71" s="33" t="e">
        <f t="shared" si="10"/>
        <v>#DIV/0!</v>
      </c>
      <c r="L71" s="34"/>
    </row>
    <row r="72" spans="1:12">
      <c r="A72" s="17"/>
      <c r="B72" s="85"/>
      <c r="C72" s="28"/>
      <c r="D72" s="29"/>
      <c r="E72" s="21"/>
      <c r="F72" s="30"/>
      <c r="G72" s="31"/>
      <c r="H72" s="21"/>
      <c r="I72" s="32">
        <f t="shared" si="8"/>
        <v>0</v>
      </c>
      <c r="J72" s="42" t="e">
        <f t="shared" si="9"/>
        <v>#DIV/0!</v>
      </c>
      <c r="K72" s="33" t="e">
        <f t="shared" si="10"/>
        <v>#DIV/0!</v>
      </c>
      <c r="L72" s="34"/>
    </row>
    <row r="73" spans="1:12">
      <c r="A73" s="17"/>
      <c r="B73" s="85"/>
      <c r="C73" s="28"/>
      <c r="D73" s="29"/>
      <c r="E73" s="21"/>
      <c r="F73" s="30"/>
      <c r="G73" s="31"/>
      <c r="H73" s="21"/>
      <c r="I73" s="32">
        <f t="shared" si="8"/>
        <v>0</v>
      </c>
      <c r="J73" s="42" t="e">
        <f t="shared" si="9"/>
        <v>#DIV/0!</v>
      </c>
      <c r="K73" s="33" t="e">
        <f t="shared" si="10"/>
        <v>#DIV/0!</v>
      </c>
      <c r="L73" s="34"/>
    </row>
    <row r="74" spans="1:12">
      <c r="A74" s="17"/>
      <c r="B74" s="85"/>
      <c r="C74" s="28"/>
      <c r="D74" s="29"/>
      <c r="E74" s="21"/>
      <c r="F74" s="30"/>
      <c r="G74" s="31"/>
      <c r="H74" s="21"/>
      <c r="I74" s="32">
        <f t="shared" si="8"/>
        <v>0</v>
      </c>
      <c r="J74" s="42" t="e">
        <f t="shared" si="9"/>
        <v>#DIV/0!</v>
      </c>
      <c r="K74" s="33" t="e">
        <f t="shared" si="10"/>
        <v>#DIV/0!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32">
        <f t="shared" si="8"/>
        <v>0</v>
      </c>
      <c r="J75" s="42" t="e">
        <f t="shared" si="9"/>
        <v>#DIV/0!</v>
      </c>
      <c r="K75" s="33" t="e">
        <f t="shared" si="10"/>
        <v>#DIV/0!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32">
        <f t="shared" si="8"/>
        <v>0</v>
      </c>
      <c r="J76" s="42" t="e">
        <f t="shared" si="9"/>
        <v>#DIV/0!</v>
      </c>
      <c r="K76" s="33" t="e">
        <f t="shared" si="10"/>
        <v>#DIV/0!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32">
        <f t="shared" si="8"/>
        <v>0</v>
      </c>
      <c r="J77" s="42" t="e">
        <f t="shared" si="9"/>
        <v>#DIV/0!</v>
      </c>
      <c r="K77" s="33" t="e">
        <f t="shared" si="10"/>
        <v>#DIV/0!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32">
        <f t="shared" si="8"/>
        <v>0</v>
      </c>
      <c r="J78" s="42" t="e">
        <f t="shared" si="9"/>
        <v>#DIV/0!</v>
      </c>
      <c r="K78" s="33" t="e">
        <f t="shared" si="10"/>
        <v>#DIV/0!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32">
        <f t="shared" si="8"/>
        <v>0</v>
      </c>
      <c r="J79" s="42" t="e">
        <f t="shared" si="9"/>
        <v>#DIV/0!</v>
      </c>
      <c r="K79" s="33" t="e">
        <f t="shared" si="10"/>
        <v>#DIV/0!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32">
        <f t="shared" si="8"/>
        <v>0</v>
      </c>
      <c r="J80" s="42" t="e">
        <f t="shared" si="9"/>
        <v>#DIV/0!</v>
      </c>
      <c r="K80" s="33" t="e">
        <f t="shared" si="10"/>
        <v>#DIV/0!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32">
        <f t="shared" si="8"/>
        <v>0</v>
      </c>
      <c r="J81" s="42" t="e">
        <f t="shared" si="9"/>
        <v>#DIV/0!</v>
      </c>
      <c r="K81" s="33" t="e">
        <f t="shared" si="10"/>
        <v>#DIV/0!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32">
        <f t="shared" si="8"/>
        <v>0</v>
      </c>
      <c r="J82" s="42" t="e">
        <f t="shared" si="9"/>
        <v>#DIV/0!</v>
      </c>
      <c r="K82" s="33" t="e">
        <f t="shared" si="10"/>
        <v>#DIV/0!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32">
        <f t="shared" si="8"/>
        <v>0</v>
      </c>
      <c r="J83" s="42" t="e">
        <f t="shared" si="9"/>
        <v>#DIV/0!</v>
      </c>
      <c r="K83" s="33" t="e">
        <f t="shared" si="10"/>
        <v>#DIV/0!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32">
        <f t="shared" si="8"/>
        <v>0</v>
      </c>
      <c r="J84" s="42" t="e">
        <f t="shared" si="9"/>
        <v>#DIV/0!</v>
      </c>
      <c r="K84" s="33" t="e">
        <f t="shared" si="10"/>
        <v>#DIV/0!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32">
        <f t="shared" si="8"/>
        <v>0</v>
      </c>
      <c r="J85" s="42" t="e">
        <f t="shared" si="9"/>
        <v>#DIV/0!</v>
      </c>
      <c r="K85" s="33" t="e">
        <f t="shared" si="10"/>
        <v>#DIV/0!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32">
        <f t="shared" ref="I109:I121" si="11">+I108+C109-F109</f>
        <v>0</v>
      </c>
      <c r="J109" s="42" t="e">
        <f t="shared" ref="J109:J121" si="12">ROUND(((K108+E109)-H109)/I109,2)</f>
        <v>#DIV/0!</v>
      </c>
      <c r="K109" s="33" t="e">
        <f t="shared" ref="K109:K121" si="13">ROUND(I109*J109,2)</f>
        <v>#DIV/0!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32">
        <f t="shared" si="11"/>
        <v>0</v>
      </c>
      <c r="J110" s="42" t="e">
        <f t="shared" si="12"/>
        <v>#DIV/0!</v>
      </c>
      <c r="K110" s="33" t="e">
        <f t="shared" si="13"/>
        <v>#DIV/0!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32">
        <f t="shared" si="11"/>
        <v>0</v>
      </c>
      <c r="J111" s="42" t="e">
        <f t="shared" si="12"/>
        <v>#DIV/0!</v>
      </c>
      <c r="K111" s="33" t="e">
        <f t="shared" si="13"/>
        <v>#DIV/0!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32">
        <f t="shared" si="11"/>
        <v>0</v>
      </c>
      <c r="J112" s="42" t="e">
        <f t="shared" si="12"/>
        <v>#DIV/0!</v>
      </c>
      <c r="K112" s="33" t="e">
        <f t="shared" si="13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32">
        <f t="shared" si="11"/>
        <v>0</v>
      </c>
      <c r="J113" s="42" t="e">
        <f t="shared" si="12"/>
        <v>#DIV/0!</v>
      </c>
      <c r="K113" s="33" t="e">
        <f t="shared" si="13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32">
        <f t="shared" si="11"/>
        <v>0</v>
      </c>
      <c r="J114" s="42" t="e">
        <f t="shared" si="12"/>
        <v>#DIV/0!</v>
      </c>
      <c r="K114" s="33" t="e">
        <f t="shared" si="13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32">
        <f t="shared" si="11"/>
        <v>0</v>
      </c>
      <c r="J115" s="42" t="e">
        <f t="shared" si="12"/>
        <v>#DIV/0!</v>
      </c>
      <c r="K115" s="33" t="e">
        <f t="shared" si="13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32">
        <f t="shared" si="11"/>
        <v>0</v>
      </c>
      <c r="J116" s="42" t="e">
        <f t="shared" si="12"/>
        <v>#DIV/0!</v>
      </c>
      <c r="K116" s="33" t="e">
        <f t="shared" si="13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32">
        <f t="shared" si="11"/>
        <v>0</v>
      </c>
      <c r="J117" s="42" t="e">
        <f t="shared" si="12"/>
        <v>#DIV/0!</v>
      </c>
      <c r="K117" s="33" t="e">
        <f t="shared" si="13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32">
        <f t="shared" si="11"/>
        <v>0</v>
      </c>
      <c r="J118" s="42" t="e">
        <f t="shared" si="12"/>
        <v>#DIV/0!</v>
      </c>
      <c r="K118" s="33" t="e">
        <f t="shared" si="13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32">
        <f t="shared" si="11"/>
        <v>0</v>
      </c>
      <c r="J119" s="42" t="e">
        <f t="shared" si="12"/>
        <v>#DIV/0!</v>
      </c>
      <c r="K119" s="33" t="e">
        <f t="shared" si="13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32">
        <f t="shared" si="11"/>
        <v>0</v>
      </c>
      <c r="J120" s="42" t="e">
        <f t="shared" si="12"/>
        <v>#DIV/0!</v>
      </c>
      <c r="K120" s="33" t="e">
        <f t="shared" si="13"/>
        <v>#DIV/0!</v>
      </c>
      <c r="L120" s="34"/>
    </row>
    <row r="121" spans="1:12">
      <c r="A121" s="17"/>
      <c r="B121" s="85"/>
      <c r="C121" s="28"/>
      <c r="D121" s="29"/>
      <c r="E121" s="21"/>
      <c r="F121" s="30"/>
      <c r="G121" s="31"/>
      <c r="H121" s="21"/>
      <c r="I121" s="32">
        <f t="shared" si="11"/>
        <v>0</v>
      </c>
      <c r="J121" s="42" t="e">
        <f t="shared" si="12"/>
        <v>#DIV/0!</v>
      </c>
      <c r="K121" s="33" t="e">
        <f t="shared" si="13"/>
        <v>#DIV/0!</v>
      </c>
      <c r="L121" s="34"/>
    </row>
  </sheetData>
  <mergeCells count="24"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>
    <tabColor rgb="FFFF0000"/>
    <pageSetUpPr fitToPage="1"/>
  </sheetPr>
  <dimension ref="A1:L42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126</v>
      </c>
      <c r="F8" s="10"/>
      <c r="G8" s="10"/>
      <c r="H8" s="38"/>
      <c r="I8" s="9" t="s">
        <v>6</v>
      </c>
      <c r="J8" s="10"/>
      <c r="K8" s="10" t="s">
        <v>130</v>
      </c>
      <c r="L8" s="11"/>
    </row>
    <row r="9" spans="1:12" ht="15" customHeight="1">
      <c r="A9" s="12" t="s">
        <v>8</v>
      </c>
      <c r="D9" s="10" t="s">
        <v>129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>
    <tabColor rgb="FFFFFF00"/>
    <pageSetUpPr fitToPage="1"/>
  </sheetPr>
  <dimension ref="A1:M43"/>
  <sheetViews>
    <sheetView topLeftCell="A9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42578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126</v>
      </c>
      <c r="F8" s="10"/>
      <c r="G8" s="10"/>
      <c r="H8" s="38"/>
      <c r="I8" s="9" t="s">
        <v>6</v>
      </c>
      <c r="J8" s="10"/>
      <c r="K8" s="10" t="s">
        <v>132</v>
      </c>
      <c r="L8" s="11"/>
    </row>
    <row r="9" spans="1:13" ht="15" customHeight="1">
      <c r="A9" s="12" t="s">
        <v>8</v>
      </c>
      <c r="D9" s="10" t="s">
        <v>131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45406</v>
      </c>
      <c r="B15" s="36" t="s">
        <v>854</v>
      </c>
      <c r="C15" s="28">
        <v>10</v>
      </c>
      <c r="D15" s="29">
        <v>980</v>
      </c>
      <c r="E15" s="21">
        <f>C15*D15</f>
        <v>9800</v>
      </c>
      <c r="F15" s="30"/>
      <c r="G15" s="31"/>
      <c r="H15" s="21">
        <f t="shared" si="0"/>
        <v>0</v>
      </c>
      <c r="I15" s="32">
        <f t="shared" ref="I15:I20" si="1">+I14+C15-F15</f>
        <v>10</v>
      </c>
      <c r="J15" s="42">
        <f t="shared" ref="J15:J20" si="2">ROUND(((K14+E15)-H15)/I15,2)</f>
        <v>980</v>
      </c>
      <c r="K15" s="33">
        <f t="shared" ref="K15:K20" si="3">ROUND(I15*J15,2)</f>
        <v>9800</v>
      </c>
      <c r="L15" s="34"/>
    </row>
    <row r="16" spans="1:13" ht="17.100000000000001" customHeight="1">
      <c r="A16" s="17">
        <v>45418</v>
      </c>
      <c r="B16" s="36" t="s">
        <v>629</v>
      </c>
      <c r="C16" s="28"/>
      <c r="D16" s="29"/>
      <c r="E16" s="21"/>
      <c r="F16" s="30">
        <v>1</v>
      </c>
      <c r="G16" s="31">
        <f>J15</f>
        <v>980</v>
      </c>
      <c r="H16" s="21">
        <f t="shared" si="0"/>
        <v>980</v>
      </c>
      <c r="I16" s="32">
        <f t="shared" si="1"/>
        <v>9</v>
      </c>
      <c r="J16" s="42">
        <f t="shared" si="2"/>
        <v>980</v>
      </c>
      <c r="K16" s="33">
        <f t="shared" si="3"/>
        <v>8820</v>
      </c>
      <c r="L16" s="34"/>
      <c r="M16" s="1" t="s">
        <v>853</v>
      </c>
    </row>
    <row r="17" spans="1:13" ht="17.100000000000001" customHeight="1">
      <c r="A17" s="17">
        <v>45427</v>
      </c>
      <c r="B17" s="82" t="s">
        <v>598</v>
      </c>
      <c r="C17" s="28"/>
      <c r="D17" s="29"/>
      <c r="E17" s="21"/>
      <c r="F17" s="30">
        <v>1</v>
      </c>
      <c r="G17" s="31">
        <f>J16</f>
        <v>980</v>
      </c>
      <c r="H17" s="21">
        <f t="shared" si="0"/>
        <v>980</v>
      </c>
      <c r="I17" s="32">
        <f t="shared" si="1"/>
        <v>8</v>
      </c>
      <c r="J17" s="42">
        <f t="shared" si="2"/>
        <v>980</v>
      </c>
      <c r="K17" s="33">
        <f t="shared" si="3"/>
        <v>7840</v>
      </c>
      <c r="L17" s="34"/>
      <c r="M17" s="1" t="s">
        <v>923</v>
      </c>
    </row>
    <row r="18" spans="1:13" ht="17.100000000000001" customHeight="1">
      <c r="A18" s="154">
        <v>45439</v>
      </c>
      <c r="B18" s="186" t="s">
        <v>591</v>
      </c>
      <c r="C18" s="156"/>
      <c r="D18" s="157"/>
      <c r="E18" s="158"/>
      <c r="F18" s="159">
        <v>1</v>
      </c>
      <c r="G18" s="160">
        <f>J17</f>
        <v>980</v>
      </c>
      <c r="H18" s="158">
        <f t="shared" si="0"/>
        <v>980</v>
      </c>
      <c r="I18" s="161">
        <f t="shared" si="1"/>
        <v>7</v>
      </c>
      <c r="J18" s="162">
        <f t="shared" si="2"/>
        <v>980</v>
      </c>
      <c r="K18" s="163">
        <f t="shared" si="3"/>
        <v>6860</v>
      </c>
      <c r="L18" s="164"/>
      <c r="M18" s="165" t="s">
        <v>917</v>
      </c>
    </row>
    <row r="19" spans="1:13" ht="17.100000000000001" customHeight="1">
      <c r="A19" s="17">
        <v>45482</v>
      </c>
      <c r="B19" s="82" t="s">
        <v>595</v>
      </c>
      <c r="C19" s="19"/>
      <c r="D19" s="20"/>
      <c r="E19" s="21"/>
      <c r="F19" s="22">
        <v>2</v>
      </c>
      <c r="G19" s="23">
        <f>J18</f>
        <v>980</v>
      </c>
      <c r="H19" s="21">
        <f t="shared" si="0"/>
        <v>1960</v>
      </c>
      <c r="I19" s="24">
        <f t="shared" si="1"/>
        <v>5</v>
      </c>
      <c r="J19" s="134">
        <f t="shared" si="2"/>
        <v>980</v>
      </c>
      <c r="K19" s="21">
        <f t="shared" si="3"/>
        <v>4900</v>
      </c>
      <c r="L19" s="26"/>
      <c r="M19" s="1" t="s">
        <v>993</v>
      </c>
    </row>
    <row r="20" spans="1:13" ht="17.100000000000001" customHeight="1">
      <c r="A20" s="17">
        <v>45490</v>
      </c>
      <c r="B20" s="17" t="s">
        <v>627</v>
      </c>
      <c r="C20" s="28"/>
      <c r="D20" s="29"/>
      <c r="E20" s="21"/>
      <c r="F20" s="30">
        <v>5</v>
      </c>
      <c r="G20" s="23">
        <f>J19</f>
        <v>980</v>
      </c>
      <c r="H20" s="21">
        <f>F20*G20</f>
        <v>4900</v>
      </c>
      <c r="I20" s="24">
        <f t="shared" si="1"/>
        <v>0</v>
      </c>
      <c r="J20" s="134" t="e">
        <f t="shared" si="2"/>
        <v>#DIV/0!</v>
      </c>
      <c r="K20" s="21" t="e">
        <f t="shared" si="3"/>
        <v>#DIV/0!</v>
      </c>
      <c r="L20" s="34"/>
      <c r="M20" s="1" t="s">
        <v>1010</v>
      </c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2"/>
      <c r="K43" s="33"/>
      <c r="L43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>
    <tabColor rgb="FFFF0000"/>
    <pageSetUpPr fitToPage="1"/>
  </sheetPr>
  <dimension ref="A1:L78"/>
  <sheetViews>
    <sheetView topLeftCell="A6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133</v>
      </c>
      <c r="F8" s="10"/>
      <c r="G8" s="10"/>
      <c r="H8" s="38"/>
      <c r="I8" s="9" t="s">
        <v>6</v>
      </c>
      <c r="J8" s="10"/>
      <c r="K8" s="10" t="s">
        <v>135</v>
      </c>
      <c r="L8" s="11"/>
    </row>
    <row r="9" spans="1:12" ht="15" customHeight="1">
      <c r="A9" s="12" t="s">
        <v>8</v>
      </c>
      <c r="D9" s="10" t="s">
        <v>134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>
    <tabColor rgb="FFFFFF00"/>
    <pageSetUpPr fitToPage="1"/>
  </sheetPr>
  <dimension ref="A1:M121"/>
  <sheetViews>
    <sheetView topLeftCell="A31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2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136</v>
      </c>
      <c r="F8" s="10"/>
      <c r="G8" s="10"/>
      <c r="H8" s="38"/>
      <c r="I8" s="9" t="s">
        <v>6</v>
      </c>
      <c r="J8" s="10"/>
      <c r="K8" s="10" t="s">
        <v>137</v>
      </c>
      <c r="L8" s="11"/>
    </row>
    <row r="9" spans="1:13" ht="15" customHeight="1">
      <c r="A9" s="12" t="s">
        <v>8</v>
      </c>
      <c r="D9" s="10" t="s">
        <v>100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38" si="0">F14*G14</f>
        <v>0</v>
      </c>
      <c r="I14" s="24">
        <v>1819</v>
      </c>
      <c r="J14" s="25">
        <v>4.75</v>
      </c>
      <c r="K14" s="21">
        <f>J14*I14</f>
        <v>8640.25</v>
      </c>
      <c r="L14" s="26"/>
    </row>
    <row r="15" spans="1:13" ht="17.100000000000001" customHeight="1">
      <c r="A15" s="17">
        <v>45294</v>
      </c>
      <c r="B15" s="36" t="s">
        <v>583</v>
      </c>
      <c r="C15" s="28"/>
      <c r="D15" s="29"/>
      <c r="E15" s="21"/>
      <c r="F15" s="30">
        <v>100</v>
      </c>
      <c r="G15" s="31">
        <v>4.75</v>
      </c>
      <c r="H15" s="21">
        <f t="shared" si="0"/>
        <v>475</v>
      </c>
      <c r="I15" s="32">
        <f>+I14+C15-F15</f>
        <v>1719</v>
      </c>
      <c r="J15" s="42">
        <f>ROUND(((K14+E15)-H15)/I15,2)</f>
        <v>4.75</v>
      </c>
      <c r="K15" s="33">
        <f>ROUND(I15*J15,2)</f>
        <v>8165.25</v>
      </c>
      <c r="L15" s="34"/>
      <c r="M15" s="118" t="s">
        <v>585</v>
      </c>
    </row>
    <row r="16" spans="1:13" ht="17.100000000000001" customHeight="1">
      <c r="A16" s="17">
        <v>45300</v>
      </c>
      <c r="B16" s="36" t="s">
        <v>610</v>
      </c>
      <c r="C16" s="28"/>
      <c r="D16" s="29"/>
      <c r="E16" s="21"/>
      <c r="F16" s="30">
        <v>100</v>
      </c>
      <c r="G16" s="31">
        <v>4.75</v>
      </c>
      <c r="H16" s="21">
        <f t="shared" si="0"/>
        <v>475</v>
      </c>
      <c r="I16" s="32">
        <f>+I15+C16-F16</f>
        <v>1619</v>
      </c>
      <c r="J16" s="42">
        <f>ROUND(((K15+E16)-H16)/I16,2)</f>
        <v>4.75</v>
      </c>
      <c r="K16" s="33">
        <f>ROUND(I16*J16,2)</f>
        <v>7690.25</v>
      </c>
      <c r="L16" s="34"/>
      <c r="M16" s="118" t="s">
        <v>611</v>
      </c>
    </row>
    <row r="17" spans="1:13" ht="17.100000000000001" customHeight="1">
      <c r="A17" s="17">
        <v>45306</v>
      </c>
      <c r="B17" s="82" t="s">
        <v>595</v>
      </c>
      <c r="C17" s="28"/>
      <c r="D17" s="29"/>
      <c r="E17" s="21"/>
      <c r="F17" s="30">
        <v>25</v>
      </c>
      <c r="G17" s="31">
        <v>4.75</v>
      </c>
      <c r="H17" s="21">
        <f t="shared" si="0"/>
        <v>118.75</v>
      </c>
      <c r="I17" s="32">
        <f>+I16+C17-F17</f>
        <v>1594</v>
      </c>
      <c r="J17" s="42">
        <f>ROUND(((K16+E17)-H17)/I17,2)</f>
        <v>4.75</v>
      </c>
      <c r="K17" s="33">
        <f>ROUND(I17*J17,2)</f>
        <v>7571.5</v>
      </c>
      <c r="L17" s="34"/>
      <c r="M17" s="118" t="s">
        <v>633</v>
      </c>
    </row>
    <row r="18" spans="1:13" ht="17.100000000000001" customHeight="1">
      <c r="A18" s="154">
        <v>45307</v>
      </c>
      <c r="B18" s="186" t="s">
        <v>629</v>
      </c>
      <c r="C18" s="156"/>
      <c r="D18" s="157"/>
      <c r="E18" s="158"/>
      <c r="F18" s="159">
        <v>50</v>
      </c>
      <c r="G18" s="160">
        <v>4.75</v>
      </c>
      <c r="H18" s="158">
        <f t="shared" si="0"/>
        <v>237.5</v>
      </c>
      <c r="I18" s="161">
        <f>+I17+C18-F18</f>
        <v>1544</v>
      </c>
      <c r="J18" s="162">
        <f>ROUND(((K17+E18)-H18)/I18,2)</f>
        <v>4.75</v>
      </c>
      <c r="K18" s="163">
        <f>ROUND(I18*J18,2)</f>
        <v>7334</v>
      </c>
      <c r="L18" s="164"/>
      <c r="M18" s="167" t="s">
        <v>634</v>
      </c>
    </row>
    <row r="19" spans="1:13" ht="17.100000000000001" customHeight="1">
      <c r="A19" s="17">
        <v>45345</v>
      </c>
      <c r="B19" s="17" t="s">
        <v>591</v>
      </c>
      <c r="C19" s="19"/>
      <c r="D19" s="20"/>
      <c r="E19" s="21"/>
      <c r="F19" s="22">
        <v>30</v>
      </c>
      <c r="G19" s="23">
        <v>4.75</v>
      </c>
      <c r="H19" s="21">
        <f t="shared" si="0"/>
        <v>142.5</v>
      </c>
      <c r="I19" s="24">
        <f>+I18+C19-F19</f>
        <v>1514</v>
      </c>
      <c r="J19" s="134">
        <f>ROUND(((K18+E19)-H19)/I19,2)</f>
        <v>4.75</v>
      </c>
      <c r="K19" s="21">
        <f>ROUND(I19*J19,2)</f>
        <v>7191.5</v>
      </c>
      <c r="L19" s="26"/>
      <c r="M19" s="118" t="s">
        <v>705</v>
      </c>
    </row>
    <row r="20" spans="1:13" ht="17.100000000000001" customHeight="1">
      <c r="A20" s="17">
        <v>45349</v>
      </c>
      <c r="B20" s="17" t="s">
        <v>583</v>
      </c>
      <c r="C20" s="28"/>
      <c r="D20" s="29"/>
      <c r="E20" s="21"/>
      <c r="F20" s="30">
        <v>20</v>
      </c>
      <c r="G20" s="31">
        <v>4.75</v>
      </c>
      <c r="H20" s="21">
        <f t="shared" si="0"/>
        <v>95</v>
      </c>
      <c r="I20" s="32">
        <f t="shared" ref="I20:I84" si="1">+I19+C20-F20</f>
        <v>1494</v>
      </c>
      <c r="J20" s="42">
        <f t="shared" ref="J20:J84" si="2">ROUND(((K19+E20)-H20)/I20,2)</f>
        <v>4.75</v>
      </c>
      <c r="K20" s="33">
        <f t="shared" ref="K20:K84" si="3">ROUND(I20*J20,2)</f>
        <v>7096.5</v>
      </c>
      <c r="L20" s="34"/>
      <c r="M20" s="118" t="s">
        <v>718</v>
      </c>
    </row>
    <row r="21" spans="1:13" ht="17.100000000000001" customHeight="1">
      <c r="A21" s="154">
        <v>45349</v>
      </c>
      <c r="B21" s="154" t="s">
        <v>583</v>
      </c>
      <c r="C21" s="156"/>
      <c r="D21" s="157"/>
      <c r="E21" s="158"/>
      <c r="F21" s="159">
        <v>20</v>
      </c>
      <c r="G21" s="160">
        <v>4.75</v>
      </c>
      <c r="H21" s="158">
        <f t="shared" si="0"/>
        <v>95</v>
      </c>
      <c r="I21" s="161">
        <f t="shared" si="1"/>
        <v>1474</v>
      </c>
      <c r="J21" s="162">
        <f t="shared" si="2"/>
        <v>4.75</v>
      </c>
      <c r="K21" s="163">
        <f t="shared" si="3"/>
        <v>7001.5</v>
      </c>
      <c r="L21" s="164"/>
      <c r="M21" s="167" t="s">
        <v>727</v>
      </c>
    </row>
    <row r="22" spans="1:13" ht="17.100000000000001" customHeight="1">
      <c r="A22" s="17">
        <v>45355</v>
      </c>
      <c r="B22" s="17" t="s">
        <v>604</v>
      </c>
      <c r="C22" s="19"/>
      <c r="D22" s="20"/>
      <c r="E22" s="21"/>
      <c r="F22" s="22">
        <v>50</v>
      </c>
      <c r="G22" s="23">
        <v>4.75</v>
      </c>
      <c r="H22" s="21">
        <f t="shared" si="0"/>
        <v>237.5</v>
      </c>
      <c r="I22" s="24">
        <f t="shared" si="1"/>
        <v>1424</v>
      </c>
      <c r="J22" s="134">
        <f t="shared" si="2"/>
        <v>4.75</v>
      </c>
      <c r="K22" s="21">
        <f t="shared" si="3"/>
        <v>6764</v>
      </c>
      <c r="L22" s="26"/>
      <c r="M22" s="118" t="s">
        <v>735</v>
      </c>
    </row>
    <row r="23" spans="1:13" ht="17.100000000000001" customHeight="1">
      <c r="A23" s="17">
        <v>45355</v>
      </c>
      <c r="B23" s="17" t="s">
        <v>604</v>
      </c>
      <c r="C23" s="28"/>
      <c r="D23" s="29"/>
      <c r="E23" s="21"/>
      <c r="F23" s="30">
        <v>30</v>
      </c>
      <c r="G23" s="31">
        <v>4.75</v>
      </c>
      <c r="H23" s="21">
        <f t="shared" si="0"/>
        <v>142.5</v>
      </c>
      <c r="I23" s="32">
        <f t="shared" ref="I23:I38" si="4">+I22+C23-F23</f>
        <v>1394</v>
      </c>
      <c r="J23" s="42">
        <f t="shared" ref="J23:J38" si="5">ROUND(((K22+E23)-H23)/I23,2)</f>
        <v>4.75</v>
      </c>
      <c r="K23" s="33">
        <f t="shared" ref="K23:K38" si="6">ROUND(I23*J23,2)</f>
        <v>6621.5</v>
      </c>
      <c r="L23" s="34"/>
      <c r="M23" s="118" t="s">
        <v>737</v>
      </c>
    </row>
    <row r="24" spans="1:13" ht="17.100000000000001" customHeight="1">
      <c r="A24" s="17">
        <v>45356</v>
      </c>
      <c r="B24" s="17" t="s">
        <v>591</v>
      </c>
      <c r="C24" s="28"/>
      <c r="D24" s="29"/>
      <c r="E24" s="21"/>
      <c r="F24" s="30">
        <v>25</v>
      </c>
      <c r="G24" s="31">
        <v>4.75</v>
      </c>
      <c r="H24" s="21">
        <f t="shared" si="0"/>
        <v>118.75</v>
      </c>
      <c r="I24" s="32">
        <f t="shared" si="4"/>
        <v>1369</v>
      </c>
      <c r="J24" s="42">
        <f t="shared" si="5"/>
        <v>4.75</v>
      </c>
      <c r="K24" s="33">
        <f t="shared" si="6"/>
        <v>6502.75</v>
      </c>
      <c r="L24" s="34"/>
      <c r="M24" s="118" t="s">
        <v>743</v>
      </c>
    </row>
    <row r="25" spans="1:13" ht="17.100000000000001" customHeight="1">
      <c r="A25" s="17">
        <v>45372</v>
      </c>
      <c r="B25" s="17" t="s">
        <v>583</v>
      </c>
      <c r="C25" s="28"/>
      <c r="D25" s="29"/>
      <c r="E25" s="21"/>
      <c r="F25" s="30">
        <v>10</v>
      </c>
      <c r="G25" s="31">
        <v>4.75</v>
      </c>
      <c r="H25" s="21">
        <f t="shared" si="0"/>
        <v>47.5</v>
      </c>
      <c r="I25" s="32">
        <f t="shared" si="4"/>
        <v>1359</v>
      </c>
      <c r="J25" s="42">
        <f t="shared" si="5"/>
        <v>4.75</v>
      </c>
      <c r="K25" s="33">
        <f t="shared" si="6"/>
        <v>6455.25</v>
      </c>
      <c r="L25" s="34"/>
      <c r="M25" s="118" t="s">
        <v>776</v>
      </c>
    </row>
    <row r="26" spans="1:13" ht="17.100000000000001" customHeight="1">
      <c r="A26" s="17">
        <v>45372</v>
      </c>
      <c r="B26" s="17" t="s">
        <v>591</v>
      </c>
      <c r="C26" s="28"/>
      <c r="D26" s="29"/>
      <c r="E26" s="21"/>
      <c r="F26" s="30">
        <v>60</v>
      </c>
      <c r="G26" s="31">
        <v>4.75</v>
      </c>
      <c r="H26" s="21">
        <f t="shared" si="0"/>
        <v>285</v>
      </c>
      <c r="I26" s="32">
        <f t="shared" si="4"/>
        <v>1299</v>
      </c>
      <c r="J26" s="42">
        <f t="shared" si="5"/>
        <v>4.75</v>
      </c>
      <c r="K26" s="33">
        <f t="shared" si="6"/>
        <v>6170.25</v>
      </c>
      <c r="L26" s="34"/>
      <c r="M26" s="118" t="s">
        <v>777</v>
      </c>
    </row>
    <row r="27" spans="1:13" ht="17.100000000000001" customHeight="1">
      <c r="A27" s="154">
        <v>45378</v>
      </c>
      <c r="B27" s="154" t="s">
        <v>604</v>
      </c>
      <c r="C27" s="156"/>
      <c r="D27" s="157"/>
      <c r="E27" s="158"/>
      <c r="F27" s="159">
        <v>20</v>
      </c>
      <c r="G27" s="160">
        <v>4.75</v>
      </c>
      <c r="H27" s="158">
        <f t="shared" si="0"/>
        <v>95</v>
      </c>
      <c r="I27" s="161">
        <f t="shared" si="4"/>
        <v>1279</v>
      </c>
      <c r="J27" s="162">
        <f t="shared" si="5"/>
        <v>4.75</v>
      </c>
      <c r="K27" s="163">
        <f t="shared" si="6"/>
        <v>6075.25</v>
      </c>
      <c r="L27" s="164"/>
      <c r="M27" s="167" t="s">
        <v>787</v>
      </c>
    </row>
    <row r="28" spans="1:13" ht="17.100000000000001" customHeight="1">
      <c r="A28" s="17">
        <v>45383</v>
      </c>
      <c r="B28" s="17" t="s">
        <v>595</v>
      </c>
      <c r="C28" s="19"/>
      <c r="D28" s="20"/>
      <c r="E28" s="21"/>
      <c r="F28" s="22">
        <v>20</v>
      </c>
      <c r="G28" s="23">
        <v>4.75</v>
      </c>
      <c r="H28" s="21">
        <f t="shared" si="0"/>
        <v>95</v>
      </c>
      <c r="I28" s="24">
        <f t="shared" si="4"/>
        <v>1259</v>
      </c>
      <c r="J28" s="134">
        <f t="shared" si="5"/>
        <v>4.75</v>
      </c>
      <c r="K28" s="21">
        <f t="shared" si="6"/>
        <v>5980.25</v>
      </c>
      <c r="L28" s="26"/>
      <c r="M28" s="118" t="s">
        <v>790</v>
      </c>
    </row>
    <row r="29" spans="1:13" ht="17.100000000000001" customHeight="1">
      <c r="A29" s="17">
        <v>45400</v>
      </c>
      <c r="B29" s="17" t="s">
        <v>591</v>
      </c>
      <c r="C29" s="28"/>
      <c r="D29" s="29"/>
      <c r="E29" s="21"/>
      <c r="F29" s="30">
        <v>50</v>
      </c>
      <c r="G29" s="23">
        <v>4.75</v>
      </c>
      <c r="H29" s="21">
        <f t="shared" si="0"/>
        <v>237.5</v>
      </c>
      <c r="I29" s="24">
        <f t="shared" si="4"/>
        <v>1209</v>
      </c>
      <c r="J29" s="134">
        <f t="shared" si="5"/>
        <v>4.75</v>
      </c>
      <c r="K29" s="21">
        <f t="shared" si="6"/>
        <v>5742.75</v>
      </c>
      <c r="L29" s="34"/>
      <c r="M29" s="118" t="s">
        <v>826</v>
      </c>
    </row>
    <row r="30" spans="1:13" ht="17.100000000000001" customHeight="1">
      <c r="A30" s="17">
        <v>45418</v>
      </c>
      <c r="B30" s="17" t="s">
        <v>604</v>
      </c>
      <c r="C30" s="28"/>
      <c r="D30" s="29"/>
      <c r="E30" s="21"/>
      <c r="F30" s="30">
        <v>100</v>
      </c>
      <c r="G30" s="23">
        <v>4.75</v>
      </c>
      <c r="H30" s="21">
        <f t="shared" si="0"/>
        <v>475</v>
      </c>
      <c r="I30" s="24">
        <f t="shared" si="4"/>
        <v>1109</v>
      </c>
      <c r="J30" s="134">
        <f t="shared" si="5"/>
        <v>4.75</v>
      </c>
      <c r="K30" s="21">
        <f t="shared" si="6"/>
        <v>5267.75</v>
      </c>
      <c r="L30" s="34"/>
      <c r="M30" s="118" t="s">
        <v>855</v>
      </c>
    </row>
    <row r="31" spans="1:13" ht="17.100000000000001" customHeight="1">
      <c r="A31" s="130">
        <v>45426</v>
      </c>
      <c r="B31" s="130" t="s">
        <v>627</v>
      </c>
      <c r="C31" s="319"/>
      <c r="D31" s="320"/>
      <c r="E31" s="169"/>
      <c r="F31" s="321">
        <v>34</v>
      </c>
      <c r="G31" s="23">
        <v>4.75</v>
      </c>
      <c r="H31" s="21">
        <f t="shared" si="0"/>
        <v>161.5</v>
      </c>
      <c r="I31" s="24">
        <f t="shared" si="4"/>
        <v>1075</v>
      </c>
      <c r="J31" s="134">
        <f t="shared" si="5"/>
        <v>4.75</v>
      </c>
      <c r="K31" s="21">
        <f t="shared" si="6"/>
        <v>5106.25</v>
      </c>
      <c r="L31" s="304"/>
    </row>
    <row r="32" spans="1:13" ht="17.100000000000001" customHeight="1">
      <c r="A32" s="154">
        <v>45426</v>
      </c>
      <c r="B32" s="154" t="s">
        <v>583</v>
      </c>
      <c r="C32" s="156"/>
      <c r="D32" s="157"/>
      <c r="E32" s="158"/>
      <c r="F32" s="159">
        <v>20</v>
      </c>
      <c r="G32" s="23">
        <v>4.75</v>
      </c>
      <c r="H32" s="21">
        <f t="shared" si="0"/>
        <v>95</v>
      </c>
      <c r="I32" s="24">
        <f t="shared" si="4"/>
        <v>1055</v>
      </c>
      <c r="J32" s="134">
        <f t="shared" si="5"/>
        <v>4.75</v>
      </c>
      <c r="K32" s="21">
        <f t="shared" si="6"/>
        <v>5011.25</v>
      </c>
      <c r="L32" s="164"/>
      <c r="M32" s="167" t="s">
        <v>883</v>
      </c>
    </row>
    <row r="33" spans="1:13" ht="17.100000000000001" customHeight="1">
      <c r="A33" s="154">
        <v>45446</v>
      </c>
      <c r="B33" s="154" t="s">
        <v>591</v>
      </c>
      <c r="C33" s="244"/>
      <c r="D33" s="245"/>
      <c r="E33" s="158"/>
      <c r="F33" s="172">
        <v>20</v>
      </c>
      <c r="G33" s="170">
        <v>4.75</v>
      </c>
      <c r="H33" s="158">
        <f t="shared" si="0"/>
        <v>95</v>
      </c>
      <c r="I33" s="173">
        <f t="shared" si="4"/>
        <v>1035</v>
      </c>
      <c r="J33" s="174">
        <f t="shared" si="5"/>
        <v>4.75</v>
      </c>
      <c r="K33" s="158">
        <f t="shared" si="6"/>
        <v>4916.25</v>
      </c>
      <c r="L33" s="246"/>
      <c r="M33" s="167" t="s">
        <v>927</v>
      </c>
    </row>
    <row r="34" spans="1:13" ht="17.100000000000001" customHeight="1">
      <c r="A34" s="17">
        <v>45481</v>
      </c>
      <c r="B34" s="17" t="s">
        <v>604</v>
      </c>
      <c r="C34" s="19"/>
      <c r="D34" s="20"/>
      <c r="E34" s="21"/>
      <c r="F34" s="22">
        <v>200</v>
      </c>
      <c r="G34" s="23">
        <v>4.75</v>
      </c>
      <c r="H34" s="21">
        <f t="shared" si="0"/>
        <v>950</v>
      </c>
      <c r="I34" s="24">
        <f t="shared" si="4"/>
        <v>835</v>
      </c>
      <c r="J34" s="134">
        <f t="shared" si="5"/>
        <v>4.75</v>
      </c>
      <c r="K34" s="21">
        <f t="shared" si="6"/>
        <v>3966.25</v>
      </c>
      <c r="L34" s="26"/>
      <c r="M34" s="118" t="s">
        <v>986</v>
      </c>
    </row>
    <row r="35" spans="1:13" ht="17.100000000000001" customHeight="1">
      <c r="A35" s="17">
        <v>45482</v>
      </c>
      <c r="B35" s="17" t="s">
        <v>583</v>
      </c>
      <c r="C35" s="28"/>
      <c r="D35" s="29"/>
      <c r="E35" s="21"/>
      <c r="F35" s="30">
        <v>100</v>
      </c>
      <c r="G35" s="23">
        <v>4.75</v>
      </c>
      <c r="H35" s="21">
        <f t="shared" si="0"/>
        <v>475</v>
      </c>
      <c r="I35" s="24">
        <f t="shared" si="4"/>
        <v>735</v>
      </c>
      <c r="J35" s="134">
        <f t="shared" si="5"/>
        <v>4.75</v>
      </c>
      <c r="K35" s="21">
        <f t="shared" si="6"/>
        <v>3491.25</v>
      </c>
      <c r="L35" s="34"/>
      <c r="M35" s="118" t="s">
        <v>989</v>
      </c>
    </row>
    <row r="36" spans="1:13" ht="17.100000000000001" customHeight="1">
      <c r="A36" s="17">
        <v>45518</v>
      </c>
      <c r="B36" s="17" t="s">
        <v>595</v>
      </c>
      <c r="C36" s="28"/>
      <c r="D36" s="29"/>
      <c r="E36" s="21"/>
      <c r="F36" s="30">
        <v>20</v>
      </c>
      <c r="G36" s="23">
        <v>4.75</v>
      </c>
      <c r="H36" s="21">
        <f t="shared" si="0"/>
        <v>95</v>
      </c>
      <c r="I36" s="24">
        <f t="shared" si="4"/>
        <v>715</v>
      </c>
      <c r="J36" s="134">
        <f t="shared" si="5"/>
        <v>4.75</v>
      </c>
      <c r="K36" s="21">
        <f t="shared" si="6"/>
        <v>3396.25</v>
      </c>
      <c r="L36" s="34"/>
      <c r="M36" s="118" t="s">
        <v>1068</v>
      </c>
    </row>
    <row r="37" spans="1:13" ht="17.100000000000001" customHeight="1">
      <c r="A37" s="17">
        <v>45546</v>
      </c>
      <c r="B37" s="17" t="s">
        <v>595</v>
      </c>
      <c r="C37" s="28"/>
      <c r="D37" s="29"/>
      <c r="E37" s="21"/>
      <c r="F37" s="30">
        <v>40</v>
      </c>
      <c r="G37" s="23">
        <v>4.75</v>
      </c>
      <c r="H37" s="21">
        <f t="shared" si="0"/>
        <v>190</v>
      </c>
      <c r="I37" s="24">
        <f t="shared" si="4"/>
        <v>675</v>
      </c>
      <c r="J37" s="134">
        <f t="shared" si="5"/>
        <v>4.75</v>
      </c>
      <c r="K37" s="21">
        <f t="shared" si="6"/>
        <v>3206.25</v>
      </c>
      <c r="L37" s="34"/>
      <c r="M37" s="118" t="s">
        <v>1107</v>
      </c>
    </row>
    <row r="38" spans="1:13" ht="17.100000000000001" customHeight="1">
      <c r="A38" s="17">
        <v>45547</v>
      </c>
      <c r="B38" s="17" t="s">
        <v>595</v>
      </c>
      <c r="C38" s="28"/>
      <c r="D38" s="29"/>
      <c r="E38" s="21"/>
      <c r="F38" s="30">
        <v>14</v>
      </c>
      <c r="G38" s="23">
        <v>4.75</v>
      </c>
      <c r="H38" s="21">
        <f t="shared" si="0"/>
        <v>66.5</v>
      </c>
      <c r="I38" s="24">
        <f t="shared" si="4"/>
        <v>661</v>
      </c>
      <c r="J38" s="134">
        <f t="shared" si="5"/>
        <v>4.75</v>
      </c>
      <c r="K38" s="21">
        <f t="shared" si="6"/>
        <v>3139.75</v>
      </c>
      <c r="L38" s="34"/>
      <c r="M38" s="118" t="s">
        <v>1110</v>
      </c>
    </row>
    <row r="39" spans="1:13" ht="17.100000000000001" customHeight="1">
      <c r="A39" s="17"/>
      <c r="B39" s="17"/>
      <c r="C39" s="28"/>
      <c r="D39" s="29"/>
      <c r="E39" s="21"/>
      <c r="F39" s="30"/>
      <c r="G39" s="31"/>
      <c r="H39" s="21"/>
      <c r="I39" s="32">
        <f t="shared" si="1"/>
        <v>661</v>
      </c>
      <c r="J39" s="42">
        <f t="shared" si="2"/>
        <v>4.75</v>
      </c>
      <c r="K39" s="33">
        <f t="shared" si="3"/>
        <v>3139.75</v>
      </c>
      <c r="L39" s="34"/>
    </row>
    <row r="40" spans="1:13" ht="17.100000000000001" customHeight="1">
      <c r="A40" s="17"/>
      <c r="B40" s="17"/>
      <c r="C40" s="28"/>
      <c r="D40" s="29"/>
      <c r="E40" s="21"/>
      <c r="F40" s="30"/>
      <c r="G40" s="31"/>
      <c r="H40" s="21"/>
      <c r="I40" s="32">
        <f t="shared" si="1"/>
        <v>661</v>
      </c>
      <c r="J40" s="42">
        <f t="shared" si="2"/>
        <v>4.75</v>
      </c>
      <c r="K40" s="33">
        <f t="shared" si="3"/>
        <v>3139.75</v>
      </c>
      <c r="L40" s="34"/>
    </row>
    <row r="41" spans="1:13" ht="17.100000000000001" customHeight="1">
      <c r="A41" s="17"/>
      <c r="B41" s="17"/>
      <c r="C41" s="28"/>
      <c r="D41" s="29"/>
      <c r="E41" s="21"/>
      <c r="F41" s="30"/>
      <c r="G41" s="31"/>
      <c r="H41" s="21"/>
      <c r="I41" s="32">
        <f t="shared" si="1"/>
        <v>661</v>
      </c>
      <c r="J41" s="42">
        <f t="shared" si="2"/>
        <v>4.75</v>
      </c>
      <c r="K41" s="33">
        <f t="shared" si="3"/>
        <v>3139.75</v>
      </c>
      <c r="L41" s="34"/>
    </row>
    <row r="42" spans="1:13" ht="17.100000000000001" customHeight="1">
      <c r="A42" s="17"/>
      <c r="B42" s="17"/>
      <c r="C42" s="28"/>
      <c r="D42" s="29"/>
      <c r="E42" s="21"/>
      <c r="F42" s="30"/>
      <c r="G42" s="31"/>
      <c r="H42" s="21"/>
      <c r="I42" s="32">
        <f t="shared" si="1"/>
        <v>661</v>
      </c>
      <c r="J42" s="42">
        <f t="shared" si="2"/>
        <v>4.75</v>
      </c>
      <c r="K42" s="33">
        <f t="shared" si="3"/>
        <v>3139.75</v>
      </c>
      <c r="L42" s="34"/>
    </row>
    <row r="43" spans="1:13" ht="17.100000000000001" customHeight="1">
      <c r="A43" s="17"/>
      <c r="B43" s="17"/>
      <c r="C43" s="28"/>
      <c r="D43" s="29"/>
      <c r="E43" s="21"/>
      <c r="F43" s="30"/>
      <c r="G43" s="31"/>
      <c r="H43" s="21"/>
      <c r="I43" s="32">
        <f t="shared" si="1"/>
        <v>661</v>
      </c>
      <c r="J43" s="42">
        <f t="shared" si="2"/>
        <v>4.75</v>
      </c>
      <c r="K43" s="33">
        <f t="shared" si="3"/>
        <v>3139.75</v>
      </c>
      <c r="L43" s="34"/>
    </row>
    <row r="44" spans="1:13" ht="17.100000000000001" customHeight="1">
      <c r="A44" s="17"/>
      <c r="B44" s="17"/>
      <c r="C44" s="28"/>
      <c r="D44" s="29"/>
      <c r="E44" s="21"/>
      <c r="F44" s="30"/>
      <c r="G44" s="31"/>
      <c r="H44" s="21"/>
      <c r="I44" s="32">
        <f t="shared" si="1"/>
        <v>661</v>
      </c>
      <c r="J44" s="42">
        <f t="shared" si="2"/>
        <v>4.75</v>
      </c>
      <c r="K44" s="33">
        <f t="shared" si="3"/>
        <v>3139.75</v>
      </c>
      <c r="L44" s="34"/>
    </row>
    <row r="45" spans="1:13" ht="17.100000000000001" customHeight="1">
      <c r="A45" s="17"/>
      <c r="B45" s="17"/>
      <c r="C45" s="28"/>
      <c r="D45" s="29"/>
      <c r="E45" s="21"/>
      <c r="F45" s="30"/>
      <c r="G45" s="31"/>
      <c r="H45" s="21"/>
      <c r="I45" s="32">
        <f t="shared" si="1"/>
        <v>661</v>
      </c>
      <c r="J45" s="42">
        <f t="shared" si="2"/>
        <v>4.75</v>
      </c>
      <c r="K45" s="33">
        <f t="shared" si="3"/>
        <v>3139.75</v>
      </c>
      <c r="L45" s="34"/>
    </row>
    <row r="46" spans="1:13" ht="17.100000000000001" customHeight="1">
      <c r="A46" s="17"/>
      <c r="B46" s="17"/>
      <c r="C46" s="28"/>
      <c r="D46" s="29"/>
      <c r="E46" s="21"/>
      <c r="F46" s="30"/>
      <c r="G46" s="31"/>
      <c r="H46" s="21"/>
      <c r="I46" s="32">
        <f t="shared" si="1"/>
        <v>661</v>
      </c>
      <c r="J46" s="42">
        <f t="shared" si="2"/>
        <v>4.75</v>
      </c>
      <c r="K46" s="33">
        <f t="shared" si="3"/>
        <v>3139.75</v>
      </c>
      <c r="L46" s="34"/>
    </row>
    <row r="47" spans="1:13" ht="17.100000000000001" customHeight="1">
      <c r="A47" s="17"/>
      <c r="B47" s="17"/>
      <c r="C47" s="28"/>
      <c r="D47" s="29"/>
      <c r="E47" s="21"/>
      <c r="F47" s="30"/>
      <c r="G47" s="31"/>
      <c r="H47" s="21"/>
      <c r="I47" s="32">
        <f t="shared" si="1"/>
        <v>661</v>
      </c>
      <c r="J47" s="42">
        <f t="shared" si="2"/>
        <v>4.75</v>
      </c>
      <c r="K47" s="33">
        <f t="shared" si="3"/>
        <v>3139.75</v>
      </c>
      <c r="L47" s="34"/>
    </row>
    <row r="48" spans="1:13" ht="17.100000000000001" customHeight="1">
      <c r="A48" s="17"/>
      <c r="B48" s="17"/>
      <c r="C48" s="28"/>
      <c r="D48" s="29"/>
      <c r="E48" s="21"/>
      <c r="F48" s="30"/>
      <c r="G48" s="31"/>
      <c r="H48" s="21"/>
      <c r="I48" s="32">
        <f t="shared" si="1"/>
        <v>661</v>
      </c>
      <c r="J48" s="42">
        <f t="shared" si="2"/>
        <v>4.75</v>
      </c>
      <c r="K48" s="33">
        <f t="shared" si="3"/>
        <v>3139.75</v>
      </c>
      <c r="L48" s="34"/>
    </row>
    <row r="49" spans="1:12" ht="17.100000000000001" customHeight="1">
      <c r="A49" s="17"/>
      <c r="B49" s="17"/>
      <c r="C49" s="28"/>
      <c r="D49" s="29"/>
      <c r="E49" s="21"/>
      <c r="F49" s="30"/>
      <c r="G49" s="31"/>
      <c r="H49" s="21"/>
      <c r="I49" s="32">
        <f t="shared" si="1"/>
        <v>661</v>
      </c>
      <c r="J49" s="42">
        <f t="shared" si="2"/>
        <v>4.75</v>
      </c>
      <c r="K49" s="33">
        <f t="shared" si="3"/>
        <v>3139.75</v>
      </c>
      <c r="L49" s="34"/>
    </row>
    <row r="50" spans="1:12" ht="17.100000000000001" customHeight="1">
      <c r="A50" s="17"/>
      <c r="B50" s="17"/>
      <c r="C50" s="28"/>
      <c r="D50" s="29"/>
      <c r="E50" s="21"/>
      <c r="F50" s="30"/>
      <c r="G50" s="31"/>
      <c r="H50" s="21"/>
      <c r="I50" s="32">
        <f t="shared" si="1"/>
        <v>661</v>
      </c>
      <c r="J50" s="42">
        <f t="shared" si="2"/>
        <v>4.75</v>
      </c>
      <c r="K50" s="33">
        <f t="shared" si="3"/>
        <v>3139.75</v>
      </c>
      <c r="L50" s="34"/>
    </row>
    <row r="51" spans="1:12" ht="17.100000000000001" customHeight="1">
      <c r="A51" s="17"/>
      <c r="B51" s="17"/>
      <c r="C51" s="28"/>
      <c r="D51" s="29"/>
      <c r="E51" s="21"/>
      <c r="F51" s="30"/>
      <c r="G51" s="31"/>
      <c r="H51" s="21"/>
      <c r="I51" s="32">
        <f t="shared" si="1"/>
        <v>661</v>
      </c>
      <c r="J51" s="42">
        <f t="shared" si="2"/>
        <v>4.75</v>
      </c>
      <c r="K51" s="33">
        <f t="shared" si="3"/>
        <v>3139.75</v>
      </c>
      <c r="L51" s="34"/>
    </row>
    <row r="52" spans="1:12" ht="17.100000000000001" customHeight="1">
      <c r="A52" s="17"/>
      <c r="B52" s="17"/>
      <c r="C52" s="28"/>
      <c r="D52" s="29"/>
      <c r="E52" s="21"/>
      <c r="F52" s="30"/>
      <c r="G52" s="31"/>
      <c r="H52" s="21"/>
      <c r="I52" s="32">
        <f t="shared" si="1"/>
        <v>661</v>
      </c>
      <c r="J52" s="42">
        <f t="shared" si="2"/>
        <v>4.75</v>
      </c>
      <c r="K52" s="33">
        <f t="shared" si="3"/>
        <v>3139.75</v>
      </c>
      <c r="L52" s="34"/>
    </row>
    <row r="53" spans="1:12" ht="17.100000000000001" customHeight="1">
      <c r="A53" s="17"/>
      <c r="B53" s="17"/>
      <c r="C53" s="28"/>
      <c r="D53" s="29"/>
      <c r="E53" s="21"/>
      <c r="F53" s="30"/>
      <c r="G53" s="31"/>
      <c r="H53" s="21"/>
      <c r="I53" s="32">
        <f t="shared" si="1"/>
        <v>661</v>
      </c>
      <c r="J53" s="42">
        <f t="shared" si="2"/>
        <v>4.75</v>
      </c>
      <c r="K53" s="33">
        <f t="shared" si="3"/>
        <v>3139.75</v>
      </c>
      <c r="L53" s="34"/>
    </row>
    <row r="54" spans="1:12" ht="17.100000000000001" customHeight="1">
      <c r="A54" s="17"/>
      <c r="B54" s="17"/>
      <c r="C54" s="28"/>
      <c r="D54" s="29"/>
      <c r="E54" s="21"/>
      <c r="F54" s="30"/>
      <c r="G54" s="31"/>
      <c r="H54" s="21"/>
      <c r="I54" s="32">
        <f t="shared" si="1"/>
        <v>661</v>
      </c>
      <c r="J54" s="42">
        <f t="shared" si="2"/>
        <v>4.75</v>
      </c>
      <c r="K54" s="33">
        <f t="shared" si="3"/>
        <v>3139.75</v>
      </c>
      <c r="L54" s="34"/>
    </row>
    <row r="55" spans="1:12" ht="17.100000000000001" customHeight="1">
      <c r="A55" s="17"/>
      <c r="B55" s="17"/>
      <c r="C55" s="28"/>
      <c r="D55" s="29"/>
      <c r="E55" s="21"/>
      <c r="F55" s="30"/>
      <c r="G55" s="31"/>
      <c r="H55" s="21"/>
      <c r="I55" s="32">
        <f t="shared" si="1"/>
        <v>661</v>
      </c>
      <c r="J55" s="42">
        <f t="shared" si="2"/>
        <v>4.75</v>
      </c>
      <c r="K55" s="33">
        <f t="shared" si="3"/>
        <v>3139.75</v>
      </c>
      <c r="L55" s="34"/>
    </row>
    <row r="56" spans="1:12" ht="17.100000000000001" customHeight="1">
      <c r="A56" s="17"/>
      <c r="B56" s="17"/>
      <c r="C56" s="28"/>
      <c r="D56" s="29"/>
      <c r="E56" s="21"/>
      <c r="F56" s="30"/>
      <c r="G56" s="31"/>
      <c r="H56" s="21"/>
      <c r="I56" s="32">
        <f t="shared" si="1"/>
        <v>661</v>
      </c>
      <c r="J56" s="42">
        <f t="shared" si="2"/>
        <v>4.75</v>
      </c>
      <c r="K56" s="33">
        <f t="shared" si="3"/>
        <v>3139.75</v>
      </c>
      <c r="L56" s="34"/>
    </row>
    <row r="57" spans="1:12" ht="17.100000000000001" customHeight="1">
      <c r="A57" s="17"/>
      <c r="B57" s="17"/>
      <c r="C57" s="28"/>
      <c r="D57" s="29"/>
      <c r="E57" s="21"/>
      <c r="F57" s="30"/>
      <c r="G57" s="31"/>
      <c r="H57" s="21"/>
      <c r="I57" s="32">
        <f t="shared" si="1"/>
        <v>661</v>
      </c>
      <c r="J57" s="42">
        <f t="shared" si="2"/>
        <v>4.75</v>
      </c>
      <c r="K57" s="33">
        <f t="shared" si="3"/>
        <v>3139.75</v>
      </c>
      <c r="L57" s="34"/>
    </row>
    <row r="58" spans="1:12" ht="17.100000000000001" customHeight="1">
      <c r="A58" s="17"/>
      <c r="B58" s="17"/>
      <c r="C58" s="28"/>
      <c r="D58" s="29"/>
      <c r="E58" s="21"/>
      <c r="F58" s="30"/>
      <c r="G58" s="31"/>
      <c r="H58" s="21"/>
      <c r="I58" s="32">
        <f t="shared" si="1"/>
        <v>661</v>
      </c>
      <c r="J58" s="42">
        <f t="shared" si="2"/>
        <v>4.75</v>
      </c>
      <c r="K58" s="33">
        <f t="shared" si="3"/>
        <v>3139.75</v>
      </c>
      <c r="L58" s="34"/>
    </row>
    <row r="59" spans="1:12" ht="17.100000000000001" customHeight="1">
      <c r="A59" s="17"/>
      <c r="B59" s="17"/>
      <c r="C59" s="28"/>
      <c r="D59" s="29"/>
      <c r="E59" s="21"/>
      <c r="F59" s="30"/>
      <c r="G59" s="31"/>
      <c r="H59" s="21"/>
      <c r="I59" s="32">
        <f t="shared" si="1"/>
        <v>661</v>
      </c>
      <c r="J59" s="42">
        <f t="shared" si="2"/>
        <v>4.75</v>
      </c>
      <c r="K59" s="33">
        <f t="shared" si="3"/>
        <v>3139.75</v>
      </c>
      <c r="L59" s="34"/>
    </row>
    <row r="60" spans="1:12" ht="17.100000000000001" customHeight="1">
      <c r="A60" s="17"/>
      <c r="B60" s="17"/>
      <c r="C60" s="28"/>
      <c r="D60" s="29"/>
      <c r="E60" s="21"/>
      <c r="F60" s="30"/>
      <c r="G60" s="31"/>
      <c r="H60" s="21"/>
      <c r="I60" s="32">
        <f t="shared" si="1"/>
        <v>661</v>
      </c>
      <c r="J60" s="42">
        <f t="shared" si="2"/>
        <v>4.75</v>
      </c>
      <c r="K60" s="33">
        <f t="shared" si="3"/>
        <v>3139.75</v>
      </c>
      <c r="L60" s="34"/>
    </row>
    <row r="61" spans="1:12" ht="17.100000000000001" customHeight="1">
      <c r="A61" s="17"/>
      <c r="B61" s="17"/>
      <c r="C61" s="28"/>
      <c r="D61" s="29"/>
      <c r="E61" s="21"/>
      <c r="F61" s="30"/>
      <c r="G61" s="31"/>
      <c r="H61" s="21"/>
      <c r="I61" s="32">
        <f t="shared" si="1"/>
        <v>661</v>
      </c>
      <c r="J61" s="42">
        <f t="shared" si="2"/>
        <v>4.75</v>
      </c>
      <c r="K61" s="33">
        <f t="shared" si="3"/>
        <v>3139.75</v>
      </c>
      <c r="L61" s="34"/>
    </row>
    <row r="62" spans="1:12" ht="17.100000000000001" customHeight="1">
      <c r="A62" s="17"/>
      <c r="B62" s="17"/>
      <c r="C62" s="28"/>
      <c r="D62" s="29"/>
      <c r="E62" s="21"/>
      <c r="F62" s="30"/>
      <c r="G62" s="31"/>
      <c r="H62" s="21"/>
      <c r="I62" s="32">
        <f t="shared" si="1"/>
        <v>661</v>
      </c>
      <c r="J62" s="42">
        <f t="shared" si="2"/>
        <v>4.75</v>
      </c>
      <c r="K62" s="33">
        <f t="shared" si="3"/>
        <v>3139.75</v>
      </c>
      <c r="L62" s="34"/>
    </row>
    <row r="63" spans="1:12" ht="17.100000000000001" customHeight="1">
      <c r="A63" s="17"/>
      <c r="B63" s="17"/>
      <c r="C63" s="28"/>
      <c r="D63" s="29"/>
      <c r="E63" s="21"/>
      <c r="F63" s="30"/>
      <c r="G63" s="31"/>
      <c r="H63" s="21"/>
      <c r="I63" s="32">
        <f t="shared" si="1"/>
        <v>661</v>
      </c>
      <c r="J63" s="42">
        <f t="shared" si="2"/>
        <v>4.75</v>
      </c>
      <c r="K63" s="33">
        <f t="shared" si="3"/>
        <v>3139.75</v>
      </c>
      <c r="L63" s="34"/>
    </row>
    <row r="64" spans="1:12" ht="17.100000000000001" customHeight="1">
      <c r="A64" s="17"/>
      <c r="B64" s="17"/>
      <c r="C64" s="28"/>
      <c r="D64" s="29"/>
      <c r="E64" s="21"/>
      <c r="F64" s="30"/>
      <c r="G64" s="31"/>
      <c r="H64" s="21"/>
      <c r="I64" s="32">
        <f t="shared" si="1"/>
        <v>661</v>
      </c>
      <c r="J64" s="42">
        <f t="shared" si="2"/>
        <v>4.75</v>
      </c>
      <c r="K64" s="33">
        <f t="shared" si="3"/>
        <v>3139.75</v>
      </c>
      <c r="L64" s="34"/>
    </row>
    <row r="65" spans="1:12" ht="17.100000000000001" customHeight="1">
      <c r="A65" s="17"/>
      <c r="B65" s="17"/>
      <c r="C65" s="28"/>
      <c r="D65" s="29"/>
      <c r="E65" s="21"/>
      <c r="F65" s="30"/>
      <c r="G65" s="31"/>
      <c r="H65" s="21"/>
      <c r="I65" s="32">
        <f t="shared" si="1"/>
        <v>661</v>
      </c>
      <c r="J65" s="42">
        <f t="shared" si="2"/>
        <v>4.75</v>
      </c>
      <c r="K65" s="33">
        <f t="shared" si="3"/>
        <v>3139.75</v>
      </c>
      <c r="L65" s="34"/>
    </row>
    <row r="66" spans="1:12" ht="17.100000000000001" customHeight="1">
      <c r="A66" s="17"/>
      <c r="B66" s="17"/>
      <c r="C66" s="28"/>
      <c r="D66" s="29"/>
      <c r="E66" s="21"/>
      <c r="F66" s="30"/>
      <c r="G66" s="31"/>
      <c r="H66" s="21"/>
      <c r="I66" s="32">
        <f t="shared" si="1"/>
        <v>661</v>
      </c>
      <c r="J66" s="42">
        <f t="shared" si="2"/>
        <v>4.75</v>
      </c>
      <c r="K66" s="33">
        <f t="shared" si="3"/>
        <v>3139.75</v>
      </c>
      <c r="L66" s="34"/>
    </row>
    <row r="67" spans="1:12" ht="17.100000000000001" customHeight="1">
      <c r="A67" s="17"/>
      <c r="B67" s="17"/>
      <c r="C67" s="28"/>
      <c r="D67" s="29"/>
      <c r="E67" s="21"/>
      <c r="F67" s="30"/>
      <c r="G67" s="31"/>
      <c r="H67" s="21"/>
      <c r="I67" s="32">
        <f t="shared" si="1"/>
        <v>661</v>
      </c>
      <c r="J67" s="42">
        <f t="shared" si="2"/>
        <v>4.75</v>
      </c>
      <c r="K67" s="33">
        <f t="shared" si="3"/>
        <v>3139.75</v>
      </c>
      <c r="L67" s="34"/>
    </row>
    <row r="68" spans="1:12" ht="17.100000000000001" customHeight="1">
      <c r="A68" s="17"/>
      <c r="B68" s="17"/>
      <c r="C68" s="28"/>
      <c r="D68" s="29"/>
      <c r="E68" s="21"/>
      <c r="F68" s="30"/>
      <c r="G68" s="31"/>
      <c r="H68" s="21"/>
      <c r="I68" s="32">
        <f t="shared" si="1"/>
        <v>661</v>
      </c>
      <c r="J68" s="42">
        <f t="shared" si="2"/>
        <v>4.75</v>
      </c>
      <c r="K68" s="33">
        <f t="shared" si="3"/>
        <v>3139.75</v>
      </c>
      <c r="L68" s="34"/>
    </row>
    <row r="69" spans="1:12" ht="17.100000000000001" customHeight="1">
      <c r="A69" s="17"/>
      <c r="B69" s="17"/>
      <c r="C69" s="28"/>
      <c r="D69" s="29"/>
      <c r="E69" s="21"/>
      <c r="F69" s="30"/>
      <c r="G69" s="31"/>
      <c r="H69" s="21"/>
      <c r="I69" s="32">
        <f t="shared" si="1"/>
        <v>661</v>
      </c>
      <c r="J69" s="42">
        <f t="shared" si="2"/>
        <v>4.75</v>
      </c>
      <c r="K69" s="33">
        <f t="shared" si="3"/>
        <v>3139.75</v>
      </c>
      <c r="L69" s="34"/>
    </row>
    <row r="70" spans="1:12" ht="17.100000000000001" customHeight="1">
      <c r="A70" s="17"/>
      <c r="B70" s="17"/>
      <c r="C70" s="28"/>
      <c r="D70" s="29"/>
      <c r="E70" s="21"/>
      <c r="F70" s="30"/>
      <c r="G70" s="31"/>
      <c r="H70" s="21"/>
      <c r="I70" s="32">
        <f t="shared" si="1"/>
        <v>661</v>
      </c>
      <c r="J70" s="42">
        <f t="shared" si="2"/>
        <v>4.75</v>
      </c>
      <c r="K70" s="33">
        <f t="shared" si="3"/>
        <v>3139.75</v>
      </c>
      <c r="L70" s="34"/>
    </row>
    <row r="71" spans="1:12" ht="17.100000000000001" customHeight="1">
      <c r="A71" s="17"/>
      <c r="B71" s="17"/>
      <c r="C71" s="28"/>
      <c r="D71" s="29"/>
      <c r="E71" s="21"/>
      <c r="F71" s="30"/>
      <c r="G71" s="31"/>
      <c r="H71" s="21"/>
      <c r="I71" s="32">
        <f t="shared" si="1"/>
        <v>661</v>
      </c>
      <c r="J71" s="42">
        <f t="shared" si="2"/>
        <v>4.75</v>
      </c>
      <c r="K71" s="33">
        <f t="shared" si="3"/>
        <v>3139.75</v>
      </c>
      <c r="L71" s="34"/>
    </row>
    <row r="72" spans="1:12" ht="17.100000000000001" customHeight="1">
      <c r="A72" s="17"/>
      <c r="B72" s="17"/>
      <c r="C72" s="28"/>
      <c r="D72" s="29"/>
      <c r="E72" s="21"/>
      <c r="F72" s="30"/>
      <c r="G72" s="31"/>
      <c r="H72" s="21"/>
      <c r="I72" s="32">
        <f t="shared" si="1"/>
        <v>661</v>
      </c>
      <c r="J72" s="42">
        <f t="shared" si="2"/>
        <v>4.75</v>
      </c>
      <c r="K72" s="33">
        <f t="shared" si="3"/>
        <v>3139.75</v>
      </c>
      <c r="L72" s="34"/>
    </row>
    <row r="73" spans="1:12" ht="17.100000000000001" customHeight="1">
      <c r="A73" s="17"/>
      <c r="B73" s="17"/>
      <c r="C73" s="28"/>
      <c r="D73" s="29"/>
      <c r="E73" s="21"/>
      <c r="F73" s="30"/>
      <c r="G73" s="31"/>
      <c r="H73" s="21"/>
      <c r="I73" s="32">
        <f t="shared" si="1"/>
        <v>661</v>
      </c>
      <c r="J73" s="42">
        <f t="shared" si="2"/>
        <v>4.75</v>
      </c>
      <c r="K73" s="33">
        <f t="shared" si="3"/>
        <v>3139.75</v>
      </c>
      <c r="L73" s="34"/>
    </row>
    <row r="74" spans="1:12" ht="17.100000000000001" customHeight="1">
      <c r="A74" s="17"/>
      <c r="B74" s="17"/>
      <c r="C74" s="28"/>
      <c r="D74" s="29"/>
      <c r="E74" s="21"/>
      <c r="F74" s="30"/>
      <c r="G74" s="31"/>
      <c r="H74" s="21"/>
      <c r="I74" s="32">
        <f t="shared" si="1"/>
        <v>661</v>
      </c>
      <c r="J74" s="42">
        <f t="shared" si="2"/>
        <v>4.75</v>
      </c>
      <c r="K74" s="33">
        <f t="shared" si="3"/>
        <v>3139.75</v>
      </c>
      <c r="L74" s="34"/>
    </row>
    <row r="75" spans="1:12" ht="17.100000000000001" customHeight="1">
      <c r="A75" s="17"/>
      <c r="B75" s="17"/>
      <c r="C75" s="28"/>
      <c r="D75" s="29"/>
      <c r="E75" s="21"/>
      <c r="F75" s="30"/>
      <c r="G75" s="31"/>
      <c r="H75" s="21"/>
      <c r="I75" s="32">
        <f t="shared" si="1"/>
        <v>661</v>
      </c>
      <c r="J75" s="42">
        <f t="shared" si="2"/>
        <v>4.75</v>
      </c>
      <c r="K75" s="33">
        <f t="shared" si="3"/>
        <v>3139.75</v>
      </c>
      <c r="L75" s="34"/>
    </row>
    <row r="76" spans="1:12" ht="17.100000000000001" customHeight="1">
      <c r="A76" s="17"/>
      <c r="B76" s="17"/>
      <c r="C76" s="28"/>
      <c r="D76" s="29"/>
      <c r="E76" s="21"/>
      <c r="F76" s="30"/>
      <c r="G76" s="31"/>
      <c r="H76" s="21"/>
      <c r="I76" s="32">
        <f t="shared" si="1"/>
        <v>661</v>
      </c>
      <c r="J76" s="42">
        <f t="shared" si="2"/>
        <v>4.75</v>
      </c>
      <c r="K76" s="33">
        <f t="shared" si="3"/>
        <v>3139.75</v>
      </c>
      <c r="L76" s="34"/>
    </row>
    <row r="77" spans="1:12" ht="17.100000000000001" customHeight="1">
      <c r="A77" s="17"/>
      <c r="B77" s="17"/>
      <c r="C77" s="28"/>
      <c r="D77" s="29"/>
      <c r="E77" s="21"/>
      <c r="F77" s="30"/>
      <c r="G77" s="31"/>
      <c r="H77" s="21"/>
      <c r="I77" s="32">
        <f t="shared" si="1"/>
        <v>661</v>
      </c>
      <c r="J77" s="42">
        <f t="shared" si="2"/>
        <v>4.75</v>
      </c>
      <c r="K77" s="33">
        <f t="shared" si="3"/>
        <v>3139.75</v>
      </c>
      <c r="L77" s="34"/>
    </row>
    <row r="78" spans="1:12" ht="17.100000000000001" customHeight="1">
      <c r="A78" s="17"/>
      <c r="B78" s="17"/>
      <c r="C78" s="28"/>
      <c r="D78" s="29"/>
      <c r="E78" s="21"/>
      <c r="F78" s="30"/>
      <c r="G78" s="31"/>
      <c r="H78" s="21"/>
      <c r="I78" s="32">
        <f t="shared" si="1"/>
        <v>661</v>
      </c>
      <c r="J78" s="42">
        <f t="shared" si="2"/>
        <v>4.75</v>
      </c>
      <c r="K78" s="33">
        <f t="shared" si="3"/>
        <v>3139.75</v>
      </c>
      <c r="L78" s="34"/>
    </row>
    <row r="79" spans="1:12" ht="17.100000000000001" customHeight="1">
      <c r="A79" s="17"/>
      <c r="B79" s="17"/>
      <c r="C79" s="28"/>
      <c r="D79" s="29"/>
      <c r="E79" s="21"/>
      <c r="F79" s="30"/>
      <c r="G79" s="31"/>
      <c r="H79" s="21"/>
      <c r="I79" s="32">
        <f t="shared" si="1"/>
        <v>661</v>
      </c>
      <c r="J79" s="42">
        <f t="shared" si="2"/>
        <v>4.75</v>
      </c>
      <c r="K79" s="33">
        <f t="shared" si="3"/>
        <v>3139.75</v>
      </c>
      <c r="L79" s="34"/>
    </row>
    <row r="80" spans="1:12" ht="17.100000000000001" customHeight="1">
      <c r="A80" s="17"/>
      <c r="B80" s="17"/>
      <c r="C80" s="28"/>
      <c r="D80" s="29"/>
      <c r="E80" s="21"/>
      <c r="F80" s="30"/>
      <c r="G80" s="31"/>
      <c r="H80" s="21"/>
      <c r="I80" s="32">
        <f t="shared" si="1"/>
        <v>661</v>
      </c>
      <c r="J80" s="42">
        <f t="shared" si="2"/>
        <v>4.75</v>
      </c>
      <c r="K80" s="33">
        <f t="shared" si="3"/>
        <v>3139.75</v>
      </c>
      <c r="L80" s="34"/>
    </row>
    <row r="81" spans="1:12" ht="17.100000000000001" customHeight="1">
      <c r="A81" s="17"/>
      <c r="B81" s="17"/>
      <c r="C81" s="28"/>
      <c r="D81" s="29"/>
      <c r="E81" s="21"/>
      <c r="F81" s="30"/>
      <c r="G81" s="31"/>
      <c r="H81" s="21"/>
      <c r="I81" s="32">
        <f t="shared" si="1"/>
        <v>661</v>
      </c>
      <c r="J81" s="42">
        <f t="shared" si="2"/>
        <v>4.75</v>
      </c>
      <c r="K81" s="33">
        <f t="shared" si="3"/>
        <v>3139.75</v>
      </c>
      <c r="L81" s="34"/>
    </row>
    <row r="82" spans="1:12" ht="17.100000000000001" customHeight="1">
      <c r="A82" s="17"/>
      <c r="B82" s="17"/>
      <c r="C82" s="28"/>
      <c r="D82" s="29"/>
      <c r="E82" s="21"/>
      <c r="F82" s="30"/>
      <c r="G82" s="31"/>
      <c r="H82" s="21"/>
      <c r="I82" s="32">
        <f t="shared" si="1"/>
        <v>661</v>
      </c>
      <c r="J82" s="42">
        <f t="shared" si="2"/>
        <v>4.75</v>
      </c>
      <c r="K82" s="33">
        <f t="shared" si="3"/>
        <v>3139.75</v>
      </c>
      <c r="L82" s="34"/>
    </row>
    <row r="83" spans="1:12" ht="17.100000000000001" customHeight="1">
      <c r="A83" s="17"/>
      <c r="B83" s="17"/>
      <c r="C83" s="28"/>
      <c r="D83" s="29"/>
      <c r="E83" s="21"/>
      <c r="F83" s="30"/>
      <c r="G83" s="31"/>
      <c r="H83" s="21"/>
      <c r="I83" s="32">
        <f t="shared" si="1"/>
        <v>661</v>
      </c>
      <c r="J83" s="42">
        <f t="shared" si="2"/>
        <v>4.75</v>
      </c>
      <c r="K83" s="33">
        <f t="shared" si="3"/>
        <v>3139.75</v>
      </c>
      <c r="L83" s="34"/>
    </row>
    <row r="84" spans="1:12" ht="17.100000000000001" customHeight="1">
      <c r="A84" s="17"/>
      <c r="B84" s="17"/>
      <c r="C84" s="28"/>
      <c r="D84" s="29"/>
      <c r="E84" s="21"/>
      <c r="F84" s="30"/>
      <c r="G84" s="31"/>
      <c r="H84" s="21"/>
      <c r="I84" s="32">
        <f t="shared" si="1"/>
        <v>661</v>
      </c>
      <c r="J84" s="42">
        <f t="shared" si="2"/>
        <v>4.75</v>
      </c>
      <c r="K84" s="33">
        <f t="shared" si="3"/>
        <v>3139.75</v>
      </c>
      <c r="L84" s="34"/>
    </row>
    <row r="85" spans="1:12" ht="17.100000000000001" customHeight="1">
      <c r="A85" s="17"/>
      <c r="B85" s="17"/>
      <c r="C85" s="28"/>
      <c r="D85" s="29"/>
      <c r="E85" s="21"/>
      <c r="F85" s="30"/>
      <c r="G85" s="31"/>
      <c r="H85" s="21"/>
      <c r="I85" s="32">
        <f t="shared" ref="I85:I121" si="7">+I84+C85-F85</f>
        <v>661</v>
      </c>
      <c r="J85" s="42">
        <f t="shared" ref="J85:J121" si="8">ROUND(((K84+E85)-H85)/I85,2)</f>
        <v>4.75</v>
      </c>
      <c r="K85" s="33">
        <f t="shared" ref="K85:K121" si="9">ROUND(I85*J85,2)</f>
        <v>3139.75</v>
      </c>
      <c r="L85" s="34"/>
    </row>
    <row r="86" spans="1:12" ht="17.100000000000001" customHeight="1">
      <c r="A86" s="17"/>
      <c r="B86" s="17"/>
      <c r="C86" s="28"/>
      <c r="D86" s="29"/>
      <c r="E86" s="21"/>
      <c r="F86" s="30"/>
      <c r="G86" s="31"/>
      <c r="H86" s="21"/>
      <c r="I86" s="32">
        <f t="shared" si="7"/>
        <v>661</v>
      </c>
      <c r="J86" s="42">
        <f t="shared" si="8"/>
        <v>4.75</v>
      </c>
      <c r="K86" s="33">
        <f t="shared" si="9"/>
        <v>3139.75</v>
      </c>
      <c r="L86" s="34"/>
    </row>
    <row r="87" spans="1:12" ht="17.100000000000001" customHeight="1">
      <c r="A87" s="17"/>
      <c r="B87" s="17"/>
      <c r="C87" s="28"/>
      <c r="D87" s="29"/>
      <c r="E87" s="21"/>
      <c r="F87" s="30"/>
      <c r="G87" s="31"/>
      <c r="H87" s="21"/>
      <c r="I87" s="32">
        <f t="shared" si="7"/>
        <v>661</v>
      </c>
      <c r="J87" s="42">
        <f t="shared" si="8"/>
        <v>4.75</v>
      </c>
      <c r="K87" s="33">
        <f t="shared" si="9"/>
        <v>3139.75</v>
      </c>
      <c r="L87" s="34"/>
    </row>
    <row r="88" spans="1:12" ht="17.100000000000001" customHeight="1">
      <c r="A88" s="17"/>
      <c r="B88" s="17"/>
      <c r="C88" s="28"/>
      <c r="D88" s="29"/>
      <c r="E88" s="21"/>
      <c r="F88" s="30"/>
      <c r="G88" s="31"/>
      <c r="H88" s="21"/>
      <c r="I88" s="32">
        <f t="shared" si="7"/>
        <v>661</v>
      </c>
      <c r="J88" s="42">
        <f t="shared" si="8"/>
        <v>4.75</v>
      </c>
      <c r="K88" s="33">
        <f t="shared" si="9"/>
        <v>3139.75</v>
      </c>
      <c r="L88" s="34"/>
    </row>
    <row r="89" spans="1:12" ht="17.100000000000001" customHeight="1">
      <c r="A89" s="17"/>
      <c r="B89" s="17"/>
      <c r="C89" s="28"/>
      <c r="D89" s="29"/>
      <c r="E89" s="21"/>
      <c r="F89" s="30"/>
      <c r="G89" s="31"/>
      <c r="H89" s="21"/>
      <c r="I89" s="32">
        <f t="shared" si="7"/>
        <v>661</v>
      </c>
      <c r="J89" s="42">
        <f t="shared" si="8"/>
        <v>4.75</v>
      </c>
      <c r="K89" s="33">
        <f t="shared" si="9"/>
        <v>3139.75</v>
      </c>
      <c r="L89" s="34"/>
    </row>
    <row r="90" spans="1:12" ht="17.100000000000001" customHeight="1">
      <c r="A90" s="17"/>
      <c r="B90" s="17"/>
      <c r="C90" s="28"/>
      <c r="D90" s="29"/>
      <c r="E90" s="21"/>
      <c r="F90" s="30"/>
      <c r="G90" s="31"/>
      <c r="H90" s="21"/>
      <c r="I90" s="32">
        <f t="shared" si="7"/>
        <v>661</v>
      </c>
      <c r="J90" s="42">
        <f t="shared" si="8"/>
        <v>4.75</v>
      </c>
      <c r="K90" s="33">
        <f t="shared" si="9"/>
        <v>3139.75</v>
      </c>
      <c r="L90" s="34"/>
    </row>
    <row r="91" spans="1:12" ht="17.100000000000001" customHeight="1">
      <c r="A91" s="17"/>
      <c r="B91" s="17"/>
      <c r="C91" s="28"/>
      <c r="D91" s="29"/>
      <c r="E91" s="21"/>
      <c r="F91" s="30"/>
      <c r="G91" s="31"/>
      <c r="H91" s="21"/>
      <c r="I91" s="32">
        <f t="shared" si="7"/>
        <v>661</v>
      </c>
      <c r="J91" s="42">
        <f t="shared" si="8"/>
        <v>4.75</v>
      </c>
      <c r="K91" s="33">
        <f t="shared" si="9"/>
        <v>3139.75</v>
      </c>
      <c r="L91" s="34"/>
    </row>
    <row r="92" spans="1:12" ht="17.100000000000001" customHeight="1">
      <c r="A92" s="17"/>
      <c r="B92" s="17"/>
      <c r="C92" s="28"/>
      <c r="D92" s="29"/>
      <c r="E92" s="21"/>
      <c r="F92" s="30"/>
      <c r="G92" s="31"/>
      <c r="H92" s="21"/>
      <c r="I92" s="32">
        <f t="shared" si="7"/>
        <v>661</v>
      </c>
      <c r="J92" s="42">
        <f t="shared" si="8"/>
        <v>4.75</v>
      </c>
      <c r="K92" s="33">
        <f t="shared" si="9"/>
        <v>3139.75</v>
      </c>
      <c r="L92" s="34"/>
    </row>
    <row r="93" spans="1:12" ht="17.100000000000001" customHeight="1">
      <c r="A93" s="17"/>
      <c r="B93" s="17"/>
      <c r="C93" s="28"/>
      <c r="D93" s="29"/>
      <c r="E93" s="21"/>
      <c r="F93" s="30"/>
      <c r="G93" s="31"/>
      <c r="H93" s="21"/>
      <c r="I93" s="32">
        <f t="shared" si="7"/>
        <v>661</v>
      </c>
      <c r="J93" s="42">
        <f t="shared" si="8"/>
        <v>4.75</v>
      </c>
      <c r="K93" s="33">
        <f t="shared" si="9"/>
        <v>3139.75</v>
      </c>
      <c r="L93" s="34"/>
    </row>
    <row r="94" spans="1:12" ht="17.100000000000001" customHeight="1">
      <c r="A94" s="17"/>
      <c r="B94" s="17"/>
      <c r="C94" s="28"/>
      <c r="D94" s="29"/>
      <c r="E94" s="21"/>
      <c r="F94" s="30"/>
      <c r="G94" s="31"/>
      <c r="H94" s="21"/>
      <c r="I94" s="32">
        <f t="shared" si="7"/>
        <v>661</v>
      </c>
      <c r="J94" s="42">
        <f t="shared" si="8"/>
        <v>4.75</v>
      </c>
      <c r="K94" s="33">
        <f t="shared" si="9"/>
        <v>3139.75</v>
      </c>
      <c r="L94" s="34"/>
    </row>
    <row r="95" spans="1:12" ht="17.100000000000001" customHeight="1">
      <c r="A95" s="17"/>
      <c r="B95" s="17"/>
      <c r="C95" s="28"/>
      <c r="D95" s="29"/>
      <c r="E95" s="21"/>
      <c r="F95" s="30"/>
      <c r="G95" s="31"/>
      <c r="H95" s="21"/>
      <c r="I95" s="32">
        <f t="shared" si="7"/>
        <v>661</v>
      </c>
      <c r="J95" s="42">
        <f t="shared" si="8"/>
        <v>4.75</v>
      </c>
      <c r="K95" s="33">
        <f t="shared" si="9"/>
        <v>3139.75</v>
      </c>
      <c r="L95" s="34"/>
    </row>
    <row r="96" spans="1:12" ht="17.100000000000001" customHeight="1">
      <c r="A96" s="17"/>
      <c r="B96" s="17"/>
      <c r="C96" s="28"/>
      <c r="D96" s="29"/>
      <c r="E96" s="21"/>
      <c r="F96" s="30"/>
      <c r="G96" s="31"/>
      <c r="H96" s="21"/>
      <c r="I96" s="32">
        <f t="shared" si="7"/>
        <v>661</v>
      </c>
      <c r="J96" s="42">
        <f t="shared" si="8"/>
        <v>4.75</v>
      </c>
      <c r="K96" s="33">
        <f t="shared" si="9"/>
        <v>3139.75</v>
      </c>
      <c r="L96" s="34"/>
    </row>
    <row r="97" spans="1:12" ht="17.100000000000001" customHeight="1">
      <c r="A97" s="17"/>
      <c r="B97" s="17"/>
      <c r="C97" s="28"/>
      <c r="D97" s="29"/>
      <c r="E97" s="21"/>
      <c r="F97" s="30"/>
      <c r="G97" s="31"/>
      <c r="H97" s="21"/>
      <c r="I97" s="32">
        <f t="shared" si="7"/>
        <v>661</v>
      </c>
      <c r="J97" s="42">
        <f t="shared" si="8"/>
        <v>4.75</v>
      </c>
      <c r="K97" s="33">
        <f t="shared" si="9"/>
        <v>3139.75</v>
      </c>
      <c r="L97" s="34"/>
    </row>
    <row r="98" spans="1:12" ht="17.100000000000001" customHeight="1">
      <c r="A98" s="17"/>
      <c r="B98" s="17"/>
      <c r="C98" s="28"/>
      <c r="D98" s="29"/>
      <c r="E98" s="21"/>
      <c r="F98" s="30"/>
      <c r="G98" s="31"/>
      <c r="H98" s="21"/>
      <c r="I98" s="32">
        <f t="shared" si="7"/>
        <v>661</v>
      </c>
      <c r="J98" s="42">
        <f t="shared" si="8"/>
        <v>4.75</v>
      </c>
      <c r="K98" s="33">
        <f t="shared" si="9"/>
        <v>3139.75</v>
      </c>
      <c r="L98" s="34"/>
    </row>
    <row r="99" spans="1:12" ht="17.100000000000001" customHeight="1">
      <c r="A99" s="17"/>
      <c r="B99" s="17"/>
      <c r="C99" s="28"/>
      <c r="D99" s="29"/>
      <c r="E99" s="21"/>
      <c r="F99" s="30"/>
      <c r="G99" s="31"/>
      <c r="H99" s="21"/>
      <c r="I99" s="32">
        <f t="shared" si="7"/>
        <v>661</v>
      </c>
      <c r="J99" s="42">
        <f t="shared" si="8"/>
        <v>4.75</v>
      </c>
      <c r="K99" s="33">
        <f t="shared" si="9"/>
        <v>3139.75</v>
      </c>
      <c r="L99" s="34"/>
    </row>
    <row r="100" spans="1:12" ht="17.100000000000001" customHeight="1">
      <c r="A100" s="17"/>
      <c r="B100" s="17"/>
      <c r="C100" s="28"/>
      <c r="D100" s="29"/>
      <c r="E100" s="21"/>
      <c r="F100" s="30"/>
      <c r="G100" s="31"/>
      <c r="H100" s="21"/>
      <c r="I100" s="32">
        <f t="shared" si="7"/>
        <v>661</v>
      </c>
      <c r="J100" s="42">
        <f t="shared" si="8"/>
        <v>4.75</v>
      </c>
      <c r="K100" s="33">
        <f t="shared" si="9"/>
        <v>3139.75</v>
      </c>
      <c r="L100" s="34"/>
    </row>
    <row r="101" spans="1:12" ht="17.100000000000001" customHeight="1">
      <c r="A101" s="17"/>
      <c r="B101" s="17"/>
      <c r="C101" s="28"/>
      <c r="D101" s="29"/>
      <c r="E101" s="21"/>
      <c r="F101" s="30"/>
      <c r="G101" s="31"/>
      <c r="H101" s="21"/>
      <c r="I101" s="32">
        <f t="shared" si="7"/>
        <v>661</v>
      </c>
      <c r="J101" s="42">
        <f t="shared" si="8"/>
        <v>4.75</v>
      </c>
      <c r="K101" s="33">
        <f t="shared" si="9"/>
        <v>3139.75</v>
      </c>
      <c r="L101" s="34"/>
    </row>
    <row r="102" spans="1:12" ht="17.100000000000001" customHeight="1">
      <c r="A102" s="17"/>
      <c r="B102" s="17"/>
      <c r="C102" s="28"/>
      <c r="D102" s="29"/>
      <c r="E102" s="21"/>
      <c r="F102" s="30"/>
      <c r="G102" s="31"/>
      <c r="H102" s="21"/>
      <c r="I102" s="32">
        <f t="shared" si="7"/>
        <v>661</v>
      </c>
      <c r="J102" s="42">
        <f t="shared" si="8"/>
        <v>4.75</v>
      </c>
      <c r="K102" s="33">
        <f t="shared" si="9"/>
        <v>3139.75</v>
      </c>
      <c r="L102" s="34"/>
    </row>
    <row r="103" spans="1:12" ht="17.100000000000001" customHeight="1">
      <c r="A103" s="17"/>
      <c r="B103" s="17"/>
      <c r="C103" s="28"/>
      <c r="D103" s="29"/>
      <c r="E103" s="21"/>
      <c r="F103" s="30"/>
      <c r="G103" s="31"/>
      <c r="H103" s="21"/>
      <c r="I103" s="32">
        <f t="shared" si="7"/>
        <v>661</v>
      </c>
      <c r="J103" s="42">
        <f t="shared" si="8"/>
        <v>4.75</v>
      </c>
      <c r="K103" s="33">
        <f t="shared" si="9"/>
        <v>3139.75</v>
      </c>
      <c r="L103" s="34"/>
    </row>
    <row r="104" spans="1:12" ht="17.100000000000001" customHeight="1">
      <c r="A104" s="17"/>
      <c r="B104" s="17"/>
      <c r="C104" s="28"/>
      <c r="D104" s="29"/>
      <c r="E104" s="21"/>
      <c r="F104" s="30"/>
      <c r="G104" s="31"/>
      <c r="H104" s="21"/>
      <c r="I104" s="32">
        <f t="shared" si="7"/>
        <v>661</v>
      </c>
      <c r="J104" s="42">
        <f t="shared" si="8"/>
        <v>4.75</v>
      </c>
      <c r="K104" s="33">
        <f t="shared" si="9"/>
        <v>3139.75</v>
      </c>
      <c r="L104" s="34"/>
    </row>
    <row r="105" spans="1:12" ht="17.100000000000001" customHeight="1">
      <c r="A105" s="17"/>
      <c r="B105" s="17"/>
      <c r="C105" s="28"/>
      <c r="D105" s="29"/>
      <c r="E105" s="21"/>
      <c r="F105" s="30"/>
      <c r="G105" s="31"/>
      <c r="H105" s="21"/>
      <c r="I105" s="32">
        <f t="shared" si="7"/>
        <v>661</v>
      </c>
      <c r="J105" s="42">
        <f t="shared" si="8"/>
        <v>4.75</v>
      </c>
      <c r="K105" s="33">
        <f t="shared" si="9"/>
        <v>3139.75</v>
      </c>
      <c r="L105" s="34"/>
    </row>
    <row r="106" spans="1:12" ht="17.100000000000001" customHeight="1">
      <c r="A106" s="17"/>
      <c r="B106" s="17"/>
      <c r="C106" s="28"/>
      <c r="D106" s="29"/>
      <c r="E106" s="21"/>
      <c r="F106" s="30"/>
      <c r="G106" s="31"/>
      <c r="H106" s="21"/>
      <c r="I106" s="32">
        <f t="shared" si="7"/>
        <v>661</v>
      </c>
      <c r="J106" s="42">
        <f t="shared" si="8"/>
        <v>4.75</v>
      </c>
      <c r="K106" s="33">
        <f t="shared" si="9"/>
        <v>3139.75</v>
      </c>
      <c r="L106" s="34"/>
    </row>
    <row r="107" spans="1:12" ht="17.100000000000001" customHeight="1">
      <c r="A107" s="17"/>
      <c r="B107" s="17"/>
      <c r="C107" s="28"/>
      <c r="D107" s="29"/>
      <c r="E107" s="21"/>
      <c r="F107" s="30"/>
      <c r="G107" s="31"/>
      <c r="H107" s="21"/>
      <c r="I107" s="32">
        <f t="shared" si="7"/>
        <v>661</v>
      </c>
      <c r="J107" s="42">
        <f t="shared" si="8"/>
        <v>4.75</v>
      </c>
      <c r="K107" s="33">
        <f t="shared" si="9"/>
        <v>3139.75</v>
      </c>
      <c r="L107" s="34"/>
    </row>
    <row r="108" spans="1:12" ht="17.100000000000001" customHeight="1">
      <c r="A108" s="17"/>
      <c r="B108" s="17"/>
      <c r="C108" s="28"/>
      <c r="D108" s="29"/>
      <c r="E108" s="21"/>
      <c r="F108" s="30"/>
      <c r="G108" s="31"/>
      <c r="H108" s="21"/>
      <c r="I108" s="32">
        <f t="shared" si="7"/>
        <v>661</v>
      </c>
      <c r="J108" s="42">
        <f t="shared" si="8"/>
        <v>4.75</v>
      </c>
      <c r="K108" s="33">
        <f t="shared" si="9"/>
        <v>3139.75</v>
      </c>
      <c r="L108" s="34"/>
    </row>
    <row r="109" spans="1:12" ht="17.100000000000001" customHeight="1">
      <c r="A109" s="17"/>
      <c r="B109" s="17"/>
      <c r="C109" s="28"/>
      <c r="D109" s="29"/>
      <c r="E109" s="21"/>
      <c r="F109" s="30"/>
      <c r="G109" s="31"/>
      <c r="H109" s="21"/>
      <c r="I109" s="32">
        <f t="shared" si="7"/>
        <v>661</v>
      </c>
      <c r="J109" s="42">
        <f t="shared" si="8"/>
        <v>4.75</v>
      </c>
      <c r="K109" s="33">
        <f t="shared" si="9"/>
        <v>3139.75</v>
      </c>
      <c r="L109" s="34"/>
    </row>
    <row r="110" spans="1:12" ht="17.100000000000001" customHeight="1">
      <c r="A110" s="17"/>
      <c r="B110" s="17"/>
      <c r="C110" s="28"/>
      <c r="D110" s="29"/>
      <c r="E110" s="21"/>
      <c r="F110" s="30"/>
      <c r="G110" s="31"/>
      <c r="H110" s="21"/>
      <c r="I110" s="32">
        <f t="shared" si="7"/>
        <v>661</v>
      </c>
      <c r="J110" s="42">
        <f t="shared" si="8"/>
        <v>4.75</v>
      </c>
      <c r="K110" s="33">
        <f t="shared" si="9"/>
        <v>3139.75</v>
      </c>
      <c r="L110" s="34"/>
    </row>
    <row r="111" spans="1:12" ht="17.100000000000001" customHeight="1">
      <c r="A111" s="17"/>
      <c r="B111" s="17"/>
      <c r="C111" s="28"/>
      <c r="D111" s="29"/>
      <c r="E111" s="21"/>
      <c r="F111" s="30"/>
      <c r="G111" s="31"/>
      <c r="H111" s="21"/>
      <c r="I111" s="32">
        <f t="shared" si="7"/>
        <v>661</v>
      </c>
      <c r="J111" s="42">
        <f t="shared" si="8"/>
        <v>4.75</v>
      </c>
      <c r="K111" s="33">
        <f t="shared" si="9"/>
        <v>3139.75</v>
      </c>
      <c r="L111" s="34"/>
    </row>
    <row r="112" spans="1:12" ht="17.100000000000001" customHeight="1">
      <c r="A112" s="17"/>
      <c r="B112" s="17"/>
      <c r="C112" s="28"/>
      <c r="D112" s="29"/>
      <c r="E112" s="21"/>
      <c r="F112" s="30"/>
      <c r="G112" s="31"/>
      <c r="H112" s="21"/>
      <c r="I112" s="32">
        <f t="shared" si="7"/>
        <v>661</v>
      </c>
      <c r="J112" s="42">
        <f t="shared" si="8"/>
        <v>4.75</v>
      </c>
      <c r="K112" s="33">
        <f t="shared" si="9"/>
        <v>3139.75</v>
      </c>
      <c r="L112" s="34"/>
    </row>
    <row r="113" spans="1:12" ht="17.100000000000001" customHeight="1">
      <c r="A113" s="17"/>
      <c r="B113" s="17"/>
      <c r="C113" s="28"/>
      <c r="D113" s="29"/>
      <c r="E113" s="21"/>
      <c r="F113" s="30"/>
      <c r="G113" s="31"/>
      <c r="H113" s="21"/>
      <c r="I113" s="32">
        <f t="shared" si="7"/>
        <v>661</v>
      </c>
      <c r="J113" s="42">
        <f t="shared" si="8"/>
        <v>4.75</v>
      </c>
      <c r="K113" s="33">
        <f t="shared" si="9"/>
        <v>3139.75</v>
      </c>
      <c r="L113" s="34"/>
    </row>
    <row r="114" spans="1:12" ht="17.100000000000001" customHeight="1">
      <c r="A114" s="17"/>
      <c r="B114" s="17"/>
      <c r="C114" s="28"/>
      <c r="D114" s="29"/>
      <c r="E114" s="21"/>
      <c r="F114" s="30"/>
      <c r="G114" s="31"/>
      <c r="H114" s="21"/>
      <c r="I114" s="32">
        <f t="shared" si="7"/>
        <v>661</v>
      </c>
      <c r="J114" s="42">
        <f t="shared" si="8"/>
        <v>4.75</v>
      </c>
      <c r="K114" s="33">
        <f t="shared" si="9"/>
        <v>3139.75</v>
      </c>
      <c r="L114" s="34"/>
    </row>
    <row r="115" spans="1:12" ht="17.100000000000001" customHeight="1">
      <c r="A115" s="17"/>
      <c r="B115" s="17"/>
      <c r="C115" s="28"/>
      <c r="D115" s="29"/>
      <c r="E115" s="21"/>
      <c r="F115" s="30"/>
      <c r="G115" s="31"/>
      <c r="H115" s="21"/>
      <c r="I115" s="32">
        <f t="shared" si="7"/>
        <v>661</v>
      </c>
      <c r="J115" s="42">
        <f t="shared" si="8"/>
        <v>4.75</v>
      </c>
      <c r="K115" s="33">
        <f t="shared" si="9"/>
        <v>3139.75</v>
      </c>
      <c r="L115" s="34"/>
    </row>
    <row r="116" spans="1:12" ht="17.100000000000001" customHeight="1">
      <c r="A116" s="17"/>
      <c r="B116" s="17"/>
      <c r="C116" s="28"/>
      <c r="D116" s="29"/>
      <c r="E116" s="21"/>
      <c r="F116" s="30"/>
      <c r="G116" s="31"/>
      <c r="H116" s="21"/>
      <c r="I116" s="32">
        <f t="shared" si="7"/>
        <v>661</v>
      </c>
      <c r="J116" s="42">
        <f t="shared" si="8"/>
        <v>4.75</v>
      </c>
      <c r="K116" s="33">
        <f t="shared" si="9"/>
        <v>3139.75</v>
      </c>
      <c r="L116" s="34"/>
    </row>
    <row r="117" spans="1:12" ht="17.100000000000001" customHeight="1">
      <c r="A117" s="17"/>
      <c r="B117" s="17"/>
      <c r="C117" s="28"/>
      <c r="D117" s="29"/>
      <c r="E117" s="21"/>
      <c r="F117" s="30"/>
      <c r="G117" s="31"/>
      <c r="H117" s="21"/>
      <c r="I117" s="32">
        <f t="shared" si="7"/>
        <v>661</v>
      </c>
      <c r="J117" s="42">
        <f t="shared" si="8"/>
        <v>4.75</v>
      </c>
      <c r="K117" s="33">
        <f t="shared" si="9"/>
        <v>3139.75</v>
      </c>
      <c r="L117" s="34"/>
    </row>
    <row r="118" spans="1:12" ht="17.100000000000001" customHeight="1">
      <c r="A118" s="17"/>
      <c r="B118" s="17"/>
      <c r="C118" s="28"/>
      <c r="D118" s="29"/>
      <c r="E118" s="21"/>
      <c r="F118" s="30"/>
      <c r="G118" s="31"/>
      <c r="H118" s="21"/>
      <c r="I118" s="32">
        <f t="shared" si="7"/>
        <v>661</v>
      </c>
      <c r="J118" s="42">
        <f t="shared" si="8"/>
        <v>4.75</v>
      </c>
      <c r="K118" s="33">
        <f t="shared" si="9"/>
        <v>3139.75</v>
      </c>
      <c r="L118" s="34"/>
    </row>
    <row r="119" spans="1:12" ht="17.100000000000001" customHeight="1">
      <c r="A119" s="17"/>
      <c r="B119" s="17"/>
      <c r="C119" s="28"/>
      <c r="D119" s="29"/>
      <c r="E119" s="21"/>
      <c r="F119" s="30"/>
      <c r="G119" s="31"/>
      <c r="H119" s="21"/>
      <c r="I119" s="32">
        <f t="shared" si="7"/>
        <v>661</v>
      </c>
      <c r="J119" s="42">
        <f t="shared" si="8"/>
        <v>4.75</v>
      </c>
      <c r="K119" s="33">
        <f t="shared" si="9"/>
        <v>3139.75</v>
      </c>
      <c r="L119" s="34"/>
    </row>
    <row r="120" spans="1:12" ht="17.100000000000001" customHeight="1">
      <c r="A120" s="17"/>
      <c r="B120" s="17"/>
      <c r="C120" s="28"/>
      <c r="D120" s="29"/>
      <c r="E120" s="21"/>
      <c r="F120" s="30"/>
      <c r="G120" s="31"/>
      <c r="H120" s="21"/>
      <c r="I120" s="32">
        <f t="shared" si="7"/>
        <v>661</v>
      </c>
      <c r="J120" s="42">
        <f t="shared" si="8"/>
        <v>4.75</v>
      </c>
      <c r="K120" s="33">
        <f t="shared" si="9"/>
        <v>3139.75</v>
      </c>
      <c r="L120" s="34"/>
    </row>
    <row r="121" spans="1:12" ht="17.100000000000001" customHeight="1">
      <c r="A121" s="17"/>
      <c r="B121" s="17"/>
      <c r="C121" s="28"/>
      <c r="D121" s="29"/>
      <c r="E121" s="21"/>
      <c r="F121" s="30"/>
      <c r="G121" s="31"/>
      <c r="H121" s="21"/>
      <c r="I121" s="32">
        <f t="shared" si="7"/>
        <v>661</v>
      </c>
      <c r="J121" s="42">
        <f t="shared" si="8"/>
        <v>4.75</v>
      </c>
      <c r="K121" s="33">
        <f t="shared" si="9"/>
        <v>3139.75</v>
      </c>
      <c r="L121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136</v>
      </c>
      <c r="F8" s="10"/>
      <c r="G8" s="10"/>
      <c r="H8" s="38"/>
      <c r="I8" s="9" t="s">
        <v>6</v>
      </c>
      <c r="J8" s="10"/>
      <c r="K8" s="10" t="s">
        <v>138</v>
      </c>
      <c r="L8" s="11"/>
    </row>
    <row r="9" spans="1:12" ht="15" customHeight="1">
      <c r="A9" s="12" t="s">
        <v>8</v>
      </c>
      <c r="D9" s="10" t="s">
        <v>102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>
    <tabColor rgb="FFFF0000"/>
    <pageSetUpPr fitToPage="1"/>
  </sheetPr>
  <dimension ref="A1:L78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139</v>
      </c>
      <c r="F8" s="10"/>
      <c r="G8" s="10"/>
      <c r="H8" s="38"/>
      <c r="I8" s="9" t="s">
        <v>6</v>
      </c>
      <c r="J8" s="10"/>
      <c r="K8" s="10" t="s">
        <v>140</v>
      </c>
      <c r="L8" s="11"/>
    </row>
    <row r="9" spans="1:12" ht="15" customHeight="1">
      <c r="A9" s="12" t="s">
        <v>8</v>
      </c>
      <c r="D9" s="10" t="s">
        <v>102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141</v>
      </c>
      <c r="F8" s="10"/>
      <c r="G8" s="10"/>
      <c r="H8" s="38"/>
      <c r="I8" s="9" t="s">
        <v>6</v>
      </c>
      <c r="J8" s="10"/>
      <c r="K8" s="10" t="s">
        <v>143</v>
      </c>
      <c r="L8" s="11"/>
    </row>
    <row r="9" spans="1:12" ht="15" customHeight="1">
      <c r="A9" s="12" t="s">
        <v>8</v>
      </c>
      <c r="D9" s="10" t="s">
        <v>142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2">
    <tabColor rgb="FFFFFF00"/>
    <pageSetUpPr fitToPage="1"/>
  </sheetPr>
  <dimension ref="A1:M120"/>
  <sheetViews>
    <sheetView topLeftCell="A37" zoomScale="115" zoomScaleNormal="115" zoomScaleSheetLayoutView="100" workbookViewId="0">
      <selection activeCell="G34" sqref="G34:K3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144</v>
      </c>
      <c r="F8" s="10"/>
      <c r="G8" s="10"/>
      <c r="H8" s="38"/>
      <c r="I8" s="9" t="s">
        <v>6</v>
      </c>
      <c r="J8" s="10"/>
      <c r="K8" s="10" t="s">
        <v>145</v>
      </c>
      <c r="L8" s="11"/>
    </row>
    <row r="9" spans="1:13" ht="15" customHeight="1">
      <c r="A9" s="12" t="s">
        <v>8</v>
      </c>
      <c r="D9" s="10" t="s">
        <v>144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385" t="s">
        <v>577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34</v>
      </c>
      <c r="J14" s="25">
        <v>285</v>
      </c>
      <c r="K14" s="21">
        <f>J14*I14</f>
        <v>9690</v>
      </c>
      <c r="L14" s="26"/>
    </row>
    <row r="15" spans="1:13" ht="17.100000000000001" customHeight="1">
      <c r="A15" s="17">
        <v>45299</v>
      </c>
      <c r="B15" s="36" t="s">
        <v>604</v>
      </c>
      <c r="C15" s="28"/>
      <c r="D15" s="29"/>
      <c r="E15" s="21"/>
      <c r="F15" s="30">
        <v>1</v>
      </c>
      <c r="G15" s="31">
        <f>J14</f>
        <v>285</v>
      </c>
      <c r="H15" s="21">
        <f>G15*F15</f>
        <v>285</v>
      </c>
      <c r="I15" s="32">
        <f>+I14+C15-F15</f>
        <v>33</v>
      </c>
      <c r="J15" s="42">
        <f>ROUND(((K14+E15)-H15)/I15,2)</f>
        <v>285</v>
      </c>
      <c r="K15" s="33">
        <f>ROUND(I15*J15,2)</f>
        <v>9405</v>
      </c>
      <c r="L15" s="34"/>
      <c r="M15" s="118" t="s">
        <v>606</v>
      </c>
    </row>
    <row r="16" spans="1:13" ht="17.100000000000001" customHeight="1">
      <c r="A16" s="17">
        <v>45300</v>
      </c>
      <c r="B16" s="36" t="s">
        <v>607</v>
      </c>
      <c r="C16" s="28"/>
      <c r="D16" s="29"/>
      <c r="E16" s="21"/>
      <c r="F16" s="30">
        <v>1</v>
      </c>
      <c r="G16" s="31">
        <f t="shared" ref="G16:G23" si="0">J15</f>
        <v>285</v>
      </c>
      <c r="H16" s="21">
        <f t="shared" ref="H16:H23" si="1">G16*F16</f>
        <v>285</v>
      </c>
      <c r="I16" s="99">
        <f t="shared" ref="I16:I23" si="2">+I15+C16-F16</f>
        <v>32</v>
      </c>
      <c r="J16" s="42">
        <f t="shared" ref="J16:J23" si="3">ROUND(((K15+E16)-H16)/I16,2)</f>
        <v>285</v>
      </c>
      <c r="K16" s="101">
        <f t="shared" ref="K16:K23" si="4">ROUND(I16*J16,2)</f>
        <v>9120</v>
      </c>
      <c r="L16" s="34"/>
      <c r="M16" s="118" t="s">
        <v>612</v>
      </c>
    </row>
    <row r="17" spans="1:13" ht="17.100000000000001" customHeight="1">
      <c r="A17" s="17">
        <v>45306</v>
      </c>
      <c r="B17" s="82" t="s">
        <v>629</v>
      </c>
      <c r="C17" s="28"/>
      <c r="D17" s="29"/>
      <c r="E17" s="21"/>
      <c r="F17" s="30">
        <v>1</v>
      </c>
      <c r="G17" s="31">
        <f t="shared" si="0"/>
        <v>285</v>
      </c>
      <c r="H17" s="21">
        <f t="shared" si="1"/>
        <v>285</v>
      </c>
      <c r="I17" s="99">
        <f t="shared" si="2"/>
        <v>31</v>
      </c>
      <c r="J17" s="42">
        <f t="shared" si="3"/>
        <v>285</v>
      </c>
      <c r="K17" s="101">
        <f t="shared" si="4"/>
        <v>8835</v>
      </c>
      <c r="L17" s="34"/>
      <c r="M17" s="118" t="s">
        <v>630</v>
      </c>
    </row>
    <row r="18" spans="1:13" ht="17.100000000000001" customHeight="1">
      <c r="A18" s="144">
        <v>45321</v>
      </c>
      <c r="B18" s="149" t="s">
        <v>604</v>
      </c>
      <c r="C18" s="129"/>
      <c r="D18" s="135"/>
      <c r="E18" s="136"/>
      <c r="F18" s="137">
        <v>1</v>
      </c>
      <c r="G18" s="138">
        <f t="shared" si="0"/>
        <v>285</v>
      </c>
      <c r="H18" s="136">
        <f t="shared" si="1"/>
        <v>285</v>
      </c>
      <c r="I18" s="150">
        <f t="shared" si="2"/>
        <v>30</v>
      </c>
      <c r="J18" s="140">
        <f t="shared" si="3"/>
        <v>285</v>
      </c>
      <c r="K18" s="151">
        <f t="shared" si="4"/>
        <v>8550</v>
      </c>
      <c r="L18" s="142"/>
      <c r="M18" s="143" t="s">
        <v>672</v>
      </c>
    </row>
    <row r="19" spans="1:13" ht="17.100000000000001" customHeight="1">
      <c r="A19" s="17">
        <v>45327</v>
      </c>
      <c r="B19" s="17" t="s">
        <v>607</v>
      </c>
      <c r="C19" s="19"/>
      <c r="D19" s="20"/>
      <c r="E19" s="21"/>
      <c r="F19" s="22">
        <v>1</v>
      </c>
      <c r="G19" s="23">
        <f t="shared" si="0"/>
        <v>285</v>
      </c>
      <c r="H19" s="21">
        <f t="shared" si="1"/>
        <v>285</v>
      </c>
      <c r="I19" s="148">
        <f t="shared" si="2"/>
        <v>29</v>
      </c>
      <c r="J19" s="134">
        <f t="shared" si="3"/>
        <v>285</v>
      </c>
      <c r="K19" s="120">
        <f t="shared" si="4"/>
        <v>8265</v>
      </c>
      <c r="L19" s="26"/>
      <c r="M19" s="118" t="s">
        <v>683</v>
      </c>
    </row>
    <row r="20" spans="1:13" ht="17.100000000000001" customHeight="1">
      <c r="A20" s="17">
        <v>45344</v>
      </c>
      <c r="B20" s="17" t="s">
        <v>587</v>
      </c>
      <c r="C20" s="19"/>
      <c r="D20" s="20"/>
      <c r="E20" s="21"/>
      <c r="F20" s="22">
        <v>2</v>
      </c>
      <c r="G20" s="23">
        <f>J19</f>
        <v>285</v>
      </c>
      <c r="H20" s="21">
        <f>G20*F20</f>
        <v>570</v>
      </c>
      <c r="I20" s="148">
        <f>+I19+C20-F20</f>
        <v>27</v>
      </c>
      <c r="J20" s="134">
        <f>ROUND(((K19+E20)-H20)/I20,2)</f>
        <v>285</v>
      </c>
      <c r="K20" s="120">
        <f>ROUND(I20*J20,2)</f>
        <v>7695</v>
      </c>
      <c r="L20" s="26"/>
      <c r="M20" s="118" t="s">
        <v>713</v>
      </c>
    </row>
    <row r="21" spans="1:13" ht="17.100000000000001" customHeight="1">
      <c r="A21" s="154">
        <v>45345</v>
      </c>
      <c r="B21" s="168" t="s">
        <v>607</v>
      </c>
      <c r="C21" s="156"/>
      <c r="D21" s="157"/>
      <c r="E21" s="158"/>
      <c r="F21" s="159">
        <v>1</v>
      </c>
      <c r="G21" s="170">
        <f>J20</f>
        <v>285</v>
      </c>
      <c r="H21" s="158">
        <f>G21*F21</f>
        <v>285</v>
      </c>
      <c r="I21" s="200">
        <f>+I20+C21-F21</f>
        <v>26</v>
      </c>
      <c r="J21" s="174">
        <f>ROUND(((K20+E21)-H21)/I21,2)</f>
        <v>285</v>
      </c>
      <c r="K21" s="201">
        <f>ROUND(I21*J21,2)</f>
        <v>7410</v>
      </c>
      <c r="L21" s="164"/>
      <c r="M21" s="167" t="s">
        <v>708</v>
      </c>
    </row>
    <row r="22" spans="1:13" ht="17.100000000000001" customHeight="1">
      <c r="A22" s="17">
        <v>45355</v>
      </c>
      <c r="B22" s="82" t="s">
        <v>604</v>
      </c>
      <c r="C22" s="19"/>
      <c r="D22" s="20"/>
      <c r="E22" s="21"/>
      <c r="F22" s="22">
        <v>1</v>
      </c>
      <c r="G22" s="23">
        <f t="shared" si="0"/>
        <v>285</v>
      </c>
      <c r="H22" s="21">
        <f t="shared" si="1"/>
        <v>285</v>
      </c>
      <c r="I22" s="148">
        <f t="shared" si="2"/>
        <v>25</v>
      </c>
      <c r="J22" s="134">
        <f t="shared" si="3"/>
        <v>285</v>
      </c>
      <c r="K22" s="120">
        <f t="shared" si="4"/>
        <v>7125</v>
      </c>
      <c r="L22" s="26"/>
      <c r="M22" s="118" t="s">
        <v>736</v>
      </c>
    </row>
    <row r="23" spans="1:13" ht="17.100000000000001" customHeight="1">
      <c r="A23" s="17">
        <v>45357</v>
      </c>
      <c r="B23" s="36" t="s">
        <v>593</v>
      </c>
      <c r="C23" s="28"/>
      <c r="D23" s="29"/>
      <c r="E23" s="21"/>
      <c r="F23" s="30">
        <v>3</v>
      </c>
      <c r="G23" s="31">
        <f t="shared" si="0"/>
        <v>285</v>
      </c>
      <c r="H23" s="21">
        <f t="shared" si="1"/>
        <v>855</v>
      </c>
      <c r="I23" s="99">
        <f t="shared" si="2"/>
        <v>22</v>
      </c>
      <c r="J23" s="42">
        <f t="shared" si="3"/>
        <v>285</v>
      </c>
      <c r="K23" s="101">
        <f t="shared" si="4"/>
        <v>6270</v>
      </c>
      <c r="L23" s="34"/>
      <c r="M23" s="118" t="s">
        <v>747</v>
      </c>
    </row>
    <row r="24" spans="1:13" ht="17.100000000000001" customHeight="1">
      <c r="A24" s="17">
        <v>45359</v>
      </c>
      <c r="B24" s="36" t="s">
        <v>607</v>
      </c>
      <c r="C24" s="28"/>
      <c r="D24" s="29"/>
      <c r="E24" s="21"/>
      <c r="F24" s="30">
        <v>1</v>
      </c>
      <c r="G24" s="31">
        <f t="shared" ref="G24:G40" si="5">J23</f>
        <v>285</v>
      </c>
      <c r="H24" s="21">
        <f t="shared" ref="H24:H40" si="6">G24*F24</f>
        <v>285</v>
      </c>
      <c r="I24" s="99">
        <f t="shared" ref="I24:I43" si="7">+I23+C24-F24</f>
        <v>21</v>
      </c>
      <c r="J24" s="42">
        <f t="shared" ref="J24:J39" si="8">ROUND(((K23+E24)-H24)/I24,2)</f>
        <v>285</v>
      </c>
      <c r="K24" s="101">
        <f t="shared" ref="K24:K43" si="9">ROUND(I24*J24,2)</f>
        <v>5985</v>
      </c>
      <c r="L24" s="34"/>
      <c r="M24" s="118" t="s">
        <v>750</v>
      </c>
    </row>
    <row r="25" spans="1:13" ht="17.100000000000001" customHeight="1">
      <c r="A25" s="17">
        <v>45359</v>
      </c>
      <c r="B25" s="36" t="s">
        <v>587</v>
      </c>
      <c r="C25" s="28"/>
      <c r="D25" s="29"/>
      <c r="E25" s="21"/>
      <c r="F25" s="30">
        <v>1</v>
      </c>
      <c r="G25" s="31">
        <f t="shared" si="5"/>
        <v>285</v>
      </c>
      <c r="H25" s="21">
        <f t="shared" si="6"/>
        <v>285</v>
      </c>
      <c r="I25" s="99">
        <f t="shared" si="7"/>
        <v>20</v>
      </c>
      <c r="J25" s="42">
        <f t="shared" si="8"/>
        <v>285</v>
      </c>
      <c r="K25" s="101">
        <f t="shared" si="9"/>
        <v>5700</v>
      </c>
      <c r="L25" s="34"/>
      <c r="M25" s="118" t="s">
        <v>751</v>
      </c>
    </row>
    <row r="26" spans="1:13" ht="17.100000000000001" customHeight="1">
      <c r="A26" s="154">
        <v>45378</v>
      </c>
      <c r="B26" s="168" t="s">
        <v>604</v>
      </c>
      <c r="C26" s="156"/>
      <c r="D26" s="157"/>
      <c r="E26" s="158"/>
      <c r="F26" s="159">
        <v>1</v>
      </c>
      <c r="G26" s="160">
        <f t="shared" si="5"/>
        <v>285</v>
      </c>
      <c r="H26" s="158">
        <f t="shared" si="6"/>
        <v>285</v>
      </c>
      <c r="I26" s="180">
        <f t="shared" si="7"/>
        <v>19</v>
      </c>
      <c r="J26" s="162">
        <f t="shared" si="8"/>
        <v>285</v>
      </c>
      <c r="K26" s="182">
        <f t="shared" si="9"/>
        <v>5415</v>
      </c>
      <c r="L26" s="164"/>
      <c r="M26" s="167" t="s">
        <v>786</v>
      </c>
    </row>
    <row r="27" spans="1:13" ht="17.100000000000001" customHeight="1">
      <c r="A27" s="154">
        <v>45390</v>
      </c>
      <c r="B27" s="186" t="s">
        <v>607</v>
      </c>
      <c r="C27" s="244"/>
      <c r="D27" s="245"/>
      <c r="E27" s="158"/>
      <c r="F27" s="172">
        <v>1</v>
      </c>
      <c r="G27" s="170">
        <f t="shared" si="5"/>
        <v>285</v>
      </c>
      <c r="H27" s="158">
        <f t="shared" si="6"/>
        <v>285</v>
      </c>
      <c r="I27" s="200">
        <f t="shared" si="7"/>
        <v>18</v>
      </c>
      <c r="J27" s="174">
        <f t="shared" si="8"/>
        <v>285</v>
      </c>
      <c r="K27" s="201">
        <f t="shared" si="9"/>
        <v>5130</v>
      </c>
      <c r="L27" s="246"/>
      <c r="M27" s="167" t="s">
        <v>803</v>
      </c>
    </row>
    <row r="28" spans="1:13" ht="17.100000000000001" customHeight="1">
      <c r="A28" s="17">
        <v>45414</v>
      </c>
      <c r="B28" s="82" t="s">
        <v>602</v>
      </c>
      <c r="C28" s="19"/>
      <c r="D28" s="20"/>
      <c r="E28" s="21"/>
      <c r="F28" s="22">
        <v>1</v>
      </c>
      <c r="G28" s="23">
        <f t="shared" si="5"/>
        <v>285</v>
      </c>
      <c r="H28" s="21">
        <f t="shared" si="6"/>
        <v>285</v>
      </c>
      <c r="I28" s="148">
        <f t="shared" si="7"/>
        <v>17</v>
      </c>
      <c r="J28" s="134">
        <f t="shared" si="8"/>
        <v>285</v>
      </c>
      <c r="K28" s="120">
        <f t="shared" si="9"/>
        <v>4845</v>
      </c>
      <c r="L28" s="26"/>
      <c r="M28" s="118" t="s">
        <v>848</v>
      </c>
    </row>
    <row r="29" spans="1:13" ht="17.100000000000001" customHeight="1">
      <c r="A29" s="17">
        <v>45422</v>
      </c>
      <c r="B29" s="36" t="s">
        <v>607</v>
      </c>
      <c r="C29" s="28"/>
      <c r="D29" s="29"/>
      <c r="E29" s="21"/>
      <c r="F29" s="30">
        <v>1</v>
      </c>
      <c r="G29" s="23">
        <f t="shared" si="5"/>
        <v>285</v>
      </c>
      <c r="H29" s="21">
        <f t="shared" si="6"/>
        <v>285</v>
      </c>
      <c r="I29" s="148">
        <f t="shared" si="7"/>
        <v>16</v>
      </c>
      <c r="J29" s="134">
        <f t="shared" si="8"/>
        <v>285</v>
      </c>
      <c r="K29" s="120">
        <f t="shared" si="9"/>
        <v>4560</v>
      </c>
      <c r="L29" s="34"/>
      <c r="M29" s="118" t="s">
        <v>864</v>
      </c>
    </row>
    <row r="30" spans="1:13" ht="17.100000000000001" customHeight="1">
      <c r="A30" s="17">
        <v>45435</v>
      </c>
      <c r="B30" s="36" t="s">
        <v>627</v>
      </c>
      <c r="C30" s="28"/>
      <c r="D30" s="29"/>
      <c r="E30" s="21"/>
      <c r="F30" s="30">
        <v>1</v>
      </c>
      <c r="G30" s="23">
        <f t="shared" si="5"/>
        <v>285</v>
      </c>
      <c r="H30" s="21">
        <f t="shared" si="6"/>
        <v>285</v>
      </c>
      <c r="I30" s="148">
        <f t="shared" si="7"/>
        <v>15</v>
      </c>
      <c r="J30" s="134">
        <f t="shared" si="8"/>
        <v>285</v>
      </c>
      <c r="K30" s="120">
        <f t="shared" si="9"/>
        <v>4275</v>
      </c>
      <c r="L30" s="34"/>
      <c r="M30" s="118" t="s">
        <v>907</v>
      </c>
    </row>
    <row r="31" spans="1:13" ht="17.100000000000001" customHeight="1">
      <c r="A31" s="17">
        <v>45435</v>
      </c>
      <c r="B31" s="36" t="s">
        <v>607</v>
      </c>
      <c r="C31" s="28"/>
      <c r="D31" s="29"/>
      <c r="E31" s="21"/>
      <c r="F31" s="30">
        <v>1</v>
      </c>
      <c r="G31" s="23">
        <f t="shared" si="5"/>
        <v>285</v>
      </c>
      <c r="H31" s="21">
        <f t="shared" si="6"/>
        <v>285</v>
      </c>
      <c r="I31" s="148">
        <f t="shared" si="7"/>
        <v>14</v>
      </c>
      <c r="J31" s="134">
        <f t="shared" si="8"/>
        <v>285</v>
      </c>
      <c r="K31" s="120">
        <f t="shared" si="9"/>
        <v>3990</v>
      </c>
      <c r="L31" s="34"/>
      <c r="M31" s="118" t="s">
        <v>911</v>
      </c>
    </row>
    <row r="32" spans="1:13" ht="17.100000000000001" customHeight="1">
      <c r="A32" s="17">
        <v>45440</v>
      </c>
      <c r="B32" s="36" t="s">
        <v>629</v>
      </c>
      <c r="C32" s="28"/>
      <c r="D32" s="29"/>
      <c r="E32" s="21"/>
      <c r="F32" s="30">
        <v>1</v>
      </c>
      <c r="G32" s="23">
        <f t="shared" si="5"/>
        <v>285</v>
      </c>
      <c r="H32" s="21">
        <f t="shared" si="6"/>
        <v>285</v>
      </c>
      <c r="I32" s="148">
        <f t="shared" si="7"/>
        <v>13</v>
      </c>
      <c r="J32" s="134">
        <f t="shared" si="8"/>
        <v>285</v>
      </c>
      <c r="K32" s="120">
        <f t="shared" si="9"/>
        <v>3705</v>
      </c>
      <c r="L32" s="34"/>
      <c r="M32" s="118" t="s">
        <v>921</v>
      </c>
    </row>
    <row r="33" spans="1:13" ht="17.100000000000001" customHeight="1">
      <c r="A33" s="17">
        <v>45447</v>
      </c>
      <c r="B33" s="36" t="s">
        <v>583</v>
      </c>
      <c r="C33" s="28"/>
      <c r="D33" s="29"/>
      <c r="E33" s="21"/>
      <c r="F33" s="30">
        <v>2</v>
      </c>
      <c r="G33" s="23">
        <f t="shared" si="5"/>
        <v>285</v>
      </c>
      <c r="H33" s="21">
        <f t="shared" si="6"/>
        <v>570</v>
      </c>
      <c r="I33" s="148">
        <f t="shared" si="7"/>
        <v>11</v>
      </c>
      <c r="J33" s="134">
        <f t="shared" si="8"/>
        <v>285</v>
      </c>
      <c r="K33" s="120">
        <f t="shared" si="9"/>
        <v>3135</v>
      </c>
      <c r="L33" s="34"/>
      <c r="M33" s="118" t="s">
        <v>931</v>
      </c>
    </row>
    <row r="34" spans="1:13" ht="17.100000000000001" customHeight="1">
      <c r="A34" s="17">
        <v>45449</v>
      </c>
      <c r="B34" s="36" t="s">
        <v>626</v>
      </c>
      <c r="C34" s="28"/>
      <c r="D34" s="29"/>
      <c r="E34" s="21"/>
      <c r="F34" s="30">
        <v>1</v>
      </c>
      <c r="G34" s="23">
        <f t="shared" si="5"/>
        <v>285</v>
      </c>
      <c r="H34" s="21">
        <f t="shared" si="6"/>
        <v>285</v>
      </c>
      <c r="I34" s="148">
        <f t="shared" si="7"/>
        <v>10</v>
      </c>
      <c r="J34" s="134">
        <f t="shared" si="8"/>
        <v>285</v>
      </c>
      <c r="K34" s="120">
        <f t="shared" si="9"/>
        <v>2850</v>
      </c>
      <c r="L34" s="34"/>
      <c r="M34" s="118" t="s">
        <v>937</v>
      </c>
    </row>
    <row r="35" spans="1:13" ht="17.100000000000001" customHeight="1">
      <c r="A35" s="17">
        <v>45454</v>
      </c>
      <c r="B35" s="36" t="s">
        <v>593</v>
      </c>
      <c r="C35" s="28"/>
      <c r="D35" s="29"/>
      <c r="E35" s="21"/>
      <c r="F35" s="30">
        <v>3</v>
      </c>
      <c r="G35" s="23">
        <f t="shared" si="5"/>
        <v>285</v>
      </c>
      <c r="H35" s="21">
        <f t="shared" si="6"/>
        <v>855</v>
      </c>
      <c r="I35" s="148">
        <f t="shared" si="7"/>
        <v>7</v>
      </c>
      <c r="J35" s="134">
        <f t="shared" si="8"/>
        <v>285</v>
      </c>
      <c r="K35" s="120">
        <f t="shared" si="9"/>
        <v>1995</v>
      </c>
      <c r="L35" s="34"/>
      <c r="M35" s="118" t="s">
        <v>946</v>
      </c>
    </row>
    <row r="36" spans="1:13" ht="17.100000000000001" customHeight="1">
      <c r="A36" s="17">
        <v>45456</v>
      </c>
      <c r="B36" s="36" t="s">
        <v>607</v>
      </c>
      <c r="C36" s="28"/>
      <c r="D36" s="29"/>
      <c r="E36" s="21"/>
      <c r="F36" s="30">
        <v>1</v>
      </c>
      <c r="G36" s="23">
        <f t="shared" si="5"/>
        <v>285</v>
      </c>
      <c r="H36" s="21">
        <f t="shared" si="6"/>
        <v>285</v>
      </c>
      <c r="I36" s="148">
        <f t="shared" si="7"/>
        <v>6</v>
      </c>
      <c r="J36" s="134">
        <f t="shared" si="8"/>
        <v>285</v>
      </c>
      <c r="K36" s="120">
        <f t="shared" si="9"/>
        <v>1710</v>
      </c>
      <c r="L36" s="34"/>
      <c r="M36" s="118" t="s">
        <v>948</v>
      </c>
    </row>
    <row r="37" spans="1:13" ht="17.100000000000001" customHeight="1">
      <c r="A37" s="17">
        <v>45463</v>
      </c>
      <c r="B37" s="36" t="s">
        <v>627</v>
      </c>
      <c r="C37" s="28"/>
      <c r="D37" s="29"/>
      <c r="E37" s="21"/>
      <c r="F37" s="30">
        <v>1</v>
      </c>
      <c r="G37" s="23">
        <f t="shared" si="5"/>
        <v>285</v>
      </c>
      <c r="H37" s="21">
        <f t="shared" si="6"/>
        <v>285</v>
      </c>
      <c r="I37" s="148">
        <f t="shared" si="7"/>
        <v>5</v>
      </c>
      <c r="J37" s="134">
        <f t="shared" si="8"/>
        <v>285</v>
      </c>
      <c r="K37" s="120">
        <f t="shared" si="9"/>
        <v>1425</v>
      </c>
      <c r="L37" s="34"/>
      <c r="M37" s="118" t="s">
        <v>955</v>
      </c>
    </row>
    <row r="38" spans="1:13" ht="17.100000000000001" customHeight="1">
      <c r="A38" s="17">
        <v>45468</v>
      </c>
      <c r="B38" s="36" t="s">
        <v>583</v>
      </c>
      <c r="C38" s="28"/>
      <c r="D38" s="29"/>
      <c r="E38" s="21"/>
      <c r="F38" s="30">
        <v>2</v>
      </c>
      <c r="G38" s="23">
        <f t="shared" si="5"/>
        <v>285</v>
      </c>
      <c r="H38" s="21">
        <f t="shared" si="6"/>
        <v>570</v>
      </c>
      <c r="I38" s="148">
        <f t="shared" si="7"/>
        <v>3</v>
      </c>
      <c r="J38" s="134">
        <f t="shared" si="8"/>
        <v>285</v>
      </c>
      <c r="K38" s="120">
        <f t="shared" si="9"/>
        <v>855</v>
      </c>
      <c r="L38" s="34"/>
      <c r="M38" s="118" t="s">
        <v>964</v>
      </c>
    </row>
    <row r="39" spans="1:13" ht="17.100000000000001" customHeight="1">
      <c r="A39" s="17">
        <v>45469</v>
      </c>
      <c r="B39" s="36" t="s">
        <v>587</v>
      </c>
      <c r="C39" s="28"/>
      <c r="D39" s="29"/>
      <c r="E39" s="21"/>
      <c r="F39" s="30">
        <v>1</v>
      </c>
      <c r="G39" s="23">
        <f t="shared" si="5"/>
        <v>285</v>
      </c>
      <c r="H39" s="21">
        <f t="shared" si="6"/>
        <v>285</v>
      </c>
      <c r="I39" s="148">
        <f t="shared" si="7"/>
        <v>2</v>
      </c>
      <c r="J39" s="134">
        <f t="shared" si="8"/>
        <v>285</v>
      </c>
      <c r="K39" s="120">
        <f t="shared" si="9"/>
        <v>570</v>
      </c>
      <c r="L39" s="34"/>
      <c r="M39" s="118" t="s">
        <v>968</v>
      </c>
    </row>
    <row r="40" spans="1:13" ht="17.100000000000001" customHeight="1">
      <c r="A40" s="17">
        <v>45470</v>
      </c>
      <c r="B40" s="36" t="s">
        <v>593</v>
      </c>
      <c r="C40" s="28"/>
      <c r="D40" s="29"/>
      <c r="E40" s="21"/>
      <c r="F40" s="30">
        <v>2</v>
      </c>
      <c r="G40" s="23">
        <f t="shared" si="5"/>
        <v>285</v>
      </c>
      <c r="H40" s="21">
        <f t="shared" si="6"/>
        <v>570</v>
      </c>
      <c r="I40" s="148">
        <f t="shared" si="7"/>
        <v>0</v>
      </c>
      <c r="J40" s="134">
        <v>0</v>
      </c>
      <c r="K40" s="120">
        <f t="shared" si="9"/>
        <v>0</v>
      </c>
      <c r="L40" s="34"/>
      <c r="M40" s="118" t="s">
        <v>971</v>
      </c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/>
      <c r="I41" s="99">
        <f t="shared" si="7"/>
        <v>0</v>
      </c>
      <c r="J41" s="42" t="e">
        <f>ROUND(((K40+E41)-H41)/I41,2)</f>
        <v>#DIV/0!</v>
      </c>
      <c r="K41" s="101" t="e">
        <f t="shared" si="9"/>
        <v>#DIV/0!</v>
      </c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99">
        <f t="shared" si="7"/>
        <v>0</v>
      </c>
      <c r="J42" s="42" t="e">
        <f>ROUND(((K41+E42)-H42)/I42,2)</f>
        <v>#DIV/0!</v>
      </c>
      <c r="K42" s="101" t="e">
        <f t="shared" si="9"/>
        <v>#DIV/0!</v>
      </c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99">
        <f t="shared" si="7"/>
        <v>0</v>
      </c>
      <c r="J43" s="42" t="e">
        <f>ROUND(((K42+E43)-H43)/I43,2)</f>
        <v>#DIV/0!</v>
      </c>
      <c r="K43" s="101" t="e">
        <f t="shared" si="9"/>
        <v>#DIV/0!</v>
      </c>
      <c r="L43" s="34"/>
    </row>
    <row r="44" spans="1:13">
      <c r="A44" s="17"/>
      <c r="B44" s="36"/>
      <c r="C44" s="28"/>
      <c r="D44" s="29"/>
      <c r="E44" s="21"/>
      <c r="F44" s="30"/>
      <c r="G44" s="31"/>
      <c r="H44" s="21"/>
      <c r="I44" s="99">
        <f t="shared" ref="I44:I72" si="10">+I43+C44-F44</f>
        <v>0</v>
      </c>
      <c r="J44" s="42" t="e">
        <f t="shared" ref="J44:J72" si="11">ROUND(((K43+E44)-H44)/I44,2)</f>
        <v>#DIV/0!</v>
      </c>
      <c r="K44" s="101" t="e">
        <f t="shared" ref="K44:K72" si="12">ROUND(I44*J44,2)</f>
        <v>#DIV/0!</v>
      </c>
      <c r="L44" s="34"/>
    </row>
    <row r="45" spans="1:13">
      <c r="A45" s="17"/>
      <c r="B45" s="36"/>
      <c r="C45" s="28"/>
      <c r="D45" s="29"/>
      <c r="E45" s="21"/>
      <c r="F45" s="30"/>
      <c r="G45" s="31"/>
      <c r="H45" s="21"/>
      <c r="I45" s="99">
        <f t="shared" si="10"/>
        <v>0</v>
      </c>
      <c r="J45" s="42" t="e">
        <f t="shared" si="11"/>
        <v>#DIV/0!</v>
      </c>
      <c r="K45" s="101" t="e">
        <f t="shared" si="12"/>
        <v>#DIV/0!</v>
      </c>
      <c r="L45" s="34"/>
    </row>
    <row r="46" spans="1:13">
      <c r="A46" s="17"/>
      <c r="B46" s="36"/>
      <c r="C46" s="28"/>
      <c r="D46" s="29"/>
      <c r="E46" s="21"/>
      <c r="F46" s="30"/>
      <c r="G46" s="31"/>
      <c r="H46" s="21"/>
      <c r="I46" s="99">
        <f t="shared" si="10"/>
        <v>0</v>
      </c>
      <c r="J46" s="42" t="e">
        <f t="shared" si="11"/>
        <v>#DIV/0!</v>
      </c>
      <c r="K46" s="101" t="e">
        <f t="shared" si="12"/>
        <v>#DIV/0!</v>
      </c>
      <c r="L46" s="34"/>
    </row>
    <row r="47" spans="1:13">
      <c r="A47" s="17"/>
      <c r="B47" s="36"/>
      <c r="C47" s="28"/>
      <c r="D47" s="29"/>
      <c r="E47" s="21"/>
      <c r="F47" s="30"/>
      <c r="G47" s="31"/>
      <c r="H47" s="21"/>
      <c r="I47" s="99">
        <f t="shared" si="10"/>
        <v>0</v>
      </c>
      <c r="J47" s="42" t="e">
        <f t="shared" si="11"/>
        <v>#DIV/0!</v>
      </c>
      <c r="K47" s="101" t="e">
        <f t="shared" si="12"/>
        <v>#DIV/0!</v>
      </c>
      <c r="L47" s="34"/>
    </row>
    <row r="48" spans="1:13">
      <c r="A48" s="17"/>
      <c r="B48" s="36"/>
      <c r="C48" s="28"/>
      <c r="D48" s="29"/>
      <c r="E48" s="21"/>
      <c r="F48" s="30"/>
      <c r="G48" s="31"/>
      <c r="H48" s="21"/>
      <c r="I48" s="99">
        <f t="shared" si="10"/>
        <v>0</v>
      </c>
      <c r="J48" s="42" t="e">
        <f t="shared" si="11"/>
        <v>#DIV/0!</v>
      </c>
      <c r="K48" s="101" t="e">
        <f t="shared" si="1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99">
        <f t="shared" si="10"/>
        <v>0</v>
      </c>
      <c r="J49" s="42" t="e">
        <f t="shared" si="11"/>
        <v>#DIV/0!</v>
      </c>
      <c r="K49" s="101" t="e">
        <f t="shared" si="1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99">
        <f t="shared" si="10"/>
        <v>0</v>
      </c>
      <c r="J50" s="42" t="e">
        <f t="shared" si="11"/>
        <v>#DIV/0!</v>
      </c>
      <c r="K50" s="101" t="e">
        <f t="shared" si="1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99">
        <f t="shared" si="10"/>
        <v>0</v>
      </c>
      <c r="J51" s="42" t="e">
        <f t="shared" si="11"/>
        <v>#DIV/0!</v>
      </c>
      <c r="K51" s="101" t="e">
        <f t="shared" si="1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99">
        <f t="shared" si="10"/>
        <v>0</v>
      </c>
      <c r="J52" s="42" t="e">
        <f t="shared" si="11"/>
        <v>#DIV/0!</v>
      </c>
      <c r="K52" s="101" t="e">
        <f t="shared" si="1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99">
        <f t="shared" si="10"/>
        <v>0</v>
      </c>
      <c r="J53" s="42" t="e">
        <f t="shared" si="11"/>
        <v>#DIV/0!</v>
      </c>
      <c r="K53" s="101" t="e">
        <f t="shared" si="1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99">
        <f t="shared" si="10"/>
        <v>0</v>
      </c>
      <c r="J54" s="42" t="e">
        <f t="shared" si="11"/>
        <v>#DIV/0!</v>
      </c>
      <c r="K54" s="101" t="e">
        <f t="shared" si="1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99">
        <f t="shared" si="10"/>
        <v>0</v>
      </c>
      <c r="J55" s="42" t="e">
        <f t="shared" si="11"/>
        <v>#DIV/0!</v>
      </c>
      <c r="K55" s="101" t="e">
        <f t="shared" si="1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99">
        <f t="shared" si="10"/>
        <v>0</v>
      </c>
      <c r="J56" s="42" t="e">
        <f t="shared" si="11"/>
        <v>#DIV/0!</v>
      </c>
      <c r="K56" s="101" t="e">
        <f t="shared" si="1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99">
        <f t="shared" si="10"/>
        <v>0</v>
      </c>
      <c r="J57" s="42" t="e">
        <f t="shared" si="11"/>
        <v>#DIV/0!</v>
      </c>
      <c r="K57" s="101" t="e">
        <f t="shared" si="1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99">
        <f t="shared" si="10"/>
        <v>0</v>
      </c>
      <c r="J58" s="42" t="e">
        <f t="shared" si="11"/>
        <v>#DIV/0!</v>
      </c>
      <c r="K58" s="101" t="e">
        <f t="shared" si="1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99">
        <f t="shared" si="10"/>
        <v>0</v>
      </c>
      <c r="J59" s="42" t="e">
        <f t="shared" si="11"/>
        <v>#DIV/0!</v>
      </c>
      <c r="K59" s="101" t="e">
        <f t="shared" si="1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99">
        <f t="shared" si="10"/>
        <v>0</v>
      </c>
      <c r="J60" s="42" t="e">
        <f t="shared" si="11"/>
        <v>#DIV/0!</v>
      </c>
      <c r="K60" s="101" t="e">
        <f t="shared" si="1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99">
        <f t="shared" si="10"/>
        <v>0</v>
      </c>
      <c r="J61" s="42" t="e">
        <f t="shared" si="11"/>
        <v>#DIV/0!</v>
      </c>
      <c r="K61" s="101" t="e">
        <f t="shared" si="1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99">
        <f t="shared" si="10"/>
        <v>0</v>
      </c>
      <c r="J62" s="42" t="e">
        <f t="shared" si="11"/>
        <v>#DIV/0!</v>
      </c>
      <c r="K62" s="101" t="e">
        <f t="shared" si="1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99">
        <f t="shared" si="10"/>
        <v>0</v>
      </c>
      <c r="J63" s="42" t="e">
        <f t="shared" si="11"/>
        <v>#DIV/0!</v>
      </c>
      <c r="K63" s="101" t="e">
        <f t="shared" si="1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99">
        <f t="shared" si="10"/>
        <v>0</v>
      </c>
      <c r="J64" s="42" t="e">
        <f t="shared" si="11"/>
        <v>#DIV/0!</v>
      </c>
      <c r="K64" s="101" t="e">
        <f t="shared" si="1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99">
        <f t="shared" si="10"/>
        <v>0</v>
      </c>
      <c r="J65" s="42" t="e">
        <f t="shared" si="11"/>
        <v>#DIV/0!</v>
      </c>
      <c r="K65" s="101" t="e">
        <f t="shared" si="1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99">
        <f t="shared" si="10"/>
        <v>0</v>
      </c>
      <c r="J66" s="42" t="e">
        <f t="shared" si="11"/>
        <v>#DIV/0!</v>
      </c>
      <c r="K66" s="101" t="e">
        <f t="shared" si="1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99">
        <f t="shared" si="10"/>
        <v>0</v>
      </c>
      <c r="J67" s="42" t="e">
        <f t="shared" si="11"/>
        <v>#DIV/0!</v>
      </c>
      <c r="K67" s="101" t="e">
        <f t="shared" si="1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99">
        <f t="shared" si="10"/>
        <v>0</v>
      </c>
      <c r="J68" s="42" t="e">
        <f t="shared" si="11"/>
        <v>#DIV/0!</v>
      </c>
      <c r="K68" s="101" t="e">
        <f t="shared" si="1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99">
        <f t="shared" si="10"/>
        <v>0</v>
      </c>
      <c r="J69" s="42" t="e">
        <f t="shared" si="11"/>
        <v>#DIV/0!</v>
      </c>
      <c r="K69" s="101" t="e">
        <f t="shared" si="1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99">
        <f t="shared" si="10"/>
        <v>0</v>
      </c>
      <c r="J70" s="42" t="e">
        <f t="shared" si="11"/>
        <v>#DIV/0!</v>
      </c>
      <c r="K70" s="101" t="e">
        <f t="shared" si="1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99">
        <f t="shared" si="10"/>
        <v>0</v>
      </c>
      <c r="J71" s="42" t="e">
        <f t="shared" si="11"/>
        <v>#DIV/0!</v>
      </c>
      <c r="K71" s="101" t="e">
        <f t="shared" si="1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99">
        <f t="shared" si="10"/>
        <v>0</v>
      </c>
      <c r="J72" s="42" t="e">
        <f t="shared" si="11"/>
        <v>#DIV/0!</v>
      </c>
      <c r="K72" s="101" t="e">
        <f t="shared" si="1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99">
        <f t="shared" ref="I73:I120" si="13">+I72+C73-F73</f>
        <v>0</v>
      </c>
      <c r="J73" s="42" t="e">
        <f t="shared" ref="J73:J120" si="14">ROUND(((K72+E73)-H73)/I73,2)</f>
        <v>#DIV/0!</v>
      </c>
      <c r="K73" s="101" t="e">
        <f t="shared" ref="K73:K120" si="15">ROUND(I73*J73,2)</f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99">
        <f t="shared" si="13"/>
        <v>0</v>
      </c>
      <c r="J74" s="42" t="e">
        <f t="shared" si="14"/>
        <v>#DIV/0!</v>
      </c>
      <c r="K74" s="101" t="e">
        <f t="shared" si="15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99">
        <f t="shared" si="13"/>
        <v>0</v>
      </c>
      <c r="J75" s="42" t="e">
        <f t="shared" si="14"/>
        <v>#DIV/0!</v>
      </c>
      <c r="K75" s="101" t="e">
        <f t="shared" si="15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99">
        <f t="shared" si="13"/>
        <v>0</v>
      </c>
      <c r="J76" s="42" t="e">
        <f t="shared" si="14"/>
        <v>#DIV/0!</v>
      </c>
      <c r="K76" s="101" t="e">
        <f t="shared" si="15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99">
        <f t="shared" si="13"/>
        <v>0</v>
      </c>
      <c r="J77" s="42" t="e">
        <f t="shared" si="14"/>
        <v>#DIV/0!</v>
      </c>
      <c r="K77" s="101" t="e">
        <f t="shared" si="15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99">
        <f t="shared" si="13"/>
        <v>0</v>
      </c>
      <c r="J78" s="42" t="e">
        <f t="shared" si="14"/>
        <v>#DIV/0!</v>
      </c>
      <c r="K78" s="101" t="e">
        <f t="shared" si="15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99">
        <f t="shared" si="13"/>
        <v>0</v>
      </c>
      <c r="J79" s="42" t="e">
        <f t="shared" si="14"/>
        <v>#DIV/0!</v>
      </c>
      <c r="K79" s="101" t="e">
        <f t="shared" si="15"/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99">
        <f t="shared" si="13"/>
        <v>0</v>
      </c>
      <c r="J80" s="42" t="e">
        <f t="shared" si="14"/>
        <v>#DIV/0!</v>
      </c>
      <c r="K80" s="101" t="e">
        <f t="shared" si="1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99">
        <f t="shared" si="13"/>
        <v>0</v>
      </c>
      <c r="J81" s="42" t="e">
        <f t="shared" si="14"/>
        <v>#DIV/0!</v>
      </c>
      <c r="K81" s="101" t="e">
        <f t="shared" si="1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99">
        <f t="shared" si="13"/>
        <v>0</v>
      </c>
      <c r="J82" s="42" t="e">
        <f t="shared" si="14"/>
        <v>#DIV/0!</v>
      </c>
      <c r="K82" s="101" t="e">
        <f t="shared" si="1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99">
        <f t="shared" si="13"/>
        <v>0</v>
      </c>
      <c r="J83" s="42" t="e">
        <f t="shared" si="14"/>
        <v>#DIV/0!</v>
      </c>
      <c r="K83" s="101" t="e">
        <f t="shared" si="1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99">
        <f t="shared" si="13"/>
        <v>0</v>
      </c>
      <c r="J84" s="42" t="e">
        <f t="shared" si="14"/>
        <v>#DIV/0!</v>
      </c>
      <c r="K84" s="101" t="e">
        <f t="shared" si="1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99">
        <f t="shared" si="13"/>
        <v>0</v>
      </c>
      <c r="J85" s="42" t="e">
        <f t="shared" si="14"/>
        <v>#DIV/0!</v>
      </c>
      <c r="K85" s="101" t="e">
        <f t="shared" si="1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99">
        <f t="shared" si="13"/>
        <v>0</v>
      </c>
      <c r="J86" s="42" t="e">
        <f t="shared" si="14"/>
        <v>#DIV/0!</v>
      </c>
      <c r="K86" s="101" t="e">
        <f t="shared" si="1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99">
        <f t="shared" si="13"/>
        <v>0</v>
      </c>
      <c r="J87" s="42" t="e">
        <f t="shared" si="14"/>
        <v>#DIV/0!</v>
      </c>
      <c r="K87" s="101" t="e">
        <f t="shared" si="1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99">
        <f t="shared" si="13"/>
        <v>0</v>
      </c>
      <c r="J88" s="42" t="e">
        <f t="shared" si="14"/>
        <v>#DIV/0!</v>
      </c>
      <c r="K88" s="101" t="e">
        <f t="shared" si="1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99">
        <f t="shared" si="13"/>
        <v>0</v>
      </c>
      <c r="J89" s="42" t="e">
        <f t="shared" si="14"/>
        <v>#DIV/0!</v>
      </c>
      <c r="K89" s="101" t="e">
        <f t="shared" si="1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99">
        <f t="shared" si="13"/>
        <v>0</v>
      </c>
      <c r="J90" s="42" t="e">
        <f t="shared" si="14"/>
        <v>#DIV/0!</v>
      </c>
      <c r="K90" s="101" t="e">
        <f t="shared" si="1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99">
        <f t="shared" si="13"/>
        <v>0</v>
      </c>
      <c r="J91" s="42" t="e">
        <f t="shared" si="14"/>
        <v>#DIV/0!</v>
      </c>
      <c r="K91" s="101" t="e">
        <f t="shared" si="1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99">
        <f t="shared" si="13"/>
        <v>0</v>
      </c>
      <c r="J92" s="42" t="e">
        <f t="shared" si="14"/>
        <v>#DIV/0!</v>
      </c>
      <c r="K92" s="101" t="e">
        <f t="shared" si="1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99">
        <f t="shared" si="13"/>
        <v>0</v>
      </c>
      <c r="J93" s="42" t="e">
        <f t="shared" si="14"/>
        <v>#DIV/0!</v>
      </c>
      <c r="K93" s="101" t="e">
        <f t="shared" si="1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99">
        <f t="shared" si="13"/>
        <v>0</v>
      </c>
      <c r="J94" s="42" t="e">
        <f t="shared" si="14"/>
        <v>#DIV/0!</v>
      </c>
      <c r="K94" s="101" t="e">
        <f t="shared" si="1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99">
        <f t="shared" si="13"/>
        <v>0</v>
      </c>
      <c r="J95" s="42" t="e">
        <f t="shared" si="14"/>
        <v>#DIV/0!</v>
      </c>
      <c r="K95" s="101" t="e">
        <f t="shared" si="1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99">
        <f t="shared" si="13"/>
        <v>0</v>
      </c>
      <c r="J96" s="42" t="e">
        <f t="shared" si="14"/>
        <v>#DIV/0!</v>
      </c>
      <c r="K96" s="101" t="e">
        <f t="shared" si="1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99">
        <f t="shared" si="13"/>
        <v>0</v>
      </c>
      <c r="J97" s="42" t="e">
        <f t="shared" si="14"/>
        <v>#DIV/0!</v>
      </c>
      <c r="K97" s="101" t="e">
        <f t="shared" si="1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99">
        <f t="shared" si="13"/>
        <v>0</v>
      </c>
      <c r="J98" s="42" t="e">
        <f t="shared" si="14"/>
        <v>#DIV/0!</v>
      </c>
      <c r="K98" s="101" t="e">
        <f t="shared" si="1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99">
        <f t="shared" si="13"/>
        <v>0</v>
      </c>
      <c r="J99" s="42" t="e">
        <f t="shared" si="14"/>
        <v>#DIV/0!</v>
      </c>
      <c r="K99" s="101" t="e">
        <f t="shared" si="1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99">
        <f t="shared" si="13"/>
        <v>0</v>
      </c>
      <c r="J100" s="42" t="e">
        <f t="shared" si="14"/>
        <v>#DIV/0!</v>
      </c>
      <c r="K100" s="101" t="e">
        <f t="shared" si="1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99">
        <f t="shared" si="13"/>
        <v>0</v>
      </c>
      <c r="J101" s="42" t="e">
        <f t="shared" si="14"/>
        <v>#DIV/0!</v>
      </c>
      <c r="K101" s="101" t="e">
        <f t="shared" si="1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99">
        <f t="shared" si="13"/>
        <v>0</v>
      </c>
      <c r="J102" s="42" t="e">
        <f t="shared" si="14"/>
        <v>#DIV/0!</v>
      </c>
      <c r="K102" s="101" t="e">
        <f t="shared" si="1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99">
        <f t="shared" si="13"/>
        <v>0</v>
      </c>
      <c r="J103" s="42" t="e">
        <f t="shared" si="14"/>
        <v>#DIV/0!</v>
      </c>
      <c r="K103" s="101" t="e">
        <f t="shared" si="1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99">
        <f t="shared" si="13"/>
        <v>0</v>
      </c>
      <c r="J104" s="42" t="e">
        <f t="shared" si="14"/>
        <v>#DIV/0!</v>
      </c>
      <c r="K104" s="101" t="e">
        <f t="shared" si="1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99">
        <f t="shared" si="13"/>
        <v>0</v>
      </c>
      <c r="J105" s="42" t="e">
        <f t="shared" si="14"/>
        <v>#DIV/0!</v>
      </c>
      <c r="K105" s="101" t="e">
        <f t="shared" si="1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99">
        <f t="shared" si="13"/>
        <v>0</v>
      </c>
      <c r="J106" s="42" t="e">
        <f t="shared" si="14"/>
        <v>#DIV/0!</v>
      </c>
      <c r="K106" s="101" t="e">
        <f t="shared" si="1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99">
        <f t="shared" si="13"/>
        <v>0</v>
      </c>
      <c r="J107" s="42" t="e">
        <f t="shared" si="14"/>
        <v>#DIV/0!</v>
      </c>
      <c r="K107" s="101" t="e">
        <f t="shared" si="1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99">
        <f t="shared" si="13"/>
        <v>0</v>
      </c>
      <c r="J108" s="42" t="e">
        <f t="shared" si="14"/>
        <v>#DIV/0!</v>
      </c>
      <c r="K108" s="101" t="e">
        <f t="shared" si="1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99">
        <f t="shared" si="13"/>
        <v>0</v>
      </c>
      <c r="J109" s="42" t="e">
        <f t="shared" si="14"/>
        <v>#DIV/0!</v>
      </c>
      <c r="K109" s="101" t="e">
        <f t="shared" si="1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99">
        <f t="shared" si="13"/>
        <v>0</v>
      </c>
      <c r="J110" s="42" t="e">
        <f t="shared" si="14"/>
        <v>#DIV/0!</v>
      </c>
      <c r="K110" s="101" t="e">
        <f t="shared" si="1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99">
        <f t="shared" si="13"/>
        <v>0</v>
      </c>
      <c r="J111" s="42" t="e">
        <f t="shared" si="14"/>
        <v>#DIV/0!</v>
      </c>
      <c r="K111" s="101" t="e">
        <f t="shared" si="1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99">
        <f t="shared" si="13"/>
        <v>0</v>
      </c>
      <c r="J112" s="42" t="e">
        <f t="shared" si="14"/>
        <v>#DIV/0!</v>
      </c>
      <c r="K112" s="101" t="e">
        <f t="shared" si="1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99">
        <f t="shared" si="13"/>
        <v>0</v>
      </c>
      <c r="J113" s="42" t="e">
        <f t="shared" si="14"/>
        <v>#DIV/0!</v>
      </c>
      <c r="K113" s="101" t="e">
        <f t="shared" si="1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99">
        <f t="shared" si="13"/>
        <v>0</v>
      </c>
      <c r="J114" s="42" t="e">
        <f t="shared" si="14"/>
        <v>#DIV/0!</v>
      </c>
      <c r="K114" s="101" t="e">
        <f t="shared" si="1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99">
        <f t="shared" si="13"/>
        <v>0</v>
      </c>
      <c r="J115" s="42" t="e">
        <f t="shared" si="14"/>
        <v>#DIV/0!</v>
      </c>
      <c r="K115" s="101" t="e">
        <f t="shared" si="1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99">
        <f t="shared" si="13"/>
        <v>0</v>
      </c>
      <c r="J116" s="42" t="e">
        <f t="shared" si="14"/>
        <v>#DIV/0!</v>
      </c>
      <c r="K116" s="101" t="e">
        <f t="shared" si="1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99">
        <f t="shared" si="13"/>
        <v>0</v>
      </c>
      <c r="J117" s="42" t="e">
        <f t="shared" si="14"/>
        <v>#DIV/0!</v>
      </c>
      <c r="K117" s="101" t="e">
        <f t="shared" si="1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99">
        <f t="shared" si="13"/>
        <v>0</v>
      </c>
      <c r="J118" s="42" t="e">
        <f t="shared" si="14"/>
        <v>#DIV/0!</v>
      </c>
      <c r="K118" s="101" t="e">
        <f t="shared" si="1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99">
        <f t="shared" si="13"/>
        <v>0</v>
      </c>
      <c r="J119" s="42" t="e">
        <f t="shared" si="14"/>
        <v>#DIV/0!</v>
      </c>
      <c r="K119" s="101" t="e">
        <f t="shared" si="1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99">
        <f t="shared" si="13"/>
        <v>0</v>
      </c>
      <c r="J120" s="42" t="e">
        <f t="shared" si="14"/>
        <v>#DIV/0!</v>
      </c>
      <c r="K120" s="101" t="e">
        <f t="shared" si="15"/>
        <v>#DIV/0!</v>
      </c>
      <c r="L120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>
    <tabColor rgb="FFFF0000"/>
    <pageSetUpPr fitToPage="1"/>
  </sheetPr>
  <dimension ref="A1:L78"/>
  <sheetViews>
    <sheetView zoomScaleNormal="100" zoomScaleSheetLayoutView="100" workbookViewId="0">
      <selection activeCell="G15" sqref="G15:G1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146</v>
      </c>
      <c r="F8" s="10"/>
      <c r="G8" s="10"/>
      <c r="H8" s="38"/>
      <c r="I8" s="9" t="s">
        <v>6</v>
      </c>
      <c r="J8" s="10"/>
      <c r="K8" s="10" t="s">
        <v>148</v>
      </c>
      <c r="L8" s="11"/>
    </row>
    <row r="9" spans="1:12" ht="15" customHeight="1">
      <c r="A9" s="12" t="s">
        <v>8</v>
      </c>
      <c r="D9" s="10" t="s">
        <v>147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>
    <tabColor rgb="FFFF0000"/>
    <pageSetUpPr fitToPage="1"/>
  </sheetPr>
  <dimension ref="A1:M78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5703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149</v>
      </c>
      <c r="F8" s="10"/>
      <c r="G8" s="10"/>
      <c r="H8" s="38"/>
      <c r="I8" s="9" t="s">
        <v>6</v>
      </c>
      <c r="J8" s="10"/>
      <c r="K8" s="10" t="s">
        <v>151</v>
      </c>
      <c r="L8" s="11"/>
    </row>
    <row r="9" spans="1:13" ht="15" customHeight="1">
      <c r="A9" s="12" t="s">
        <v>8</v>
      </c>
      <c r="D9" s="10" t="s">
        <v>150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3" ht="17.100000000000001" customHeight="1">
      <c r="A14" s="316">
        <v>45291</v>
      </c>
      <c r="B14" s="317" t="s">
        <v>16</v>
      </c>
      <c r="C14" s="19"/>
      <c r="D14" s="20"/>
      <c r="E14" s="21">
        <f>C14*D14</f>
        <v>0</v>
      </c>
      <c r="F14" s="22">
        <v>2</v>
      </c>
      <c r="G14" s="23">
        <v>57.12</v>
      </c>
      <c r="H14" s="21">
        <f>F14*G14</f>
        <v>114.24</v>
      </c>
      <c r="I14" s="24">
        <v>2</v>
      </c>
      <c r="J14" s="25">
        <v>57.12</v>
      </c>
      <c r="K14" s="21">
        <f>J14*I14</f>
        <v>114.24</v>
      </c>
      <c r="L14" s="26"/>
    </row>
    <row r="15" spans="1:13" ht="17.100000000000001" customHeight="1">
      <c r="A15" s="17">
        <v>45491</v>
      </c>
      <c r="B15" s="36" t="s">
        <v>604</v>
      </c>
      <c r="C15" s="28"/>
      <c r="D15" s="29"/>
      <c r="E15" s="21"/>
      <c r="F15" s="30">
        <v>2</v>
      </c>
      <c r="G15" s="23">
        <f>J14</f>
        <v>57.12</v>
      </c>
      <c r="H15" s="21">
        <f>G15*F15</f>
        <v>114.24</v>
      </c>
      <c r="I15" s="148">
        <f>+I14+C15-F15</f>
        <v>0</v>
      </c>
      <c r="J15" s="134" t="e">
        <f>ROUND(((K14+E15)-H15)/I15,2)</f>
        <v>#DIV/0!</v>
      </c>
      <c r="K15" s="120" t="e">
        <f>ROUND(I15*J15,2)</f>
        <v>#DIV/0!</v>
      </c>
      <c r="L15" s="34"/>
      <c r="M15" s="1" t="s">
        <v>1016</v>
      </c>
    </row>
    <row r="16" spans="1:13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>
    <tabColor rgb="FFFF0000"/>
    <pageSetUpPr fitToPage="1"/>
  </sheetPr>
  <dimension ref="A1:L119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152</v>
      </c>
      <c r="F8" s="10"/>
      <c r="G8" s="10"/>
      <c r="H8" s="38"/>
      <c r="I8" s="9" t="s">
        <v>6</v>
      </c>
      <c r="J8" s="10"/>
      <c r="K8" s="10" t="s">
        <v>154</v>
      </c>
      <c r="L8" s="11"/>
    </row>
    <row r="9" spans="1:12" ht="15" customHeight="1">
      <c r="A9" s="12" t="s">
        <v>8</v>
      </c>
      <c r="D9" s="10" t="s">
        <v>153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 t="shared" ref="I15:I25" si="1">+I14+C15-F15</f>
        <v>0</v>
      </c>
      <c r="J15" s="42" t="e">
        <f t="shared" ref="J15:J25" si="2">ROUND(((K14+E15)-H15)/I15,2)</f>
        <v>#DIV/0!</v>
      </c>
      <c r="K15" s="33" t="e">
        <f t="shared" ref="K15:K25" si="3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 t="shared" si="1"/>
        <v>0</v>
      </c>
      <c r="J16" s="42" t="e">
        <f t="shared" si="2"/>
        <v>#DIV/0!</v>
      </c>
      <c r="K16" s="33" t="e">
        <f t="shared" si="3"/>
        <v>#DIV/0!</v>
      </c>
      <c r="L16" s="34"/>
    </row>
    <row r="17" spans="1:12" ht="17.100000000000001" customHeight="1">
      <c r="A17" s="17"/>
      <c r="B17" s="85"/>
      <c r="C17" s="28"/>
      <c r="D17" s="29"/>
      <c r="E17" s="21"/>
      <c r="F17" s="30"/>
      <c r="G17" s="31"/>
      <c r="H17" s="21">
        <f t="shared" si="0"/>
        <v>0</v>
      </c>
      <c r="I17" s="32">
        <f t="shared" si="1"/>
        <v>0</v>
      </c>
      <c r="J17" s="42" t="e">
        <f t="shared" si="2"/>
        <v>#DIV/0!</v>
      </c>
      <c r="K17" s="33" t="e">
        <f t="shared" si="3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 t="shared" si="1"/>
        <v>0</v>
      </c>
      <c r="J18" s="42" t="e">
        <f t="shared" si="2"/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86"/>
      <c r="C19" s="28"/>
      <c r="D19" s="29"/>
      <c r="E19" s="21"/>
      <c r="F19" s="30"/>
      <c r="G19" s="31"/>
      <c r="H19" s="21">
        <f t="shared" si="0"/>
        <v>0</v>
      </c>
      <c r="I19" s="32">
        <f t="shared" si="1"/>
        <v>0</v>
      </c>
      <c r="J19" s="42" t="e">
        <f t="shared" si="2"/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>
        <f t="shared" ref="H20:H25" si="4">F20*G20</f>
        <v>0</v>
      </c>
      <c r="I20" s="32">
        <f t="shared" si="1"/>
        <v>0</v>
      </c>
      <c r="J20" s="42" t="e">
        <f t="shared" si="2"/>
        <v>#DIV/0!</v>
      </c>
      <c r="K20" s="33" t="e">
        <f t="shared" si="3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>
        <f t="shared" si="4"/>
        <v>0</v>
      </c>
      <c r="I21" s="32">
        <f t="shared" si="1"/>
        <v>0</v>
      </c>
      <c r="J21" s="42" t="e">
        <f t="shared" si="2"/>
        <v>#DIV/0!</v>
      </c>
      <c r="K21" s="33" t="e">
        <f t="shared" si="3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>
        <f t="shared" si="4"/>
        <v>0</v>
      </c>
      <c r="I22" s="32">
        <f t="shared" si="1"/>
        <v>0</v>
      </c>
      <c r="J22" s="42" t="e">
        <f t="shared" si="2"/>
        <v>#DIV/0!</v>
      </c>
      <c r="K22" s="33" t="e">
        <f t="shared" si="3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>
        <f t="shared" si="4"/>
        <v>0</v>
      </c>
      <c r="I23" s="32">
        <f t="shared" si="1"/>
        <v>0</v>
      </c>
      <c r="J23" s="42" t="e">
        <f t="shared" si="2"/>
        <v>#DIV/0!</v>
      </c>
      <c r="K23" s="33" t="e">
        <f t="shared" si="3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>
        <f t="shared" si="4"/>
        <v>0</v>
      </c>
      <c r="I24" s="32">
        <f t="shared" si="1"/>
        <v>0</v>
      </c>
      <c r="J24" s="42" t="e">
        <f t="shared" si="2"/>
        <v>#DIV/0!</v>
      </c>
      <c r="K24" s="33" t="e">
        <f t="shared" si="3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>
        <f t="shared" si="4"/>
        <v>0</v>
      </c>
      <c r="I25" s="32">
        <f t="shared" si="1"/>
        <v>0</v>
      </c>
      <c r="J25" s="42" t="e">
        <f t="shared" si="2"/>
        <v>#DIV/0!</v>
      </c>
      <c r="K25" s="33" t="e">
        <f t="shared" si="3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/>
      <c r="J119" s="42"/>
      <c r="K119" s="33"/>
      <c r="L119" s="34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>
    <tabColor rgb="FFFFFF00"/>
    <pageSetUpPr fitToPage="1"/>
  </sheetPr>
  <dimension ref="A1:M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155</v>
      </c>
      <c r="F8" s="10"/>
      <c r="G8" s="10"/>
      <c r="H8" s="38"/>
      <c r="I8" s="9" t="s">
        <v>6</v>
      </c>
      <c r="J8" s="10"/>
      <c r="K8" s="10" t="s">
        <v>157</v>
      </c>
      <c r="L8" s="11"/>
    </row>
    <row r="9" spans="1:13" ht="15" customHeight="1">
      <c r="A9" s="12" t="s">
        <v>8</v>
      </c>
      <c r="D9" s="10" t="s">
        <v>156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39</v>
      </c>
      <c r="J14" s="25">
        <v>42</v>
      </c>
      <c r="K14" s="21">
        <f>J14*I14</f>
        <v>1638</v>
      </c>
      <c r="L14" s="26"/>
    </row>
    <row r="15" spans="1:13" ht="17.100000000000001" customHeight="1">
      <c r="A15" s="17">
        <v>45294</v>
      </c>
      <c r="B15" s="85" t="s">
        <v>583</v>
      </c>
      <c r="C15" s="28"/>
      <c r="D15" s="29"/>
      <c r="E15" s="21"/>
      <c r="F15" s="30">
        <v>3</v>
      </c>
      <c r="G15" s="31">
        <f t="shared" ref="G15:G27" si="1">J14</f>
        <v>42</v>
      </c>
      <c r="H15" s="21">
        <f t="shared" si="0"/>
        <v>126</v>
      </c>
      <c r="I15" s="32">
        <f t="shared" ref="I15:I27" si="2">+I14+C15-F15</f>
        <v>36</v>
      </c>
      <c r="J15" s="42">
        <f t="shared" ref="J15:J27" si="3">ROUND(((K14+E15)-H15)/I15,2)</f>
        <v>42</v>
      </c>
      <c r="K15" s="33">
        <f t="shared" ref="K15:K27" si="4">ROUND(I15*J15,2)</f>
        <v>1512</v>
      </c>
      <c r="L15" s="34"/>
      <c r="M15" s="118" t="s">
        <v>585</v>
      </c>
    </row>
    <row r="16" spans="1:13" ht="17.100000000000001" customHeight="1">
      <c r="A16" s="17">
        <v>45295</v>
      </c>
      <c r="B16" s="85" t="s">
        <v>589</v>
      </c>
      <c r="C16" s="28"/>
      <c r="D16" s="29"/>
      <c r="E16" s="21"/>
      <c r="F16" s="30">
        <v>2</v>
      </c>
      <c r="G16" s="31">
        <f t="shared" si="1"/>
        <v>42</v>
      </c>
      <c r="H16" s="21">
        <f t="shared" si="0"/>
        <v>84</v>
      </c>
      <c r="I16" s="32">
        <f t="shared" si="2"/>
        <v>34</v>
      </c>
      <c r="J16" s="42">
        <f t="shared" si="3"/>
        <v>42</v>
      </c>
      <c r="K16" s="33">
        <f t="shared" si="4"/>
        <v>1428</v>
      </c>
      <c r="L16" s="34"/>
      <c r="M16" s="118" t="s">
        <v>590</v>
      </c>
    </row>
    <row r="17" spans="1:13" ht="17.100000000000001" customHeight="1">
      <c r="A17" s="17">
        <v>45295</v>
      </c>
      <c r="B17" s="85" t="s">
        <v>595</v>
      </c>
      <c r="C17" s="28"/>
      <c r="D17" s="29"/>
      <c r="E17" s="21"/>
      <c r="F17" s="30">
        <v>2</v>
      </c>
      <c r="G17" s="31">
        <f t="shared" si="1"/>
        <v>42</v>
      </c>
      <c r="H17" s="21">
        <f t="shared" si="0"/>
        <v>84</v>
      </c>
      <c r="I17" s="32">
        <f t="shared" si="2"/>
        <v>32</v>
      </c>
      <c r="J17" s="42">
        <f t="shared" si="3"/>
        <v>42</v>
      </c>
      <c r="K17" s="33">
        <f t="shared" si="4"/>
        <v>1344</v>
      </c>
      <c r="L17" s="34"/>
      <c r="M17" s="118" t="s">
        <v>597</v>
      </c>
    </row>
    <row r="18" spans="1:13" ht="17.100000000000001" customHeight="1">
      <c r="A18" s="17">
        <v>45299</v>
      </c>
      <c r="B18" s="86" t="s">
        <v>607</v>
      </c>
      <c r="C18" s="28"/>
      <c r="D18" s="29"/>
      <c r="E18" s="21"/>
      <c r="F18" s="30">
        <v>3</v>
      </c>
      <c r="G18" s="31">
        <f t="shared" si="1"/>
        <v>42</v>
      </c>
      <c r="H18" s="21">
        <f t="shared" si="0"/>
        <v>126</v>
      </c>
      <c r="I18" s="32">
        <f t="shared" si="2"/>
        <v>29</v>
      </c>
      <c r="J18" s="42">
        <f t="shared" si="3"/>
        <v>42</v>
      </c>
      <c r="K18" s="33">
        <f t="shared" si="4"/>
        <v>1218</v>
      </c>
      <c r="L18" s="34"/>
      <c r="M18" s="118" t="s">
        <v>608</v>
      </c>
    </row>
    <row r="19" spans="1:13" ht="17.100000000000001" customHeight="1">
      <c r="A19" s="17">
        <v>45300</v>
      </c>
      <c r="B19" s="86" t="s">
        <v>610</v>
      </c>
      <c r="C19" s="28"/>
      <c r="D19" s="29"/>
      <c r="E19" s="21"/>
      <c r="F19" s="30">
        <v>3</v>
      </c>
      <c r="G19" s="31">
        <f t="shared" si="1"/>
        <v>42</v>
      </c>
      <c r="H19" s="21">
        <f t="shared" si="0"/>
        <v>126</v>
      </c>
      <c r="I19" s="32">
        <f t="shared" si="2"/>
        <v>26</v>
      </c>
      <c r="J19" s="42">
        <f t="shared" si="3"/>
        <v>42</v>
      </c>
      <c r="K19" s="33">
        <f t="shared" si="4"/>
        <v>1092</v>
      </c>
      <c r="L19" s="34"/>
      <c r="M19" s="118" t="s">
        <v>611</v>
      </c>
    </row>
    <row r="20" spans="1:13" ht="17.100000000000001" customHeight="1">
      <c r="A20" s="17">
        <v>45303</v>
      </c>
      <c r="B20" s="85" t="s">
        <v>589</v>
      </c>
      <c r="C20" s="28"/>
      <c r="D20" s="29"/>
      <c r="E20" s="21"/>
      <c r="F20" s="30">
        <v>2</v>
      </c>
      <c r="G20" s="31">
        <f t="shared" si="1"/>
        <v>42</v>
      </c>
      <c r="H20" s="21">
        <f t="shared" si="0"/>
        <v>84</v>
      </c>
      <c r="I20" s="32">
        <f t="shared" si="2"/>
        <v>24</v>
      </c>
      <c r="J20" s="42">
        <f t="shared" si="3"/>
        <v>42</v>
      </c>
      <c r="K20" s="33">
        <f t="shared" si="4"/>
        <v>1008</v>
      </c>
      <c r="L20" s="34"/>
      <c r="M20" s="118" t="s">
        <v>623</v>
      </c>
    </row>
    <row r="21" spans="1:13" ht="17.100000000000001" customHeight="1">
      <c r="A21" s="17">
        <v>45303</v>
      </c>
      <c r="B21" s="36" t="s">
        <v>627</v>
      </c>
      <c r="C21" s="28"/>
      <c r="D21" s="29"/>
      <c r="E21" s="21"/>
      <c r="F21" s="30">
        <v>1</v>
      </c>
      <c r="G21" s="31">
        <f t="shared" si="1"/>
        <v>42</v>
      </c>
      <c r="H21" s="21">
        <f t="shared" ref="H21:H27" si="5">F21*G21</f>
        <v>42</v>
      </c>
      <c r="I21" s="32">
        <f t="shared" si="2"/>
        <v>23</v>
      </c>
      <c r="J21" s="42">
        <f t="shared" si="3"/>
        <v>42</v>
      </c>
      <c r="K21" s="33">
        <f t="shared" si="4"/>
        <v>966</v>
      </c>
      <c r="L21" s="34"/>
      <c r="M21" s="118" t="s">
        <v>628</v>
      </c>
    </row>
    <row r="22" spans="1:13" ht="17.100000000000001" customHeight="1">
      <c r="A22" s="17">
        <v>45308</v>
      </c>
      <c r="B22" s="85" t="s">
        <v>607</v>
      </c>
      <c r="C22" s="28"/>
      <c r="D22" s="29"/>
      <c r="E22" s="21"/>
      <c r="F22" s="22">
        <v>1</v>
      </c>
      <c r="G22" s="31">
        <f t="shared" si="1"/>
        <v>42</v>
      </c>
      <c r="H22" s="21">
        <f t="shared" si="5"/>
        <v>42</v>
      </c>
      <c r="I22" s="32">
        <f t="shared" si="2"/>
        <v>22</v>
      </c>
      <c r="J22" s="42">
        <f t="shared" si="3"/>
        <v>42</v>
      </c>
      <c r="K22" s="33">
        <f t="shared" si="4"/>
        <v>924</v>
      </c>
      <c r="L22" s="34"/>
      <c r="M22" s="118" t="s">
        <v>639</v>
      </c>
    </row>
    <row r="23" spans="1:13" ht="17.100000000000001" customHeight="1">
      <c r="A23" s="17">
        <v>45310</v>
      </c>
      <c r="B23" s="85" t="s">
        <v>595</v>
      </c>
      <c r="C23" s="28"/>
      <c r="D23" s="29"/>
      <c r="E23" s="21"/>
      <c r="F23" s="30">
        <v>4</v>
      </c>
      <c r="G23" s="31">
        <f t="shared" si="1"/>
        <v>42</v>
      </c>
      <c r="H23" s="21">
        <f t="shared" si="5"/>
        <v>168</v>
      </c>
      <c r="I23" s="32">
        <f t="shared" si="2"/>
        <v>18</v>
      </c>
      <c r="J23" s="42">
        <f t="shared" si="3"/>
        <v>42</v>
      </c>
      <c r="K23" s="33">
        <f t="shared" si="4"/>
        <v>756</v>
      </c>
      <c r="L23" s="34"/>
      <c r="M23" s="118" t="s">
        <v>647</v>
      </c>
    </row>
    <row r="24" spans="1:13" ht="17.100000000000001" customHeight="1">
      <c r="A24" s="17">
        <v>45310</v>
      </c>
      <c r="B24" s="85" t="s">
        <v>626</v>
      </c>
      <c r="C24" s="28"/>
      <c r="D24" s="29"/>
      <c r="E24" s="21"/>
      <c r="F24" s="30">
        <v>1</v>
      </c>
      <c r="G24" s="31">
        <f t="shared" si="1"/>
        <v>42</v>
      </c>
      <c r="H24" s="21">
        <f t="shared" si="5"/>
        <v>42</v>
      </c>
      <c r="I24" s="32">
        <f t="shared" si="2"/>
        <v>17</v>
      </c>
      <c r="J24" s="42">
        <f t="shared" si="3"/>
        <v>42</v>
      </c>
      <c r="K24" s="33">
        <f t="shared" si="4"/>
        <v>714</v>
      </c>
      <c r="L24" s="34"/>
      <c r="M24" s="118" t="s">
        <v>650</v>
      </c>
    </row>
    <row r="25" spans="1:13" ht="17.100000000000001" customHeight="1">
      <c r="A25" s="144">
        <v>45321</v>
      </c>
      <c r="B25" s="146" t="s">
        <v>589</v>
      </c>
      <c r="C25" s="129"/>
      <c r="D25" s="135"/>
      <c r="E25" s="136"/>
      <c r="F25" s="137">
        <v>2</v>
      </c>
      <c r="G25" s="138">
        <f t="shared" si="1"/>
        <v>42</v>
      </c>
      <c r="H25" s="136">
        <f t="shared" si="5"/>
        <v>84</v>
      </c>
      <c r="I25" s="139">
        <f t="shared" si="2"/>
        <v>15</v>
      </c>
      <c r="J25" s="140">
        <f t="shared" si="3"/>
        <v>42</v>
      </c>
      <c r="K25" s="141">
        <f t="shared" si="4"/>
        <v>630</v>
      </c>
      <c r="L25" s="142"/>
      <c r="M25" s="143" t="s">
        <v>673</v>
      </c>
    </row>
    <row r="26" spans="1:13" ht="17.100000000000001" customHeight="1">
      <c r="A26" s="17">
        <v>45323</v>
      </c>
      <c r="B26" s="86" t="s">
        <v>627</v>
      </c>
      <c r="C26" s="19"/>
      <c r="D26" s="20"/>
      <c r="E26" s="21"/>
      <c r="F26" s="22">
        <v>12</v>
      </c>
      <c r="G26" s="23">
        <f t="shared" si="1"/>
        <v>42</v>
      </c>
      <c r="H26" s="21">
        <f t="shared" si="5"/>
        <v>504</v>
      </c>
      <c r="I26" s="24">
        <f t="shared" si="2"/>
        <v>3</v>
      </c>
      <c r="J26" s="134">
        <f t="shared" si="3"/>
        <v>42</v>
      </c>
      <c r="K26" s="21">
        <f t="shared" si="4"/>
        <v>126</v>
      </c>
      <c r="L26" s="26"/>
      <c r="M26" s="118" t="s">
        <v>678</v>
      </c>
    </row>
    <row r="27" spans="1:13" ht="17.100000000000001" customHeight="1">
      <c r="A27" s="154">
        <v>45327</v>
      </c>
      <c r="B27" s="166" t="s">
        <v>607</v>
      </c>
      <c r="C27" s="156"/>
      <c r="D27" s="157"/>
      <c r="E27" s="158"/>
      <c r="F27" s="159">
        <v>3</v>
      </c>
      <c r="G27" s="170">
        <f t="shared" si="1"/>
        <v>42</v>
      </c>
      <c r="H27" s="158">
        <f t="shared" si="5"/>
        <v>126</v>
      </c>
      <c r="I27" s="173">
        <f t="shared" si="2"/>
        <v>0</v>
      </c>
      <c r="J27" s="174" t="e">
        <f t="shared" si="3"/>
        <v>#DIV/0!</v>
      </c>
      <c r="K27" s="158" t="e">
        <f t="shared" si="4"/>
        <v>#DIV/0!</v>
      </c>
      <c r="L27" s="164"/>
      <c r="M27" s="167" t="s">
        <v>680</v>
      </c>
    </row>
    <row r="28" spans="1:13" ht="17.100000000000001" customHeight="1">
      <c r="A28" s="17"/>
      <c r="B28" s="35"/>
      <c r="C28" s="19"/>
      <c r="D28" s="20"/>
      <c r="E28" s="21"/>
      <c r="F28" s="22"/>
      <c r="G28" s="23"/>
      <c r="H28" s="21"/>
      <c r="I28" s="24"/>
      <c r="J28" s="21"/>
      <c r="K28" s="21"/>
      <c r="L28" s="26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158</v>
      </c>
      <c r="F8" s="10"/>
      <c r="G8" s="10"/>
      <c r="H8" s="38"/>
      <c r="I8" s="9" t="s">
        <v>6</v>
      </c>
      <c r="J8" s="10"/>
      <c r="K8" s="10" t="s">
        <v>159</v>
      </c>
      <c r="L8" s="11"/>
    </row>
    <row r="9" spans="1:12" ht="15" customHeight="1">
      <c r="A9" s="12" t="s">
        <v>8</v>
      </c>
      <c r="D9" s="10" t="s">
        <v>158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tabColor rgb="FFFF0000"/>
    <pageSetUpPr fitToPage="1"/>
  </sheetPr>
  <dimension ref="A1:L78"/>
  <sheetViews>
    <sheetView topLeftCell="A6"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160</v>
      </c>
      <c r="L8" s="11"/>
    </row>
    <row r="9" spans="1:12" ht="15" customHeight="1">
      <c r="A9" s="12" t="s">
        <v>8</v>
      </c>
      <c r="D9" s="10" t="s">
        <v>162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8">
    <tabColor rgb="FFFFFF00"/>
    <pageSetUpPr fitToPage="1"/>
  </sheetPr>
  <dimension ref="A1:N120"/>
  <sheetViews>
    <sheetView topLeftCell="A13" zoomScaleNormal="100" zoomScaleSheetLayoutView="100" workbookViewId="0">
      <selection activeCell="M27" sqref="M27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" style="118" customWidth="1"/>
    <col min="14" max="16384" width="9.140625" style="1"/>
  </cols>
  <sheetData>
    <row r="1" spans="1:14" ht="28.5" customHeight="1">
      <c r="K1" s="373" t="s">
        <v>0</v>
      </c>
      <c r="L1" s="373"/>
    </row>
    <row r="2" spans="1:14" ht="15" customHeight="1"/>
    <row r="3" spans="1:14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4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N4" s="1" t="s">
        <v>624</v>
      </c>
    </row>
    <row r="5" spans="1:14" s="3" customFormat="1" ht="15" customHeight="1">
      <c r="L5" s="4"/>
      <c r="M5" s="4"/>
    </row>
    <row r="6" spans="1:14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4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4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164</v>
      </c>
      <c r="L8" s="11"/>
    </row>
    <row r="9" spans="1:14" ht="15" customHeight="1">
      <c r="A9" s="12" t="s">
        <v>8</v>
      </c>
      <c r="D9" s="10" t="s">
        <v>163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4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4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4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4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4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6" si="0">F14*G14</f>
        <v>0</v>
      </c>
      <c r="I14" s="24">
        <v>15</v>
      </c>
      <c r="J14" s="25">
        <v>290</v>
      </c>
      <c r="K14" s="21">
        <f>J14*I14</f>
        <v>4350</v>
      </c>
      <c r="L14" s="26"/>
    </row>
    <row r="15" spans="1:14" ht="17.100000000000001" customHeight="1">
      <c r="A15" s="17">
        <v>45303</v>
      </c>
      <c r="B15" s="85" t="s">
        <v>589</v>
      </c>
      <c r="C15" s="28"/>
      <c r="D15" s="29"/>
      <c r="E15" s="21"/>
      <c r="F15" s="30">
        <v>1</v>
      </c>
      <c r="G15" s="31">
        <f t="shared" ref="G15:G26" si="1">J14</f>
        <v>290</v>
      </c>
      <c r="H15" s="21">
        <f t="shared" si="0"/>
        <v>290</v>
      </c>
      <c r="I15" s="32">
        <f t="shared" ref="I15:I26" si="2">+I14+C15-F15</f>
        <v>14</v>
      </c>
      <c r="J15" s="42">
        <f t="shared" ref="J15:J25" si="3">ROUND(((K14+E15)-H15)/I15,2)</f>
        <v>290</v>
      </c>
      <c r="K15" s="33">
        <f t="shared" ref="K15:K26" si="4">ROUND(I15*J15,2)</f>
        <v>4060</v>
      </c>
      <c r="L15" s="34"/>
      <c r="M15" s="118" t="s">
        <v>623</v>
      </c>
    </row>
    <row r="16" spans="1:14" ht="17.100000000000001" customHeight="1">
      <c r="A16" s="17">
        <v>45306</v>
      </c>
      <c r="B16" s="85" t="s">
        <v>595</v>
      </c>
      <c r="C16" s="28"/>
      <c r="D16" s="29"/>
      <c r="E16" s="21"/>
      <c r="F16" s="30">
        <v>1</v>
      </c>
      <c r="G16" s="31">
        <f t="shared" si="1"/>
        <v>290</v>
      </c>
      <c r="H16" s="21">
        <f t="shared" si="0"/>
        <v>290</v>
      </c>
      <c r="I16" s="32">
        <f t="shared" si="2"/>
        <v>13</v>
      </c>
      <c r="J16" s="42">
        <f t="shared" si="3"/>
        <v>290</v>
      </c>
      <c r="K16" s="33">
        <f t="shared" si="4"/>
        <v>3770</v>
      </c>
      <c r="L16" s="34"/>
      <c r="M16" s="118" t="s">
        <v>633</v>
      </c>
    </row>
    <row r="17" spans="1:13" ht="17.100000000000001" customHeight="1">
      <c r="A17" s="17">
        <v>45309</v>
      </c>
      <c r="B17" s="86" t="s">
        <v>589</v>
      </c>
      <c r="C17" s="28"/>
      <c r="D17" s="29"/>
      <c r="E17" s="21"/>
      <c r="F17" s="30">
        <v>2</v>
      </c>
      <c r="G17" s="31">
        <f t="shared" si="1"/>
        <v>290</v>
      </c>
      <c r="H17" s="21">
        <f t="shared" si="0"/>
        <v>580</v>
      </c>
      <c r="I17" s="32">
        <f t="shared" si="2"/>
        <v>11</v>
      </c>
      <c r="J17" s="42">
        <f t="shared" si="3"/>
        <v>290</v>
      </c>
      <c r="K17" s="33">
        <f t="shared" si="4"/>
        <v>3190</v>
      </c>
      <c r="L17" s="34"/>
      <c r="M17" s="118" t="s">
        <v>646</v>
      </c>
    </row>
    <row r="18" spans="1:13" ht="17.100000000000001" customHeight="1">
      <c r="A18" s="154">
        <v>45320</v>
      </c>
      <c r="B18" s="171" t="s">
        <v>583</v>
      </c>
      <c r="C18" s="156"/>
      <c r="D18" s="157"/>
      <c r="E18" s="158"/>
      <c r="F18" s="159">
        <v>2</v>
      </c>
      <c r="G18" s="160">
        <f t="shared" si="1"/>
        <v>290</v>
      </c>
      <c r="H18" s="158">
        <f t="shared" si="0"/>
        <v>580</v>
      </c>
      <c r="I18" s="161">
        <f t="shared" si="2"/>
        <v>9</v>
      </c>
      <c r="J18" s="162">
        <f t="shared" si="3"/>
        <v>290</v>
      </c>
      <c r="K18" s="163">
        <f t="shared" si="4"/>
        <v>2610</v>
      </c>
      <c r="L18" s="164"/>
      <c r="M18" s="167" t="s">
        <v>661</v>
      </c>
    </row>
    <row r="19" spans="1:13" ht="17.100000000000001" customHeight="1">
      <c r="A19" s="17">
        <v>45328</v>
      </c>
      <c r="B19" s="86" t="s">
        <v>629</v>
      </c>
      <c r="C19" s="19"/>
      <c r="D19" s="20"/>
      <c r="E19" s="21"/>
      <c r="F19" s="22">
        <v>2</v>
      </c>
      <c r="G19" s="160">
        <f t="shared" si="1"/>
        <v>290</v>
      </c>
      <c r="H19" s="169">
        <f t="shared" si="0"/>
        <v>580</v>
      </c>
      <c r="I19" s="161">
        <f t="shared" si="2"/>
        <v>7</v>
      </c>
      <c r="J19" s="162">
        <f t="shared" si="3"/>
        <v>290</v>
      </c>
      <c r="K19" s="163">
        <f t="shared" si="4"/>
        <v>2030</v>
      </c>
      <c r="L19" s="26"/>
      <c r="M19" s="118" t="s">
        <v>685</v>
      </c>
    </row>
    <row r="20" spans="1:13" ht="17.100000000000001" customHeight="1">
      <c r="A20" s="17">
        <v>45344</v>
      </c>
      <c r="B20" s="86" t="s">
        <v>589</v>
      </c>
      <c r="C20" s="28"/>
      <c r="D20" s="29"/>
      <c r="E20" s="21"/>
      <c r="F20" s="30">
        <v>1</v>
      </c>
      <c r="G20" s="160">
        <f t="shared" si="1"/>
        <v>290</v>
      </c>
      <c r="H20" s="192">
        <f t="shared" si="0"/>
        <v>290</v>
      </c>
      <c r="I20" s="161">
        <f t="shared" si="2"/>
        <v>6</v>
      </c>
      <c r="J20" s="162">
        <f t="shared" si="3"/>
        <v>290</v>
      </c>
      <c r="K20" s="163">
        <f t="shared" si="4"/>
        <v>1740</v>
      </c>
      <c r="L20" s="34"/>
      <c r="M20" s="118" t="s">
        <v>700</v>
      </c>
    </row>
    <row r="21" spans="1:13" ht="17.100000000000001" customHeight="1">
      <c r="A21" s="17">
        <v>45349</v>
      </c>
      <c r="B21" s="86" t="s">
        <v>583</v>
      </c>
      <c r="C21" s="28"/>
      <c r="D21" s="29"/>
      <c r="E21" s="21"/>
      <c r="F21" s="30">
        <v>1</v>
      </c>
      <c r="G21" s="160">
        <f t="shared" si="1"/>
        <v>290</v>
      </c>
      <c r="H21" s="192">
        <f t="shared" si="0"/>
        <v>290</v>
      </c>
      <c r="I21" s="161">
        <f t="shared" si="2"/>
        <v>5</v>
      </c>
      <c r="J21" s="162">
        <f t="shared" si="3"/>
        <v>290</v>
      </c>
      <c r="K21" s="163">
        <f t="shared" si="4"/>
        <v>1450</v>
      </c>
      <c r="L21" s="34"/>
      <c r="M21" s="118" t="s">
        <v>718</v>
      </c>
    </row>
    <row r="22" spans="1:13" ht="17.100000000000001" customHeight="1">
      <c r="A22" s="17">
        <v>45349</v>
      </c>
      <c r="B22" s="86" t="s">
        <v>589</v>
      </c>
      <c r="C22" s="28"/>
      <c r="D22" s="29"/>
      <c r="E22" s="21"/>
      <c r="F22" s="30">
        <v>1</v>
      </c>
      <c r="G22" s="160">
        <f t="shared" si="1"/>
        <v>290</v>
      </c>
      <c r="H22" s="192">
        <f t="shared" si="0"/>
        <v>290</v>
      </c>
      <c r="I22" s="161">
        <f t="shared" si="2"/>
        <v>4</v>
      </c>
      <c r="J22" s="162">
        <f t="shared" si="3"/>
        <v>290</v>
      </c>
      <c r="K22" s="163">
        <f t="shared" si="4"/>
        <v>1160</v>
      </c>
      <c r="L22" s="34"/>
      <c r="M22" s="118" t="s">
        <v>726</v>
      </c>
    </row>
    <row r="23" spans="1:13" ht="17.100000000000001" customHeight="1">
      <c r="A23" s="154">
        <v>45349</v>
      </c>
      <c r="B23" s="171" t="s">
        <v>583</v>
      </c>
      <c r="C23" s="156"/>
      <c r="D23" s="157"/>
      <c r="E23" s="158"/>
      <c r="F23" s="159">
        <v>1</v>
      </c>
      <c r="G23" s="160">
        <f t="shared" si="1"/>
        <v>290</v>
      </c>
      <c r="H23" s="205">
        <f t="shared" si="0"/>
        <v>290</v>
      </c>
      <c r="I23" s="161">
        <f t="shared" si="2"/>
        <v>3</v>
      </c>
      <c r="J23" s="162">
        <f t="shared" si="3"/>
        <v>290</v>
      </c>
      <c r="K23" s="163">
        <f t="shared" si="4"/>
        <v>870</v>
      </c>
      <c r="L23" s="164"/>
      <c r="M23" s="167" t="s">
        <v>727</v>
      </c>
    </row>
    <row r="24" spans="1:13" ht="17.100000000000001" customHeight="1">
      <c r="A24" s="247">
        <v>45362</v>
      </c>
      <c r="B24" s="248" t="s">
        <v>589</v>
      </c>
      <c r="C24" s="249"/>
      <c r="D24" s="250"/>
      <c r="E24" s="241"/>
      <c r="F24" s="251">
        <v>1</v>
      </c>
      <c r="G24" s="240">
        <f t="shared" si="1"/>
        <v>290</v>
      </c>
      <c r="H24" s="241">
        <f t="shared" si="0"/>
        <v>290</v>
      </c>
      <c r="I24" s="242">
        <f t="shared" si="2"/>
        <v>2</v>
      </c>
      <c r="J24" s="243">
        <f t="shared" si="3"/>
        <v>290</v>
      </c>
      <c r="K24" s="241">
        <f t="shared" si="4"/>
        <v>580</v>
      </c>
      <c r="L24" s="252"/>
      <c r="M24" s="253" t="s">
        <v>753</v>
      </c>
    </row>
    <row r="25" spans="1:13" ht="17.100000000000001" customHeight="1">
      <c r="A25" s="17">
        <v>45390</v>
      </c>
      <c r="B25" s="86" t="s">
        <v>589</v>
      </c>
      <c r="C25" s="19"/>
      <c r="D25" s="20"/>
      <c r="E25" s="21"/>
      <c r="F25" s="22">
        <v>1</v>
      </c>
      <c r="G25" s="240">
        <f t="shared" si="1"/>
        <v>290</v>
      </c>
      <c r="H25" s="241">
        <f t="shared" si="0"/>
        <v>290</v>
      </c>
      <c r="I25" s="242">
        <f t="shared" si="2"/>
        <v>1</v>
      </c>
      <c r="J25" s="243">
        <f t="shared" si="3"/>
        <v>290</v>
      </c>
      <c r="K25" s="241">
        <f t="shared" si="4"/>
        <v>290</v>
      </c>
      <c r="L25" s="26"/>
      <c r="M25" s="118" t="s">
        <v>801</v>
      </c>
    </row>
    <row r="26" spans="1:13" ht="17.100000000000001" customHeight="1">
      <c r="A26" s="17">
        <v>45513</v>
      </c>
      <c r="B26" s="86" t="s">
        <v>589</v>
      </c>
      <c r="C26" s="28"/>
      <c r="D26" s="29"/>
      <c r="E26" s="21"/>
      <c r="F26" s="30">
        <v>1</v>
      </c>
      <c r="G26" s="240">
        <f t="shared" si="1"/>
        <v>290</v>
      </c>
      <c r="H26" s="241">
        <f t="shared" si="0"/>
        <v>290</v>
      </c>
      <c r="I26" s="242">
        <f t="shared" si="2"/>
        <v>0</v>
      </c>
      <c r="J26" s="243">
        <v>0</v>
      </c>
      <c r="K26" s="241">
        <f t="shared" si="4"/>
        <v>0</v>
      </c>
      <c r="L26" s="34"/>
      <c r="M26" s="118" t="s">
        <v>1055</v>
      </c>
    </row>
    <row r="27" spans="1:13" ht="17.100000000000001" customHeight="1">
      <c r="A27" s="17"/>
      <c r="B27" s="86"/>
      <c r="C27" s="28"/>
      <c r="D27" s="29"/>
      <c r="E27" s="21"/>
      <c r="F27" s="30"/>
      <c r="G27" s="31"/>
      <c r="H27" s="21"/>
      <c r="I27" s="32">
        <f t="shared" ref="I27:I81" si="5">+I26+C27-F27</f>
        <v>0</v>
      </c>
      <c r="J27" s="42" t="e">
        <f t="shared" ref="J27:J81" si="6">ROUND(((K26+E27)-H27)/I27,2)</f>
        <v>#DIV/0!</v>
      </c>
      <c r="K27" s="33" t="e">
        <f t="shared" ref="K27:K81" si="7">ROUND(I27*J27,2)</f>
        <v>#DIV/0!</v>
      </c>
      <c r="L27" s="34"/>
    </row>
    <row r="28" spans="1:13" ht="17.100000000000001" customHeight="1">
      <c r="A28" s="17"/>
      <c r="B28" s="86"/>
      <c r="C28" s="28"/>
      <c r="D28" s="29"/>
      <c r="E28" s="21"/>
      <c r="F28" s="30"/>
      <c r="G28" s="31"/>
      <c r="H28" s="21"/>
      <c r="I28" s="32">
        <f t="shared" si="5"/>
        <v>0</v>
      </c>
      <c r="J28" s="42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86"/>
      <c r="C29" s="28"/>
      <c r="D29" s="29"/>
      <c r="E29" s="21"/>
      <c r="F29" s="30"/>
      <c r="G29" s="31"/>
      <c r="H29" s="21"/>
      <c r="I29" s="32">
        <f t="shared" si="5"/>
        <v>0</v>
      </c>
      <c r="J29" s="42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86"/>
      <c r="C30" s="28"/>
      <c r="D30" s="29"/>
      <c r="E30" s="21"/>
      <c r="F30" s="30"/>
      <c r="G30" s="31"/>
      <c r="H30" s="21"/>
      <c r="I30" s="32">
        <f t="shared" si="5"/>
        <v>0</v>
      </c>
      <c r="J30" s="42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86"/>
      <c r="C31" s="28"/>
      <c r="D31" s="29"/>
      <c r="E31" s="21"/>
      <c r="F31" s="30"/>
      <c r="G31" s="31"/>
      <c r="H31" s="21"/>
      <c r="I31" s="32">
        <f t="shared" si="5"/>
        <v>0</v>
      </c>
      <c r="J31" s="42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86"/>
      <c r="C32" s="28"/>
      <c r="D32" s="29"/>
      <c r="E32" s="21"/>
      <c r="F32" s="30"/>
      <c r="G32" s="31"/>
      <c r="H32" s="21"/>
      <c r="I32" s="32">
        <f t="shared" si="5"/>
        <v>0</v>
      </c>
      <c r="J32" s="42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86"/>
      <c r="C33" s="28"/>
      <c r="D33" s="29"/>
      <c r="E33" s="21"/>
      <c r="F33" s="30"/>
      <c r="G33" s="31"/>
      <c r="H33" s="21"/>
      <c r="I33" s="32">
        <f t="shared" si="5"/>
        <v>0</v>
      </c>
      <c r="J33" s="42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86"/>
      <c r="C34" s="28"/>
      <c r="D34" s="29"/>
      <c r="E34" s="21"/>
      <c r="F34" s="30"/>
      <c r="G34" s="31"/>
      <c r="H34" s="21"/>
      <c r="I34" s="32">
        <f t="shared" si="5"/>
        <v>0</v>
      </c>
      <c r="J34" s="42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86"/>
      <c r="C35" s="28"/>
      <c r="D35" s="29"/>
      <c r="E35" s="21"/>
      <c r="F35" s="30"/>
      <c r="G35" s="31"/>
      <c r="H35" s="21"/>
      <c r="I35" s="32">
        <f t="shared" si="5"/>
        <v>0</v>
      </c>
      <c r="J35" s="42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86"/>
      <c r="C36" s="28"/>
      <c r="D36" s="29"/>
      <c r="E36" s="21"/>
      <c r="F36" s="30"/>
      <c r="G36" s="31"/>
      <c r="H36" s="21"/>
      <c r="I36" s="32">
        <f t="shared" si="5"/>
        <v>0</v>
      </c>
      <c r="J36" s="42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86"/>
      <c r="C37" s="28"/>
      <c r="D37" s="29"/>
      <c r="E37" s="21"/>
      <c r="F37" s="30"/>
      <c r="G37" s="31"/>
      <c r="H37" s="21"/>
      <c r="I37" s="32">
        <f t="shared" si="5"/>
        <v>0</v>
      </c>
      <c r="J37" s="42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86"/>
      <c r="C38" s="28"/>
      <c r="D38" s="29"/>
      <c r="E38" s="21"/>
      <c r="F38" s="30"/>
      <c r="G38" s="31"/>
      <c r="H38" s="21"/>
      <c r="I38" s="32">
        <f t="shared" si="5"/>
        <v>0</v>
      </c>
      <c r="J38" s="42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86"/>
      <c r="C39" s="28"/>
      <c r="D39" s="29"/>
      <c r="E39" s="21"/>
      <c r="F39" s="30"/>
      <c r="G39" s="31"/>
      <c r="H39" s="21"/>
      <c r="I39" s="32">
        <f t="shared" si="5"/>
        <v>0</v>
      </c>
      <c r="J39" s="42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86"/>
      <c r="C40" s="28"/>
      <c r="D40" s="29"/>
      <c r="E40" s="21"/>
      <c r="F40" s="30"/>
      <c r="G40" s="31"/>
      <c r="H40" s="21"/>
      <c r="I40" s="32">
        <f t="shared" si="5"/>
        <v>0</v>
      </c>
      <c r="J40" s="42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86"/>
      <c r="C41" s="28"/>
      <c r="D41" s="29"/>
      <c r="E41" s="21"/>
      <c r="F41" s="30"/>
      <c r="G41" s="31"/>
      <c r="H41" s="21"/>
      <c r="I41" s="32">
        <f t="shared" si="5"/>
        <v>0</v>
      </c>
      <c r="J41" s="42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86"/>
      <c r="C42" s="28"/>
      <c r="D42" s="29"/>
      <c r="E42" s="21"/>
      <c r="F42" s="30"/>
      <c r="G42" s="31"/>
      <c r="H42" s="21"/>
      <c r="I42" s="32">
        <f t="shared" si="5"/>
        <v>0</v>
      </c>
      <c r="J42" s="42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86"/>
      <c r="C43" s="28"/>
      <c r="D43" s="29"/>
      <c r="E43" s="21"/>
      <c r="F43" s="30"/>
      <c r="G43" s="31"/>
      <c r="H43" s="21"/>
      <c r="I43" s="32">
        <f t="shared" si="5"/>
        <v>0</v>
      </c>
      <c r="J43" s="42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86"/>
      <c r="C44" s="28"/>
      <c r="D44" s="29"/>
      <c r="E44" s="21"/>
      <c r="F44" s="30"/>
      <c r="G44" s="31"/>
      <c r="H44" s="21"/>
      <c r="I44" s="32">
        <f t="shared" si="5"/>
        <v>0</v>
      </c>
      <c r="J44" s="42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86"/>
      <c r="C45" s="28"/>
      <c r="D45" s="29"/>
      <c r="E45" s="21"/>
      <c r="F45" s="30"/>
      <c r="G45" s="31"/>
      <c r="H45" s="21"/>
      <c r="I45" s="32">
        <f t="shared" si="5"/>
        <v>0</v>
      </c>
      <c r="J45" s="42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86"/>
      <c r="C46" s="28"/>
      <c r="D46" s="29"/>
      <c r="E46" s="21"/>
      <c r="F46" s="30"/>
      <c r="G46" s="31"/>
      <c r="H46" s="21"/>
      <c r="I46" s="32">
        <f t="shared" si="5"/>
        <v>0</v>
      </c>
      <c r="J46" s="42" t="e">
        <f t="shared" si="6"/>
        <v>#DIV/0!</v>
      </c>
      <c r="K46" s="33" t="e">
        <f t="shared" si="7"/>
        <v>#DIV/0!</v>
      </c>
      <c r="L46" s="34"/>
    </row>
    <row r="47" spans="1:12" ht="17.100000000000001" customHeight="1">
      <c r="A47" s="17"/>
      <c r="B47" s="86"/>
      <c r="C47" s="28"/>
      <c r="D47" s="29"/>
      <c r="E47" s="21"/>
      <c r="F47" s="30"/>
      <c r="G47" s="31"/>
      <c r="H47" s="21"/>
      <c r="I47" s="32">
        <f t="shared" si="5"/>
        <v>0</v>
      </c>
      <c r="J47" s="42" t="e">
        <f t="shared" si="6"/>
        <v>#DIV/0!</v>
      </c>
      <c r="K47" s="33" t="e">
        <f t="shared" si="7"/>
        <v>#DIV/0!</v>
      </c>
      <c r="L47" s="34"/>
    </row>
    <row r="48" spans="1:12" ht="17.100000000000001" customHeight="1">
      <c r="A48" s="17"/>
      <c r="B48" s="86"/>
      <c r="C48" s="28"/>
      <c r="D48" s="29"/>
      <c r="E48" s="21"/>
      <c r="F48" s="30"/>
      <c r="G48" s="31"/>
      <c r="H48" s="21"/>
      <c r="I48" s="32">
        <f t="shared" si="5"/>
        <v>0</v>
      </c>
      <c r="J48" s="42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17"/>
      <c r="B49" s="86"/>
      <c r="C49" s="28"/>
      <c r="D49" s="29"/>
      <c r="E49" s="21"/>
      <c r="F49" s="30"/>
      <c r="G49" s="31"/>
      <c r="H49" s="21"/>
      <c r="I49" s="32">
        <f t="shared" si="5"/>
        <v>0</v>
      </c>
      <c r="J49" s="42" t="e">
        <f t="shared" si="6"/>
        <v>#DIV/0!</v>
      </c>
      <c r="K49" s="33" t="e">
        <f t="shared" si="7"/>
        <v>#DIV/0!</v>
      </c>
      <c r="L49" s="34"/>
    </row>
    <row r="50" spans="1:12" ht="17.100000000000001" customHeight="1">
      <c r="A50" s="17"/>
      <c r="B50" s="86"/>
      <c r="C50" s="28"/>
      <c r="D50" s="29"/>
      <c r="E50" s="21"/>
      <c r="F50" s="30"/>
      <c r="G50" s="31"/>
      <c r="H50" s="21"/>
      <c r="I50" s="32">
        <f t="shared" si="5"/>
        <v>0</v>
      </c>
      <c r="J50" s="42" t="e">
        <f t="shared" si="6"/>
        <v>#DIV/0!</v>
      </c>
      <c r="K50" s="33" t="e">
        <f t="shared" si="7"/>
        <v>#DIV/0!</v>
      </c>
      <c r="L50" s="34"/>
    </row>
    <row r="51" spans="1:12" ht="17.100000000000001" customHeight="1">
      <c r="A51" s="17"/>
      <c r="B51" s="86"/>
      <c r="C51" s="28"/>
      <c r="D51" s="29"/>
      <c r="E51" s="21"/>
      <c r="F51" s="30"/>
      <c r="G51" s="31"/>
      <c r="H51" s="21"/>
      <c r="I51" s="32">
        <f t="shared" si="5"/>
        <v>0</v>
      </c>
      <c r="J51" s="42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86"/>
      <c r="C52" s="28"/>
      <c r="D52" s="29"/>
      <c r="E52" s="21"/>
      <c r="F52" s="30"/>
      <c r="G52" s="31"/>
      <c r="H52" s="21"/>
      <c r="I52" s="32">
        <f t="shared" si="5"/>
        <v>0</v>
      </c>
      <c r="J52" s="42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86"/>
      <c r="C53" s="28"/>
      <c r="D53" s="29"/>
      <c r="E53" s="21"/>
      <c r="F53" s="30"/>
      <c r="G53" s="31"/>
      <c r="H53" s="21"/>
      <c r="I53" s="32">
        <f t="shared" si="5"/>
        <v>0</v>
      </c>
      <c r="J53" s="42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86"/>
      <c r="C54" s="28"/>
      <c r="D54" s="29"/>
      <c r="E54" s="21"/>
      <c r="F54" s="30"/>
      <c r="G54" s="31"/>
      <c r="H54" s="21"/>
      <c r="I54" s="32">
        <f t="shared" si="5"/>
        <v>0</v>
      </c>
      <c r="J54" s="42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86"/>
      <c r="C55" s="28"/>
      <c r="D55" s="29"/>
      <c r="E55" s="21"/>
      <c r="F55" s="30"/>
      <c r="G55" s="31"/>
      <c r="H55" s="21"/>
      <c r="I55" s="32">
        <f t="shared" si="5"/>
        <v>0</v>
      </c>
      <c r="J55" s="42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86"/>
      <c r="C56" s="28"/>
      <c r="D56" s="29"/>
      <c r="E56" s="21"/>
      <c r="F56" s="30"/>
      <c r="G56" s="31"/>
      <c r="H56" s="21"/>
      <c r="I56" s="32">
        <f t="shared" si="5"/>
        <v>0</v>
      </c>
      <c r="J56" s="42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86"/>
      <c r="C57" s="28"/>
      <c r="D57" s="29"/>
      <c r="E57" s="21"/>
      <c r="F57" s="30"/>
      <c r="G57" s="31"/>
      <c r="H57" s="21"/>
      <c r="I57" s="32">
        <f t="shared" si="5"/>
        <v>0</v>
      </c>
      <c r="J57" s="42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86"/>
      <c r="C58" s="28"/>
      <c r="D58" s="29"/>
      <c r="E58" s="21"/>
      <c r="F58" s="30"/>
      <c r="G58" s="31"/>
      <c r="H58" s="21"/>
      <c r="I58" s="32">
        <f t="shared" si="5"/>
        <v>0</v>
      </c>
      <c r="J58" s="42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86"/>
      <c r="C59" s="28"/>
      <c r="D59" s="29"/>
      <c r="E59" s="21"/>
      <c r="F59" s="30"/>
      <c r="G59" s="31"/>
      <c r="H59" s="21"/>
      <c r="I59" s="32">
        <f t="shared" si="5"/>
        <v>0</v>
      </c>
      <c r="J59" s="42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86"/>
      <c r="C60" s="28"/>
      <c r="D60" s="29"/>
      <c r="E60" s="21"/>
      <c r="F60" s="30"/>
      <c r="G60" s="31"/>
      <c r="H60" s="21"/>
      <c r="I60" s="32">
        <f t="shared" si="5"/>
        <v>0</v>
      </c>
      <c r="J60" s="42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86"/>
      <c r="C61" s="28"/>
      <c r="D61" s="29"/>
      <c r="E61" s="21"/>
      <c r="F61" s="30"/>
      <c r="G61" s="31"/>
      <c r="H61" s="21"/>
      <c r="I61" s="32">
        <f t="shared" si="5"/>
        <v>0</v>
      </c>
      <c r="J61" s="42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86"/>
      <c r="C62" s="28"/>
      <c r="D62" s="29"/>
      <c r="E62" s="21"/>
      <c r="F62" s="30"/>
      <c r="G62" s="31"/>
      <c r="H62" s="21"/>
      <c r="I62" s="32">
        <f t="shared" si="5"/>
        <v>0</v>
      </c>
      <c r="J62" s="42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86"/>
      <c r="C63" s="28"/>
      <c r="D63" s="29"/>
      <c r="E63" s="21"/>
      <c r="F63" s="30"/>
      <c r="G63" s="31"/>
      <c r="H63" s="21"/>
      <c r="I63" s="32">
        <f t="shared" si="5"/>
        <v>0</v>
      </c>
      <c r="J63" s="42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86"/>
      <c r="C64" s="28"/>
      <c r="D64" s="29"/>
      <c r="E64" s="21"/>
      <c r="F64" s="30"/>
      <c r="G64" s="31"/>
      <c r="H64" s="21"/>
      <c r="I64" s="32">
        <f t="shared" si="5"/>
        <v>0</v>
      </c>
      <c r="J64" s="42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86"/>
      <c r="C65" s="28"/>
      <c r="D65" s="29"/>
      <c r="E65" s="21"/>
      <c r="F65" s="30"/>
      <c r="G65" s="31"/>
      <c r="H65" s="21"/>
      <c r="I65" s="32">
        <f t="shared" si="5"/>
        <v>0</v>
      </c>
      <c r="J65" s="42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86"/>
      <c r="C66" s="28"/>
      <c r="D66" s="29"/>
      <c r="E66" s="21"/>
      <c r="F66" s="30"/>
      <c r="G66" s="31"/>
      <c r="H66" s="21"/>
      <c r="I66" s="32">
        <f t="shared" si="5"/>
        <v>0</v>
      </c>
      <c r="J66" s="42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86"/>
      <c r="C67" s="28"/>
      <c r="D67" s="29"/>
      <c r="E67" s="21"/>
      <c r="F67" s="30"/>
      <c r="G67" s="31"/>
      <c r="H67" s="21"/>
      <c r="I67" s="32">
        <f t="shared" si="5"/>
        <v>0</v>
      </c>
      <c r="J67" s="42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86"/>
      <c r="C68" s="28"/>
      <c r="D68" s="29"/>
      <c r="E68" s="21"/>
      <c r="F68" s="30"/>
      <c r="G68" s="31"/>
      <c r="H68" s="21"/>
      <c r="I68" s="32">
        <f t="shared" si="5"/>
        <v>0</v>
      </c>
      <c r="J68" s="42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86"/>
      <c r="C69" s="28"/>
      <c r="D69" s="29"/>
      <c r="E69" s="21"/>
      <c r="F69" s="30"/>
      <c r="G69" s="31"/>
      <c r="H69" s="21"/>
      <c r="I69" s="32">
        <f t="shared" si="5"/>
        <v>0</v>
      </c>
      <c r="J69" s="42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86"/>
      <c r="C70" s="28"/>
      <c r="D70" s="29"/>
      <c r="E70" s="21"/>
      <c r="F70" s="30"/>
      <c r="G70" s="31"/>
      <c r="H70" s="21"/>
      <c r="I70" s="32">
        <f t="shared" si="5"/>
        <v>0</v>
      </c>
      <c r="J70" s="42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86"/>
      <c r="C71" s="28"/>
      <c r="D71" s="29"/>
      <c r="E71" s="21"/>
      <c r="F71" s="30"/>
      <c r="G71" s="31"/>
      <c r="H71" s="21"/>
      <c r="I71" s="32">
        <f t="shared" si="5"/>
        <v>0</v>
      </c>
      <c r="J71" s="42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86"/>
      <c r="C72" s="28"/>
      <c r="D72" s="29"/>
      <c r="E72" s="21"/>
      <c r="F72" s="30"/>
      <c r="G72" s="31"/>
      <c r="H72" s="21"/>
      <c r="I72" s="32">
        <f t="shared" si="5"/>
        <v>0</v>
      </c>
      <c r="J72" s="42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86"/>
      <c r="C73" s="28"/>
      <c r="D73" s="29"/>
      <c r="E73" s="21"/>
      <c r="F73" s="30"/>
      <c r="G73" s="31"/>
      <c r="H73" s="21"/>
      <c r="I73" s="32">
        <f t="shared" si="5"/>
        <v>0</v>
      </c>
      <c r="J73" s="42" t="e">
        <f t="shared" si="6"/>
        <v>#DIV/0!</v>
      </c>
      <c r="K73" s="33" t="e">
        <f t="shared" si="7"/>
        <v>#DIV/0!</v>
      </c>
      <c r="L73" s="34"/>
    </row>
    <row r="74" spans="1:12" ht="17.100000000000001" customHeight="1">
      <c r="A74" s="17"/>
      <c r="B74" s="86"/>
      <c r="C74" s="28"/>
      <c r="D74" s="29"/>
      <c r="E74" s="21"/>
      <c r="F74" s="30"/>
      <c r="G74" s="31"/>
      <c r="H74" s="21"/>
      <c r="I74" s="32">
        <f t="shared" si="5"/>
        <v>0</v>
      </c>
      <c r="J74" s="42" t="e">
        <f t="shared" si="6"/>
        <v>#DIV/0!</v>
      </c>
      <c r="K74" s="33" t="e">
        <f t="shared" si="7"/>
        <v>#DIV/0!</v>
      </c>
      <c r="L74" s="34"/>
    </row>
    <row r="75" spans="1:12" ht="17.100000000000001" customHeight="1">
      <c r="A75" s="17"/>
      <c r="B75" s="86"/>
      <c r="C75" s="28"/>
      <c r="D75" s="29"/>
      <c r="E75" s="21"/>
      <c r="F75" s="30"/>
      <c r="G75" s="31"/>
      <c r="H75" s="21"/>
      <c r="I75" s="32">
        <f t="shared" si="5"/>
        <v>0</v>
      </c>
      <c r="J75" s="42" t="e">
        <f t="shared" si="6"/>
        <v>#DIV/0!</v>
      </c>
      <c r="K75" s="33" t="e">
        <f t="shared" si="7"/>
        <v>#DIV/0!</v>
      </c>
      <c r="L75" s="34"/>
    </row>
    <row r="76" spans="1:12" ht="17.100000000000001" customHeight="1">
      <c r="A76" s="17"/>
      <c r="B76" s="86"/>
      <c r="C76" s="28"/>
      <c r="D76" s="29"/>
      <c r="E76" s="21"/>
      <c r="F76" s="30"/>
      <c r="G76" s="31"/>
      <c r="H76" s="21"/>
      <c r="I76" s="32">
        <f t="shared" si="5"/>
        <v>0</v>
      </c>
      <c r="J76" s="42" t="e">
        <f t="shared" si="6"/>
        <v>#DIV/0!</v>
      </c>
      <c r="K76" s="33" t="e">
        <f t="shared" si="7"/>
        <v>#DIV/0!</v>
      </c>
      <c r="L76" s="34"/>
    </row>
    <row r="77" spans="1:12" ht="17.100000000000001" customHeight="1">
      <c r="A77" s="17"/>
      <c r="B77" s="86"/>
      <c r="C77" s="28"/>
      <c r="D77" s="29"/>
      <c r="E77" s="21"/>
      <c r="F77" s="30"/>
      <c r="G77" s="31"/>
      <c r="H77" s="21"/>
      <c r="I77" s="32">
        <f t="shared" si="5"/>
        <v>0</v>
      </c>
      <c r="J77" s="42" t="e">
        <f t="shared" si="6"/>
        <v>#DIV/0!</v>
      </c>
      <c r="K77" s="33" t="e">
        <f t="shared" si="7"/>
        <v>#DIV/0!</v>
      </c>
      <c r="L77" s="34"/>
    </row>
    <row r="78" spans="1:12" ht="17.100000000000001" customHeight="1">
      <c r="A78" s="17"/>
      <c r="B78" s="86"/>
      <c r="C78" s="28"/>
      <c r="D78" s="29"/>
      <c r="E78" s="21"/>
      <c r="F78" s="30"/>
      <c r="G78" s="31"/>
      <c r="H78" s="21"/>
      <c r="I78" s="32">
        <f t="shared" si="5"/>
        <v>0</v>
      </c>
      <c r="J78" s="42" t="e">
        <f t="shared" si="6"/>
        <v>#DIV/0!</v>
      </c>
      <c r="K78" s="33" t="e">
        <f t="shared" si="7"/>
        <v>#DIV/0!</v>
      </c>
      <c r="L78" s="34"/>
    </row>
    <row r="79" spans="1:12" ht="17.100000000000001" customHeight="1">
      <c r="A79" s="17"/>
      <c r="B79" s="86"/>
      <c r="C79" s="28"/>
      <c r="D79" s="29"/>
      <c r="E79" s="21"/>
      <c r="F79" s="30"/>
      <c r="G79" s="31"/>
      <c r="H79" s="21"/>
      <c r="I79" s="32">
        <f t="shared" si="5"/>
        <v>0</v>
      </c>
      <c r="J79" s="42" t="e">
        <f t="shared" si="6"/>
        <v>#DIV/0!</v>
      </c>
      <c r="K79" s="33" t="e">
        <f t="shared" si="7"/>
        <v>#DIV/0!</v>
      </c>
      <c r="L79" s="34"/>
    </row>
    <row r="80" spans="1:12" ht="17.100000000000001" customHeight="1">
      <c r="A80" s="17"/>
      <c r="B80" s="86"/>
      <c r="C80" s="28"/>
      <c r="D80" s="29"/>
      <c r="E80" s="21"/>
      <c r="F80" s="30"/>
      <c r="G80" s="31"/>
      <c r="H80" s="21"/>
      <c r="I80" s="32">
        <f t="shared" si="5"/>
        <v>0</v>
      </c>
      <c r="J80" s="42" t="e">
        <f t="shared" si="6"/>
        <v>#DIV/0!</v>
      </c>
      <c r="K80" s="33" t="e">
        <f t="shared" si="7"/>
        <v>#DIV/0!</v>
      </c>
      <c r="L80" s="34"/>
    </row>
    <row r="81" spans="1:12" ht="17.100000000000001" customHeight="1">
      <c r="A81" s="17"/>
      <c r="B81" s="86"/>
      <c r="C81" s="28"/>
      <c r="D81" s="29"/>
      <c r="E81" s="21"/>
      <c r="F81" s="30"/>
      <c r="G81" s="31"/>
      <c r="H81" s="21"/>
      <c r="I81" s="32">
        <f t="shared" si="5"/>
        <v>0</v>
      </c>
      <c r="J81" s="42" t="e">
        <f t="shared" si="6"/>
        <v>#DIV/0!</v>
      </c>
      <c r="K81" s="33" t="e">
        <f t="shared" si="7"/>
        <v>#DIV/0!</v>
      </c>
      <c r="L81" s="34"/>
    </row>
    <row r="82" spans="1:12" ht="17.100000000000001" customHeight="1">
      <c r="A82" s="17"/>
      <c r="B82" s="86"/>
      <c r="C82" s="28"/>
      <c r="D82" s="29"/>
      <c r="E82" s="21"/>
      <c r="F82" s="30"/>
      <c r="G82" s="31"/>
      <c r="H82" s="21"/>
      <c r="I82" s="32">
        <f t="shared" ref="I82:I120" si="8">+I81+C82-F82</f>
        <v>0</v>
      </c>
      <c r="J82" s="42" t="e">
        <f t="shared" ref="J82:J120" si="9">ROUND(((K81+E82)-H82)/I82,2)</f>
        <v>#DIV/0!</v>
      </c>
      <c r="K82" s="33" t="e">
        <f t="shared" ref="K82:K120" si="10">ROUND(I82*J82,2)</f>
        <v>#DIV/0!</v>
      </c>
      <c r="L82" s="34"/>
    </row>
    <row r="83" spans="1:12" ht="17.100000000000001" customHeight="1">
      <c r="A83" s="17"/>
      <c r="B83" s="86"/>
      <c r="C83" s="28"/>
      <c r="D83" s="29"/>
      <c r="E83" s="21"/>
      <c r="F83" s="30"/>
      <c r="G83" s="31"/>
      <c r="H83" s="21"/>
      <c r="I83" s="32">
        <f t="shared" si="8"/>
        <v>0</v>
      </c>
      <c r="J83" s="42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86"/>
      <c r="C84" s="28"/>
      <c r="D84" s="29"/>
      <c r="E84" s="21"/>
      <c r="F84" s="30"/>
      <c r="G84" s="31"/>
      <c r="H84" s="21"/>
      <c r="I84" s="32">
        <f t="shared" si="8"/>
        <v>0</v>
      </c>
      <c r="J84" s="42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86"/>
      <c r="C85" s="28"/>
      <c r="D85" s="29"/>
      <c r="E85" s="21"/>
      <c r="F85" s="30"/>
      <c r="G85" s="31"/>
      <c r="H85" s="21"/>
      <c r="I85" s="32">
        <f t="shared" si="8"/>
        <v>0</v>
      </c>
      <c r="J85" s="42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86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86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86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86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86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86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86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86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86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86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86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86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86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86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86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86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86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86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86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86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86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86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 ht="17.100000000000001" customHeight="1">
      <c r="A108" s="17"/>
      <c r="B108" s="86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 ht="17.100000000000001" customHeight="1">
      <c r="A109" s="17"/>
      <c r="B109" s="86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9"/>
        <v>#DIV/0!</v>
      </c>
      <c r="K109" s="33" t="e">
        <f t="shared" si="10"/>
        <v>#DIV/0!</v>
      </c>
      <c r="L109" s="34"/>
    </row>
    <row r="110" spans="1:12" ht="17.100000000000001" customHeight="1">
      <c r="A110" s="17"/>
      <c r="B110" s="86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9"/>
        <v>#DIV/0!</v>
      </c>
      <c r="K110" s="33" t="e">
        <f t="shared" si="10"/>
        <v>#DIV/0!</v>
      </c>
      <c r="L110" s="34"/>
    </row>
    <row r="111" spans="1:12" ht="17.100000000000001" customHeight="1">
      <c r="A111" s="17"/>
      <c r="B111" s="86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9"/>
        <v>#DIV/0!</v>
      </c>
      <c r="K111" s="33" t="e">
        <f t="shared" si="10"/>
        <v>#DIV/0!</v>
      </c>
      <c r="L111" s="34"/>
    </row>
    <row r="112" spans="1:12" ht="17.100000000000001" customHeight="1">
      <c r="A112" s="17"/>
      <c r="B112" s="86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9"/>
        <v>#DIV/0!</v>
      </c>
      <c r="K112" s="33" t="e">
        <f t="shared" si="10"/>
        <v>#DIV/0!</v>
      </c>
      <c r="L112" s="34"/>
    </row>
    <row r="113" spans="1:12" ht="17.100000000000001" customHeight="1">
      <c r="A113" s="17"/>
      <c r="B113" s="86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9"/>
        <v>#DIV/0!</v>
      </c>
      <c r="K113" s="33" t="e">
        <f t="shared" si="10"/>
        <v>#DIV/0!</v>
      </c>
      <c r="L113" s="34"/>
    </row>
    <row r="114" spans="1:12" ht="17.100000000000001" customHeight="1">
      <c r="A114" s="17"/>
      <c r="B114" s="86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9"/>
        <v>#DIV/0!</v>
      </c>
      <c r="K114" s="33" t="e">
        <f t="shared" si="10"/>
        <v>#DIV/0!</v>
      </c>
      <c r="L114" s="34"/>
    </row>
    <row r="115" spans="1:12" ht="17.100000000000001" customHeight="1">
      <c r="A115" s="17"/>
      <c r="B115" s="86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9"/>
        <v>#DIV/0!</v>
      </c>
      <c r="K115" s="33" t="e">
        <f t="shared" si="10"/>
        <v>#DIV/0!</v>
      </c>
      <c r="L115" s="34"/>
    </row>
    <row r="116" spans="1:12" ht="17.100000000000001" customHeight="1">
      <c r="A116" s="17"/>
      <c r="B116" s="86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9"/>
        <v>#DIV/0!</v>
      </c>
      <c r="K116" s="33" t="e">
        <f t="shared" si="10"/>
        <v>#DIV/0!</v>
      </c>
      <c r="L116" s="34"/>
    </row>
    <row r="117" spans="1:12" ht="17.100000000000001" customHeight="1">
      <c r="A117" s="17"/>
      <c r="B117" s="86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9"/>
        <v>#DIV/0!</v>
      </c>
      <c r="K117" s="33" t="e">
        <f t="shared" si="10"/>
        <v>#DIV/0!</v>
      </c>
      <c r="L117" s="34"/>
    </row>
    <row r="118" spans="1:12" ht="17.100000000000001" customHeight="1">
      <c r="A118" s="17"/>
      <c r="B118" s="86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9"/>
        <v>#DIV/0!</v>
      </c>
      <c r="K118" s="33" t="e">
        <f t="shared" si="10"/>
        <v>#DIV/0!</v>
      </c>
      <c r="L118" s="34"/>
    </row>
    <row r="119" spans="1:12" ht="17.100000000000001" customHeight="1">
      <c r="A119" s="17"/>
      <c r="B119" s="86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9"/>
        <v>#DIV/0!</v>
      </c>
      <c r="K119" s="33" t="e">
        <f t="shared" si="10"/>
        <v>#DIV/0!</v>
      </c>
      <c r="L119" s="34"/>
    </row>
    <row r="120" spans="1:12" ht="17.100000000000001" customHeight="1">
      <c r="A120" s="17"/>
      <c r="B120" s="86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9"/>
        <v>#DIV/0!</v>
      </c>
      <c r="K120" s="33" t="e">
        <f t="shared" si="10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>
    <tabColor rgb="FFFF0000"/>
    <pageSetUpPr fitToPage="1"/>
  </sheetPr>
  <dimension ref="A1:L78"/>
  <sheetViews>
    <sheetView topLeftCell="A7" zoomScaleNormal="100" zoomScaleSheetLayoutView="100" workbookViewId="0">
      <selection activeCell="G15" sqref="G15:G2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166</v>
      </c>
      <c r="L8" s="11"/>
    </row>
    <row r="9" spans="1:12" ht="15" customHeight="1">
      <c r="A9" s="12" t="s">
        <v>8</v>
      </c>
      <c r="D9" s="10" t="s">
        <v>165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si="0"/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>+I17+C18-F18</f>
        <v>0</v>
      </c>
      <c r="J18" s="42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>+I18+C19-F19</f>
        <v>0</v>
      </c>
      <c r="J19" s="42">
        <v>0</v>
      </c>
      <c r="K19" s="33">
        <f>ROUND(I19*J19,2)</f>
        <v>0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0">
    <tabColor rgb="FFFFFF00"/>
    <pageSetUpPr fitToPage="1"/>
  </sheetPr>
  <dimension ref="A1:M120"/>
  <sheetViews>
    <sheetView topLeftCell="A1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168</v>
      </c>
      <c r="L8" s="11"/>
    </row>
    <row r="9" spans="1:13" ht="15" customHeight="1">
      <c r="A9" s="12" t="s">
        <v>8</v>
      </c>
      <c r="D9" s="10" t="s">
        <v>167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289.73</v>
      </c>
      <c r="K14" s="21">
        <f>J14*I14</f>
        <v>5794.6</v>
      </c>
      <c r="L14" s="26"/>
    </row>
    <row r="15" spans="1:13" ht="17.100000000000001" customHeight="1">
      <c r="A15" s="17">
        <v>45303</v>
      </c>
      <c r="B15" s="85" t="s">
        <v>589</v>
      </c>
      <c r="C15" s="28"/>
      <c r="D15" s="29"/>
      <c r="E15" s="21"/>
      <c r="F15" s="30">
        <v>1</v>
      </c>
      <c r="G15" s="31">
        <v>289.73</v>
      </c>
      <c r="H15" s="21">
        <f>F15*G15</f>
        <v>289.73</v>
      </c>
      <c r="I15" s="32">
        <f t="shared" ref="I15:I21" si="0">+I14+C15-F15</f>
        <v>19</v>
      </c>
      <c r="J15" s="42">
        <f t="shared" ref="J15:J21" si="1">ROUND(((K14+E15)-H15)/I15,2)</f>
        <v>289.73</v>
      </c>
      <c r="K15" s="33">
        <f t="shared" ref="K15:K21" si="2">ROUND(I15*J15,2)</f>
        <v>5504.87</v>
      </c>
      <c r="L15" s="34"/>
      <c r="M15" s="118" t="s">
        <v>623</v>
      </c>
    </row>
    <row r="16" spans="1:13" ht="17.100000000000001" customHeight="1">
      <c r="A16" s="17">
        <v>45306</v>
      </c>
      <c r="B16" s="85" t="s">
        <v>595</v>
      </c>
      <c r="C16" s="28"/>
      <c r="D16" s="29"/>
      <c r="E16" s="21"/>
      <c r="F16" s="30">
        <v>1</v>
      </c>
      <c r="G16" s="31">
        <v>289.73</v>
      </c>
      <c r="H16" s="21">
        <f>F16*G16</f>
        <v>289.73</v>
      </c>
      <c r="I16" s="32">
        <f t="shared" si="0"/>
        <v>18</v>
      </c>
      <c r="J16" s="42">
        <f t="shared" si="1"/>
        <v>289.73</v>
      </c>
      <c r="K16" s="33">
        <f t="shared" si="2"/>
        <v>5215.1400000000003</v>
      </c>
      <c r="L16" s="34"/>
      <c r="M16" s="118" t="s">
        <v>633</v>
      </c>
    </row>
    <row r="17" spans="1:13" ht="17.100000000000001" customHeight="1">
      <c r="A17" s="17">
        <v>45309</v>
      </c>
      <c r="B17" s="86" t="s">
        <v>589</v>
      </c>
      <c r="C17" s="28"/>
      <c r="D17" s="29"/>
      <c r="E17" s="21"/>
      <c r="F17" s="30">
        <v>2</v>
      </c>
      <c r="G17" s="31">
        <v>289.73</v>
      </c>
      <c r="H17" s="21">
        <f>F17*G17</f>
        <v>579.46</v>
      </c>
      <c r="I17" s="32">
        <f t="shared" si="0"/>
        <v>16</v>
      </c>
      <c r="J17" s="42">
        <f t="shared" si="1"/>
        <v>289.73</v>
      </c>
      <c r="K17" s="33">
        <f t="shared" si="2"/>
        <v>4635.68</v>
      </c>
      <c r="L17" s="34"/>
      <c r="M17" s="118" t="s">
        <v>646</v>
      </c>
    </row>
    <row r="18" spans="1:13" ht="17.100000000000001" customHeight="1">
      <c r="A18" s="154">
        <v>45320</v>
      </c>
      <c r="B18" s="171" t="s">
        <v>583</v>
      </c>
      <c r="C18" s="156"/>
      <c r="D18" s="157"/>
      <c r="E18" s="158"/>
      <c r="F18" s="172">
        <v>2</v>
      </c>
      <c r="G18" s="160">
        <v>289.73</v>
      </c>
      <c r="H18" s="158">
        <f t="shared" ref="H18:H25" si="3">F18*G18</f>
        <v>579.46</v>
      </c>
      <c r="I18" s="161">
        <f t="shared" si="0"/>
        <v>14</v>
      </c>
      <c r="J18" s="162">
        <f t="shared" si="1"/>
        <v>289.73</v>
      </c>
      <c r="K18" s="163">
        <f t="shared" si="2"/>
        <v>4056.22</v>
      </c>
      <c r="L18" s="164"/>
      <c r="M18" s="167" t="s">
        <v>661</v>
      </c>
    </row>
    <row r="19" spans="1:13" ht="17.100000000000001" customHeight="1">
      <c r="A19" s="17">
        <v>45328</v>
      </c>
      <c r="B19" s="87" t="s">
        <v>629</v>
      </c>
      <c r="C19" s="19"/>
      <c r="D19" s="20"/>
      <c r="E19" s="21"/>
      <c r="F19" s="22">
        <v>2</v>
      </c>
      <c r="G19" s="23">
        <v>289.73</v>
      </c>
      <c r="H19" s="21">
        <f t="shared" si="3"/>
        <v>579.46</v>
      </c>
      <c r="I19" s="189">
        <f t="shared" si="0"/>
        <v>12</v>
      </c>
      <c r="J19" s="193">
        <f t="shared" si="1"/>
        <v>289.73</v>
      </c>
      <c r="K19" s="188">
        <f t="shared" si="2"/>
        <v>3476.76</v>
      </c>
      <c r="L19" s="26"/>
      <c r="M19" s="118" t="s">
        <v>685</v>
      </c>
    </row>
    <row r="20" spans="1:13" ht="17.100000000000001" customHeight="1">
      <c r="A20" s="154">
        <v>45344</v>
      </c>
      <c r="B20" s="166" t="s">
        <v>589</v>
      </c>
      <c r="C20" s="156"/>
      <c r="D20" s="157"/>
      <c r="E20" s="158"/>
      <c r="F20" s="159">
        <v>1</v>
      </c>
      <c r="G20" s="160">
        <v>289.73</v>
      </c>
      <c r="H20" s="174">
        <f t="shared" si="3"/>
        <v>289.73</v>
      </c>
      <c r="I20" s="199">
        <f t="shared" si="0"/>
        <v>11</v>
      </c>
      <c r="J20" s="199">
        <f t="shared" si="1"/>
        <v>289.73</v>
      </c>
      <c r="K20" s="199">
        <f t="shared" si="2"/>
        <v>3187.03</v>
      </c>
      <c r="L20" s="257"/>
      <c r="M20" s="167" t="s">
        <v>700</v>
      </c>
    </row>
    <row r="21" spans="1:13" ht="17.100000000000001" customHeight="1">
      <c r="A21" s="154">
        <v>45362</v>
      </c>
      <c r="B21" s="171" t="s">
        <v>589</v>
      </c>
      <c r="C21" s="244"/>
      <c r="D21" s="245"/>
      <c r="E21" s="158"/>
      <c r="F21" s="172">
        <v>1</v>
      </c>
      <c r="G21" s="170">
        <v>289.73</v>
      </c>
      <c r="H21" s="174">
        <f t="shared" si="3"/>
        <v>289.73</v>
      </c>
      <c r="I21" s="255">
        <f t="shared" si="0"/>
        <v>10</v>
      </c>
      <c r="J21" s="255">
        <f t="shared" si="1"/>
        <v>289.73</v>
      </c>
      <c r="K21" s="255">
        <f t="shared" si="2"/>
        <v>2897.3</v>
      </c>
      <c r="L21" s="256"/>
      <c r="M21" s="167" t="s">
        <v>696</v>
      </c>
    </row>
    <row r="22" spans="1:13" ht="17.100000000000001" customHeight="1">
      <c r="A22" s="17">
        <v>45390</v>
      </c>
      <c r="B22" s="86" t="s">
        <v>589</v>
      </c>
      <c r="C22" s="19"/>
      <c r="D22" s="20"/>
      <c r="E22" s="21"/>
      <c r="F22" s="22">
        <v>1</v>
      </c>
      <c r="G22" s="23">
        <v>289.73</v>
      </c>
      <c r="H22" s="134">
        <f t="shared" si="3"/>
        <v>289.73</v>
      </c>
      <c r="I22" s="25">
        <f t="shared" ref="I22:I27" si="4">+I21+C22-F22</f>
        <v>9</v>
      </c>
      <c r="J22" s="25">
        <f t="shared" ref="J22:J27" si="5">ROUND(((K21+E22)-H22)/I22,2)</f>
        <v>289.73</v>
      </c>
      <c r="K22" s="25">
        <f t="shared" ref="K22:K27" si="6">ROUND(I22*J22,2)</f>
        <v>2607.5700000000002</v>
      </c>
      <c r="L22" s="254"/>
      <c r="M22" s="118" t="s">
        <v>801</v>
      </c>
    </row>
    <row r="23" spans="1:13" ht="17.100000000000001" customHeight="1">
      <c r="A23" s="154">
        <v>45470</v>
      </c>
      <c r="B23" s="166" t="s">
        <v>610</v>
      </c>
      <c r="C23" s="156"/>
      <c r="D23" s="157"/>
      <c r="E23" s="158"/>
      <c r="F23" s="159">
        <v>2</v>
      </c>
      <c r="G23" s="160">
        <v>289.73</v>
      </c>
      <c r="H23" s="174">
        <f t="shared" si="3"/>
        <v>579.46</v>
      </c>
      <c r="I23" s="199">
        <f t="shared" si="4"/>
        <v>7</v>
      </c>
      <c r="J23" s="199">
        <f t="shared" si="5"/>
        <v>289.73</v>
      </c>
      <c r="K23" s="199">
        <f t="shared" si="6"/>
        <v>2028.11</v>
      </c>
      <c r="L23" s="257"/>
      <c r="M23" s="167" t="s">
        <v>972</v>
      </c>
    </row>
    <row r="24" spans="1:13" ht="17.100000000000001" customHeight="1">
      <c r="A24" s="17">
        <v>45474</v>
      </c>
      <c r="B24" s="86" t="s">
        <v>595</v>
      </c>
      <c r="C24" s="19"/>
      <c r="D24" s="20"/>
      <c r="E24" s="21"/>
      <c r="F24" s="22">
        <v>1</v>
      </c>
      <c r="G24" s="23">
        <v>289.73</v>
      </c>
      <c r="H24" s="134">
        <f t="shared" si="3"/>
        <v>289.73</v>
      </c>
      <c r="I24" s="25">
        <f t="shared" si="4"/>
        <v>6</v>
      </c>
      <c r="J24" s="25">
        <f t="shared" si="5"/>
        <v>289.73</v>
      </c>
      <c r="K24" s="25">
        <f t="shared" si="6"/>
        <v>1738.38</v>
      </c>
      <c r="L24" s="254"/>
      <c r="M24" s="118" t="s">
        <v>978</v>
      </c>
    </row>
    <row r="25" spans="1:13" ht="17.100000000000001" customHeight="1">
      <c r="A25" s="17">
        <v>45490</v>
      </c>
      <c r="B25" s="85" t="s">
        <v>627</v>
      </c>
      <c r="C25" s="28"/>
      <c r="D25" s="29"/>
      <c r="E25" s="21"/>
      <c r="F25" s="30">
        <v>6</v>
      </c>
      <c r="G25" s="31">
        <v>289.73</v>
      </c>
      <c r="H25" s="134">
        <f t="shared" si="3"/>
        <v>1738.38</v>
      </c>
      <c r="I25" s="196">
        <f t="shared" si="4"/>
        <v>0</v>
      </c>
      <c r="J25" s="196" t="e">
        <f t="shared" si="5"/>
        <v>#DIV/0!</v>
      </c>
      <c r="K25" s="196" t="e">
        <f t="shared" si="6"/>
        <v>#DIV/0!</v>
      </c>
      <c r="L25" s="239"/>
      <c r="M25" s="118" t="s">
        <v>1010</v>
      </c>
    </row>
    <row r="26" spans="1:13" ht="17.100000000000001" customHeight="1">
      <c r="A26" s="17"/>
      <c r="B26" s="85"/>
      <c r="C26" s="28"/>
      <c r="D26" s="29"/>
      <c r="E26" s="21"/>
      <c r="F26" s="30"/>
      <c r="G26" s="31">
        <v>289.73</v>
      </c>
      <c r="H26" s="134"/>
      <c r="I26" s="196">
        <f t="shared" si="4"/>
        <v>0</v>
      </c>
      <c r="J26" s="196" t="e">
        <f t="shared" si="5"/>
        <v>#DIV/0!</v>
      </c>
      <c r="K26" s="196" t="e">
        <f t="shared" si="6"/>
        <v>#DIV/0!</v>
      </c>
      <c r="L26" s="239"/>
    </row>
    <row r="27" spans="1:13" ht="17.100000000000001" customHeight="1">
      <c r="A27" s="17"/>
      <c r="B27" s="85"/>
      <c r="C27" s="28"/>
      <c r="D27" s="29"/>
      <c r="E27" s="21"/>
      <c r="F27" s="30"/>
      <c r="G27" s="31">
        <v>289.73</v>
      </c>
      <c r="H27" s="134"/>
      <c r="I27" s="196">
        <f t="shared" si="4"/>
        <v>0</v>
      </c>
      <c r="J27" s="196" t="e">
        <f t="shared" si="5"/>
        <v>#DIV/0!</v>
      </c>
      <c r="K27" s="196" t="e">
        <f t="shared" si="6"/>
        <v>#DIV/0!</v>
      </c>
      <c r="L27" s="239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196">
        <f t="shared" ref="I28:I74" si="7">+I27+C28-F28</f>
        <v>0</v>
      </c>
      <c r="J28" s="196" t="e">
        <f t="shared" ref="J28:J74" si="8">ROUND(((K27+E28)-H28)/I28,2)</f>
        <v>#DIV/0!</v>
      </c>
      <c r="K28" s="196" t="e">
        <f t="shared" ref="K28:K74" si="9">ROUND(I28*J28,2)</f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196">
        <f t="shared" si="7"/>
        <v>0</v>
      </c>
      <c r="J29" s="196" t="e">
        <f t="shared" si="8"/>
        <v>#DIV/0!</v>
      </c>
      <c r="K29" s="196" t="e">
        <f t="shared" si="9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196">
        <f t="shared" si="7"/>
        <v>0</v>
      </c>
      <c r="J30" s="196" t="e">
        <f t="shared" si="8"/>
        <v>#DIV/0!</v>
      </c>
      <c r="K30" s="196" t="e">
        <f t="shared" si="9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196">
        <f t="shared" si="7"/>
        <v>0</v>
      </c>
      <c r="J31" s="196" t="e">
        <f t="shared" si="8"/>
        <v>#DIV/0!</v>
      </c>
      <c r="K31" s="196" t="e">
        <f t="shared" si="9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196">
        <f t="shared" si="7"/>
        <v>0</v>
      </c>
      <c r="J32" s="196" t="e">
        <f t="shared" si="8"/>
        <v>#DIV/0!</v>
      </c>
      <c r="K32" s="196" t="e">
        <f t="shared" si="9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196">
        <f t="shared" si="7"/>
        <v>0</v>
      </c>
      <c r="J33" s="196" t="e">
        <f t="shared" si="8"/>
        <v>#DIV/0!</v>
      </c>
      <c r="K33" s="196" t="e">
        <f t="shared" si="9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196">
        <f t="shared" si="7"/>
        <v>0</v>
      </c>
      <c r="J34" s="196" t="e">
        <f t="shared" si="8"/>
        <v>#DIV/0!</v>
      </c>
      <c r="K34" s="196" t="e">
        <f t="shared" si="9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196">
        <f t="shared" si="7"/>
        <v>0</v>
      </c>
      <c r="J35" s="196" t="e">
        <f t="shared" si="8"/>
        <v>#DIV/0!</v>
      </c>
      <c r="K35" s="196" t="e">
        <f t="shared" si="9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196">
        <f t="shared" si="7"/>
        <v>0</v>
      </c>
      <c r="J36" s="196" t="e">
        <f t="shared" si="8"/>
        <v>#DIV/0!</v>
      </c>
      <c r="K36" s="196" t="e">
        <f t="shared" si="9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196">
        <f t="shared" si="7"/>
        <v>0</v>
      </c>
      <c r="J37" s="196" t="e">
        <f t="shared" si="8"/>
        <v>#DIV/0!</v>
      </c>
      <c r="K37" s="196" t="e">
        <f t="shared" si="9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196">
        <f t="shared" si="7"/>
        <v>0</v>
      </c>
      <c r="J38" s="196" t="e">
        <f t="shared" si="8"/>
        <v>#DIV/0!</v>
      </c>
      <c r="K38" s="196" t="e">
        <f t="shared" si="9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196">
        <f t="shared" si="7"/>
        <v>0</v>
      </c>
      <c r="J39" s="196" t="e">
        <f t="shared" si="8"/>
        <v>#DIV/0!</v>
      </c>
      <c r="K39" s="196" t="e">
        <f t="shared" si="9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196">
        <f t="shared" si="7"/>
        <v>0</v>
      </c>
      <c r="J40" s="196" t="e">
        <f t="shared" si="8"/>
        <v>#DIV/0!</v>
      </c>
      <c r="K40" s="196" t="e">
        <f t="shared" si="9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196">
        <f t="shared" si="7"/>
        <v>0</v>
      </c>
      <c r="J41" s="196" t="e">
        <f t="shared" si="8"/>
        <v>#DIV/0!</v>
      </c>
      <c r="K41" s="196" t="e">
        <f t="shared" si="9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196">
        <f t="shared" si="7"/>
        <v>0</v>
      </c>
      <c r="J42" s="196" t="e">
        <f t="shared" si="8"/>
        <v>#DIV/0!</v>
      </c>
      <c r="K42" s="196" t="e">
        <f t="shared" si="9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196">
        <f t="shared" si="7"/>
        <v>0</v>
      </c>
      <c r="J43" s="196" t="e">
        <f t="shared" si="8"/>
        <v>#DIV/0!</v>
      </c>
      <c r="K43" s="196" t="e">
        <f t="shared" si="9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196">
        <f t="shared" si="7"/>
        <v>0</v>
      </c>
      <c r="J44" s="196" t="e">
        <f t="shared" si="8"/>
        <v>#DIV/0!</v>
      </c>
      <c r="K44" s="196" t="e">
        <f t="shared" si="9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196">
        <f t="shared" si="7"/>
        <v>0</v>
      </c>
      <c r="J45" s="196" t="e">
        <f t="shared" si="8"/>
        <v>#DIV/0!</v>
      </c>
      <c r="K45" s="196" t="e">
        <f t="shared" si="9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196">
        <f t="shared" si="7"/>
        <v>0</v>
      </c>
      <c r="J46" s="196" t="e">
        <f t="shared" si="8"/>
        <v>#DIV/0!</v>
      </c>
      <c r="K46" s="196" t="e">
        <f t="shared" si="9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196">
        <f t="shared" si="7"/>
        <v>0</v>
      </c>
      <c r="J47" s="196" t="e">
        <f t="shared" si="8"/>
        <v>#DIV/0!</v>
      </c>
      <c r="K47" s="196" t="e">
        <f t="shared" si="9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196">
        <f t="shared" si="7"/>
        <v>0</v>
      </c>
      <c r="J48" s="196" t="e">
        <f t="shared" si="8"/>
        <v>#DIV/0!</v>
      </c>
      <c r="K48" s="196" t="e">
        <f t="shared" si="9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196">
        <f t="shared" si="7"/>
        <v>0</v>
      </c>
      <c r="J49" s="196" t="e">
        <f t="shared" si="8"/>
        <v>#DIV/0!</v>
      </c>
      <c r="K49" s="196" t="e">
        <f t="shared" si="9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196">
        <f t="shared" si="7"/>
        <v>0</v>
      </c>
      <c r="J50" s="196" t="e">
        <f t="shared" si="8"/>
        <v>#DIV/0!</v>
      </c>
      <c r="K50" s="196" t="e">
        <f t="shared" si="9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196">
        <f t="shared" si="7"/>
        <v>0</v>
      </c>
      <c r="J51" s="196" t="e">
        <f t="shared" si="8"/>
        <v>#DIV/0!</v>
      </c>
      <c r="K51" s="196" t="e">
        <f t="shared" si="9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196">
        <f t="shared" si="7"/>
        <v>0</v>
      </c>
      <c r="J52" s="196" t="e">
        <f t="shared" si="8"/>
        <v>#DIV/0!</v>
      </c>
      <c r="K52" s="196" t="e">
        <f t="shared" si="9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196">
        <f t="shared" si="7"/>
        <v>0</v>
      </c>
      <c r="J53" s="196" t="e">
        <f t="shared" si="8"/>
        <v>#DIV/0!</v>
      </c>
      <c r="K53" s="196" t="e">
        <f t="shared" si="9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196">
        <f t="shared" si="7"/>
        <v>0</v>
      </c>
      <c r="J54" s="196" t="e">
        <f t="shared" si="8"/>
        <v>#DIV/0!</v>
      </c>
      <c r="K54" s="196" t="e">
        <f t="shared" si="9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196">
        <f t="shared" si="7"/>
        <v>0</v>
      </c>
      <c r="J55" s="196" t="e">
        <f t="shared" si="8"/>
        <v>#DIV/0!</v>
      </c>
      <c r="K55" s="196" t="e">
        <f t="shared" si="9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196">
        <f t="shared" si="7"/>
        <v>0</v>
      </c>
      <c r="J56" s="196" t="e">
        <f t="shared" si="8"/>
        <v>#DIV/0!</v>
      </c>
      <c r="K56" s="196" t="e">
        <f t="shared" si="9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196">
        <f t="shared" si="7"/>
        <v>0</v>
      </c>
      <c r="J57" s="196" t="e">
        <f t="shared" si="8"/>
        <v>#DIV/0!</v>
      </c>
      <c r="K57" s="196" t="e">
        <f t="shared" si="9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196">
        <f t="shared" si="7"/>
        <v>0</v>
      </c>
      <c r="J58" s="196" t="e">
        <f t="shared" si="8"/>
        <v>#DIV/0!</v>
      </c>
      <c r="K58" s="196" t="e">
        <f t="shared" si="9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196">
        <f t="shared" si="7"/>
        <v>0</v>
      </c>
      <c r="J59" s="196" t="e">
        <f t="shared" si="8"/>
        <v>#DIV/0!</v>
      </c>
      <c r="K59" s="196" t="e">
        <f t="shared" si="9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196">
        <f t="shared" si="7"/>
        <v>0</v>
      </c>
      <c r="J60" s="196" t="e">
        <f t="shared" si="8"/>
        <v>#DIV/0!</v>
      </c>
      <c r="K60" s="196" t="e">
        <f t="shared" si="9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196">
        <f t="shared" si="7"/>
        <v>0</v>
      </c>
      <c r="J61" s="196" t="e">
        <f t="shared" si="8"/>
        <v>#DIV/0!</v>
      </c>
      <c r="K61" s="196" t="e">
        <f t="shared" si="9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196">
        <f t="shared" si="7"/>
        <v>0</v>
      </c>
      <c r="J62" s="196" t="e">
        <f t="shared" si="8"/>
        <v>#DIV/0!</v>
      </c>
      <c r="K62" s="196" t="e">
        <f t="shared" si="9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196">
        <f t="shared" si="7"/>
        <v>0</v>
      </c>
      <c r="J63" s="196" t="e">
        <f t="shared" si="8"/>
        <v>#DIV/0!</v>
      </c>
      <c r="K63" s="196" t="e">
        <f t="shared" si="9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196">
        <f t="shared" si="7"/>
        <v>0</v>
      </c>
      <c r="J64" s="196" t="e">
        <f t="shared" si="8"/>
        <v>#DIV/0!</v>
      </c>
      <c r="K64" s="196" t="e">
        <f t="shared" si="9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196">
        <f t="shared" si="7"/>
        <v>0</v>
      </c>
      <c r="J65" s="196" t="e">
        <f t="shared" si="8"/>
        <v>#DIV/0!</v>
      </c>
      <c r="K65" s="196" t="e">
        <f t="shared" si="9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196">
        <f t="shared" si="7"/>
        <v>0</v>
      </c>
      <c r="J66" s="196" t="e">
        <f t="shared" si="8"/>
        <v>#DIV/0!</v>
      </c>
      <c r="K66" s="196" t="e">
        <f t="shared" si="9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196">
        <f t="shared" si="7"/>
        <v>0</v>
      </c>
      <c r="J67" s="196" t="e">
        <f t="shared" si="8"/>
        <v>#DIV/0!</v>
      </c>
      <c r="K67" s="196" t="e">
        <f t="shared" si="9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196">
        <f t="shared" si="7"/>
        <v>0</v>
      </c>
      <c r="J68" s="196" t="e">
        <f t="shared" si="8"/>
        <v>#DIV/0!</v>
      </c>
      <c r="K68" s="196" t="e">
        <f t="shared" si="9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196">
        <f t="shared" si="7"/>
        <v>0</v>
      </c>
      <c r="J69" s="196" t="e">
        <f t="shared" si="8"/>
        <v>#DIV/0!</v>
      </c>
      <c r="K69" s="196" t="e">
        <f t="shared" si="9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196">
        <f t="shared" si="7"/>
        <v>0</v>
      </c>
      <c r="J70" s="196" t="e">
        <f t="shared" si="8"/>
        <v>#DIV/0!</v>
      </c>
      <c r="K70" s="196" t="e">
        <f t="shared" si="9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196">
        <f t="shared" si="7"/>
        <v>0</v>
      </c>
      <c r="J71" s="196" t="e">
        <f t="shared" si="8"/>
        <v>#DIV/0!</v>
      </c>
      <c r="K71" s="196" t="e">
        <f t="shared" si="9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196">
        <f t="shared" si="7"/>
        <v>0</v>
      </c>
      <c r="J72" s="196" t="e">
        <f t="shared" si="8"/>
        <v>#DIV/0!</v>
      </c>
      <c r="K72" s="196" t="e">
        <f t="shared" si="9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196">
        <f t="shared" si="7"/>
        <v>0</v>
      </c>
      <c r="J73" s="196" t="e">
        <f t="shared" si="8"/>
        <v>#DIV/0!</v>
      </c>
      <c r="K73" s="196" t="e">
        <f t="shared" si="9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196">
        <f t="shared" si="7"/>
        <v>0</v>
      </c>
      <c r="J74" s="196" t="e">
        <f t="shared" si="8"/>
        <v>#DIV/0!</v>
      </c>
      <c r="K74" s="196" t="e">
        <f t="shared" si="9"/>
        <v>#DIV/0!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196">
        <f t="shared" ref="I75:I120" si="10">+I74+C75-F75</f>
        <v>0</v>
      </c>
      <c r="J75" s="196" t="e">
        <f t="shared" ref="J75:J120" si="11">ROUND(((K74+E75)-H75)/I75,2)</f>
        <v>#DIV/0!</v>
      </c>
      <c r="K75" s="196" t="e">
        <f t="shared" ref="K75:K120" si="12">ROUND(I75*J75,2)</f>
        <v>#DIV/0!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196">
        <f t="shared" si="10"/>
        <v>0</v>
      </c>
      <c r="J76" s="196" t="e">
        <f t="shared" si="11"/>
        <v>#DIV/0!</v>
      </c>
      <c r="K76" s="196" t="e">
        <f t="shared" si="12"/>
        <v>#DIV/0!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196">
        <f t="shared" si="10"/>
        <v>0</v>
      </c>
      <c r="J77" s="196" t="e">
        <f t="shared" si="11"/>
        <v>#DIV/0!</v>
      </c>
      <c r="K77" s="196" t="e">
        <f t="shared" si="12"/>
        <v>#DIV/0!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196">
        <f t="shared" si="10"/>
        <v>0</v>
      </c>
      <c r="J78" s="196" t="e">
        <f t="shared" si="11"/>
        <v>#DIV/0!</v>
      </c>
      <c r="K78" s="196" t="e">
        <f t="shared" si="12"/>
        <v>#DIV/0!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196">
        <f t="shared" si="10"/>
        <v>0</v>
      </c>
      <c r="J79" s="196" t="e">
        <f t="shared" si="11"/>
        <v>#DIV/0!</v>
      </c>
      <c r="K79" s="196" t="e">
        <f t="shared" si="12"/>
        <v>#DIV/0!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196">
        <f t="shared" si="10"/>
        <v>0</v>
      </c>
      <c r="J80" s="196" t="e">
        <f t="shared" si="11"/>
        <v>#DIV/0!</v>
      </c>
      <c r="K80" s="196" t="e">
        <f t="shared" si="12"/>
        <v>#DIV/0!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196">
        <f t="shared" si="10"/>
        <v>0</v>
      </c>
      <c r="J81" s="196" t="e">
        <f t="shared" si="11"/>
        <v>#DIV/0!</v>
      </c>
      <c r="K81" s="196" t="e">
        <f t="shared" si="12"/>
        <v>#DIV/0!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196">
        <f t="shared" si="10"/>
        <v>0</v>
      </c>
      <c r="J82" s="196" t="e">
        <f t="shared" si="11"/>
        <v>#DIV/0!</v>
      </c>
      <c r="K82" s="196" t="e">
        <f t="shared" si="12"/>
        <v>#DIV/0!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196">
        <f t="shared" si="10"/>
        <v>0</v>
      </c>
      <c r="J83" s="196" t="e">
        <f t="shared" si="11"/>
        <v>#DIV/0!</v>
      </c>
      <c r="K83" s="196" t="e">
        <f t="shared" si="12"/>
        <v>#DIV/0!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196">
        <f t="shared" si="10"/>
        <v>0</v>
      </c>
      <c r="J84" s="196" t="e">
        <f t="shared" si="11"/>
        <v>#DIV/0!</v>
      </c>
      <c r="K84" s="196" t="e">
        <f t="shared" si="12"/>
        <v>#DIV/0!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196">
        <f t="shared" si="10"/>
        <v>0</v>
      </c>
      <c r="J85" s="196" t="e">
        <f t="shared" si="11"/>
        <v>#DIV/0!</v>
      </c>
      <c r="K85" s="196" t="e">
        <f t="shared" si="12"/>
        <v>#DIV/0!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196">
        <f t="shared" si="10"/>
        <v>0</v>
      </c>
      <c r="J86" s="196" t="e">
        <f t="shared" si="11"/>
        <v>#DIV/0!</v>
      </c>
      <c r="K86" s="196" t="e">
        <f t="shared" si="12"/>
        <v>#DIV/0!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196">
        <f t="shared" si="10"/>
        <v>0</v>
      </c>
      <c r="J87" s="196" t="e">
        <f t="shared" si="11"/>
        <v>#DIV/0!</v>
      </c>
      <c r="K87" s="196" t="e">
        <f t="shared" si="12"/>
        <v>#DIV/0!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196">
        <f t="shared" si="10"/>
        <v>0</v>
      </c>
      <c r="J88" s="196" t="e">
        <f t="shared" si="11"/>
        <v>#DIV/0!</v>
      </c>
      <c r="K88" s="196" t="e">
        <f t="shared" si="12"/>
        <v>#DIV/0!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196">
        <f t="shared" si="10"/>
        <v>0</v>
      </c>
      <c r="J89" s="196" t="e">
        <f t="shared" si="11"/>
        <v>#DIV/0!</v>
      </c>
      <c r="K89" s="196" t="e">
        <f t="shared" si="12"/>
        <v>#DIV/0!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196">
        <f t="shared" si="10"/>
        <v>0</v>
      </c>
      <c r="J90" s="196" t="e">
        <f t="shared" si="11"/>
        <v>#DIV/0!</v>
      </c>
      <c r="K90" s="196" t="e">
        <f t="shared" si="12"/>
        <v>#DIV/0!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196">
        <f t="shared" si="10"/>
        <v>0</v>
      </c>
      <c r="J91" s="196" t="e">
        <f t="shared" si="11"/>
        <v>#DIV/0!</v>
      </c>
      <c r="K91" s="196" t="e">
        <f t="shared" si="12"/>
        <v>#DIV/0!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196">
        <f t="shared" si="10"/>
        <v>0</v>
      </c>
      <c r="J92" s="196" t="e">
        <f t="shared" si="11"/>
        <v>#DIV/0!</v>
      </c>
      <c r="K92" s="196" t="e">
        <f t="shared" si="12"/>
        <v>#DIV/0!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196">
        <f t="shared" si="10"/>
        <v>0</v>
      </c>
      <c r="J93" s="196" t="e">
        <f t="shared" si="11"/>
        <v>#DIV/0!</v>
      </c>
      <c r="K93" s="196" t="e">
        <f t="shared" si="12"/>
        <v>#DIV/0!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196">
        <f t="shared" si="10"/>
        <v>0</v>
      </c>
      <c r="J94" s="196" t="e">
        <f t="shared" si="11"/>
        <v>#DIV/0!</v>
      </c>
      <c r="K94" s="196" t="e">
        <f t="shared" si="12"/>
        <v>#DIV/0!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196">
        <f t="shared" si="10"/>
        <v>0</v>
      </c>
      <c r="J95" s="196" t="e">
        <f t="shared" si="11"/>
        <v>#DIV/0!</v>
      </c>
      <c r="K95" s="196" t="e">
        <f t="shared" si="12"/>
        <v>#DIV/0!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196">
        <f t="shared" si="10"/>
        <v>0</v>
      </c>
      <c r="J96" s="196" t="e">
        <f t="shared" si="11"/>
        <v>#DIV/0!</v>
      </c>
      <c r="K96" s="196" t="e">
        <f t="shared" si="12"/>
        <v>#DIV/0!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196">
        <f t="shared" si="10"/>
        <v>0</v>
      </c>
      <c r="J97" s="196" t="e">
        <f t="shared" si="11"/>
        <v>#DIV/0!</v>
      </c>
      <c r="K97" s="196" t="e">
        <f t="shared" si="12"/>
        <v>#DIV/0!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196">
        <f t="shared" si="10"/>
        <v>0</v>
      </c>
      <c r="J98" s="196" t="e">
        <f t="shared" si="11"/>
        <v>#DIV/0!</v>
      </c>
      <c r="K98" s="196" t="e">
        <f t="shared" si="12"/>
        <v>#DIV/0!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196">
        <f t="shared" si="10"/>
        <v>0</v>
      </c>
      <c r="J99" s="196" t="e">
        <f t="shared" si="11"/>
        <v>#DIV/0!</v>
      </c>
      <c r="K99" s="196" t="e">
        <f t="shared" si="12"/>
        <v>#DIV/0!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196">
        <f t="shared" si="10"/>
        <v>0</v>
      </c>
      <c r="J100" s="196" t="e">
        <f t="shared" si="11"/>
        <v>#DIV/0!</v>
      </c>
      <c r="K100" s="196" t="e">
        <f t="shared" si="12"/>
        <v>#DIV/0!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196">
        <f t="shared" si="10"/>
        <v>0</v>
      </c>
      <c r="J101" s="196" t="e">
        <f t="shared" si="11"/>
        <v>#DIV/0!</v>
      </c>
      <c r="K101" s="196" t="e">
        <f t="shared" si="12"/>
        <v>#DIV/0!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196">
        <f t="shared" si="10"/>
        <v>0</v>
      </c>
      <c r="J102" s="196" t="e">
        <f t="shared" si="11"/>
        <v>#DIV/0!</v>
      </c>
      <c r="K102" s="196" t="e">
        <f t="shared" si="12"/>
        <v>#DIV/0!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196">
        <f t="shared" si="10"/>
        <v>0</v>
      </c>
      <c r="J103" s="196" t="e">
        <f t="shared" si="11"/>
        <v>#DIV/0!</v>
      </c>
      <c r="K103" s="196" t="e">
        <f t="shared" si="12"/>
        <v>#DIV/0!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196">
        <f t="shared" si="10"/>
        <v>0</v>
      </c>
      <c r="J104" s="196" t="e">
        <f t="shared" si="11"/>
        <v>#DIV/0!</v>
      </c>
      <c r="K104" s="196" t="e">
        <f t="shared" si="12"/>
        <v>#DIV/0!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196">
        <f t="shared" si="10"/>
        <v>0</v>
      </c>
      <c r="J105" s="196" t="e">
        <f t="shared" si="11"/>
        <v>#DIV/0!</v>
      </c>
      <c r="K105" s="196" t="e">
        <f t="shared" si="12"/>
        <v>#DIV/0!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196">
        <f t="shared" si="10"/>
        <v>0</v>
      </c>
      <c r="J106" s="196" t="e">
        <f t="shared" si="11"/>
        <v>#DIV/0!</v>
      </c>
      <c r="K106" s="196" t="e">
        <f t="shared" si="12"/>
        <v>#DIV/0!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196">
        <f t="shared" si="10"/>
        <v>0</v>
      </c>
      <c r="J107" s="196" t="e">
        <f t="shared" si="11"/>
        <v>#DIV/0!</v>
      </c>
      <c r="K107" s="196" t="e">
        <f t="shared" si="12"/>
        <v>#DIV/0!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196">
        <f t="shared" si="10"/>
        <v>0</v>
      </c>
      <c r="J108" s="196" t="e">
        <f t="shared" si="11"/>
        <v>#DIV/0!</v>
      </c>
      <c r="K108" s="196" t="e">
        <f t="shared" si="12"/>
        <v>#DIV/0!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196">
        <f t="shared" si="10"/>
        <v>0</v>
      </c>
      <c r="J109" s="196" t="e">
        <f t="shared" si="11"/>
        <v>#DIV/0!</v>
      </c>
      <c r="K109" s="196" t="e">
        <f t="shared" si="12"/>
        <v>#DIV/0!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196">
        <f t="shared" si="10"/>
        <v>0</v>
      </c>
      <c r="J110" s="196" t="e">
        <f t="shared" si="11"/>
        <v>#DIV/0!</v>
      </c>
      <c r="K110" s="196" t="e">
        <f t="shared" si="12"/>
        <v>#DIV/0!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196">
        <f t="shared" si="10"/>
        <v>0</v>
      </c>
      <c r="J111" s="196" t="e">
        <f t="shared" si="11"/>
        <v>#DIV/0!</v>
      </c>
      <c r="K111" s="196" t="e">
        <f t="shared" si="12"/>
        <v>#DIV/0!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196">
        <f t="shared" si="10"/>
        <v>0</v>
      </c>
      <c r="J112" s="196" t="e">
        <f t="shared" si="11"/>
        <v>#DIV/0!</v>
      </c>
      <c r="K112" s="196" t="e">
        <f t="shared" si="12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196">
        <f t="shared" si="10"/>
        <v>0</v>
      </c>
      <c r="J113" s="196" t="e">
        <f t="shared" si="11"/>
        <v>#DIV/0!</v>
      </c>
      <c r="K113" s="196" t="e">
        <f t="shared" si="12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196">
        <f t="shared" si="10"/>
        <v>0</v>
      </c>
      <c r="J114" s="196" t="e">
        <f t="shared" si="11"/>
        <v>#DIV/0!</v>
      </c>
      <c r="K114" s="196" t="e">
        <f t="shared" si="12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196">
        <f t="shared" si="10"/>
        <v>0</v>
      </c>
      <c r="J115" s="196" t="e">
        <f t="shared" si="11"/>
        <v>#DIV/0!</v>
      </c>
      <c r="K115" s="196" t="e">
        <f t="shared" si="12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196">
        <f t="shared" si="10"/>
        <v>0</v>
      </c>
      <c r="J116" s="196" t="e">
        <f t="shared" si="11"/>
        <v>#DIV/0!</v>
      </c>
      <c r="K116" s="196" t="e">
        <f t="shared" si="12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196">
        <f t="shared" si="10"/>
        <v>0</v>
      </c>
      <c r="J117" s="196" t="e">
        <f t="shared" si="11"/>
        <v>#DIV/0!</v>
      </c>
      <c r="K117" s="196" t="e">
        <f t="shared" si="12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196">
        <f t="shared" si="10"/>
        <v>0</v>
      </c>
      <c r="J118" s="196" t="e">
        <f t="shared" si="11"/>
        <v>#DIV/0!</v>
      </c>
      <c r="K118" s="196" t="e">
        <f t="shared" si="12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196">
        <f t="shared" si="10"/>
        <v>0</v>
      </c>
      <c r="J119" s="196" t="e">
        <f t="shared" si="11"/>
        <v>#DIV/0!</v>
      </c>
      <c r="K119" s="196" t="e">
        <f t="shared" si="12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196">
        <f t="shared" si="10"/>
        <v>0</v>
      </c>
      <c r="J120" s="196" t="e">
        <f t="shared" si="11"/>
        <v>#DIV/0!</v>
      </c>
      <c r="K120" s="196" t="e">
        <f t="shared" si="12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92">
    <tabColor rgb="FFFFFF00"/>
    <pageSetUpPr fitToPage="1"/>
  </sheetPr>
  <dimension ref="A1:M121"/>
  <sheetViews>
    <sheetView topLeftCell="A58" zoomScaleNormal="100" zoomScaleSheetLayoutView="100" workbookViewId="0">
      <selection activeCell="G52" sqref="G52:G6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2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170</v>
      </c>
      <c r="L8" s="11"/>
    </row>
    <row r="9" spans="1:13" ht="15" customHeight="1">
      <c r="A9" s="12" t="s">
        <v>8</v>
      </c>
      <c r="D9" s="10" t="s">
        <v>169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45</v>
      </c>
      <c r="J14" s="25">
        <v>273.93</v>
      </c>
      <c r="K14" s="21">
        <f>J14*I14</f>
        <v>12326.85</v>
      </c>
      <c r="L14" s="26"/>
    </row>
    <row r="15" spans="1:13" ht="17.100000000000001" customHeight="1">
      <c r="A15" s="17">
        <v>45294</v>
      </c>
      <c r="B15" s="36" t="s">
        <v>583</v>
      </c>
      <c r="C15" s="28"/>
      <c r="D15" s="29"/>
      <c r="E15" s="21"/>
      <c r="F15" s="30">
        <v>3</v>
      </c>
      <c r="G15" s="31">
        <v>273.93</v>
      </c>
      <c r="H15" s="21">
        <f>F15*G15</f>
        <v>821.79</v>
      </c>
      <c r="I15" s="32">
        <f t="shared" ref="I15:I46" si="0">+I14+C15-F15</f>
        <v>42</v>
      </c>
      <c r="J15" s="42">
        <f t="shared" ref="J15:J35" si="1">ROUND(((K14+E15)-H15)/I15,2)</f>
        <v>273.93</v>
      </c>
      <c r="K15" s="33">
        <f t="shared" ref="K15:K46" si="2">ROUND(I15*J15,2)</f>
        <v>11505.06</v>
      </c>
      <c r="L15" s="34"/>
      <c r="M15" s="118" t="s">
        <v>585</v>
      </c>
    </row>
    <row r="16" spans="1:13" ht="17.100000000000001" customHeight="1">
      <c r="A16" s="17">
        <v>45295</v>
      </c>
      <c r="B16" s="36" t="s">
        <v>593</v>
      </c>
      <c r="C16" s="28"/>
      <c r="D16" s="29"/>
      <c r="E16" s="21"/>
      <c r="F16" s="30">
        <v>2</v>
      </c>
      <c r="G16" s="31">
        <v>273.93</v>
      </c>
      <c r="H16" s="21">
        <f>F16*G16</f>
        <v>547.86</v>
      </c>
      <c r="I16" s="32">
        <f t="shared" si="0"/>
        <v>40</v>
      </c>
      <c r="J16" s="42">
        <f t="shared" si="1"/>
        <v>273.93</v>
      </c>
      <c r="K16" s="33">
        <f t="shared" si="2"/>
        <v>10957.2</v>
      </c>
      <c r="L16" s="34"/>
      <c r="M16" s="118" t="s">
        <v>594</v>
      </c>
    </row>
    <row r="17" spans="1:13" ht="17.100000000000001" customHeight="1">
      <c r="A17" s="17">
        <v>45295</v>
      </c>
      <c r="B17" s="82" t="s">
        <v>595</v>
      </c>
      <c r="C17" s="28"/>
      <c r="D17" s="29"/>
      <c r="E17" s="21"/>
      <c r="F17" s="30">
        <v>3</v>
      </c>
      <c r="G17" s="31">
        <v>273.93</v>
      </c>
      <c r="H17" s="21">
        <f t="shared" ref="H17:H24" si="3">F17*G17</f>
        <v>821.79</v>
      </c>
      <c r="I17" s="32">
        <f t="shared" si="0"/>
        <v>37</v>
      </c>
      <c r="J17" s="42">
        <f t="shared" si="1"/>
        <v>273.93</v>
      </c>
      <c r="K17" s="33">
        <f t="shared" si="2"/>
        <v>10135.41</v>
      </c>
      <c r="L17" s="34"/>
      <c r="M17" s="118" t="s">
        <v>597</v>
      </c>
    </row>
    <row r="18" spans="1:13" ht="17.100000000000001" customHeight="1">
      <c r="A18" s="17">
        <v>45299</v>
      </c>
      <c r="B18" s="82" t="s">
        <v>598</v>
      </c>
      <c r="C18" s="28"/>
      <c r="D18" s="29"/>
      <c r="E18" s="21"/>
      <c r="F18" s="30">
        <v>3</v>
      </c>
      <c r="G18" s="31">
        <v>273.93</v>
      </c>
      <c r="H18" s="21">
        <f t="shared" si="3"/>
        <v>821.79</v>
      </c>
      <c r="I18" s="32">
        <f t="shared" si="0"/>
        <v>34</v>
      </c>
      <c r="J18" s="42">
        <f t="shared" si="1"/>
        <v>273.93</v>
      </c>
      <c r="K18" s="33">
        <f t="shared" si="2"/>
        <v>9313.6200000000008</v>
      </c>
      <c r="L18" s="34"/>
      <c r="M18" s="118" t="s">
        <v>599</v>
      </c>
    </row>
    <row r="19" spans="1:13" ht="17.100000000000001" customHeight="1">
      <c r="A19" s="17">
        <v>45299</v>
      </c>
      <c r="B19" s="17" t="s">
        <v>604</v>
      </c>
      <c r="C19" s="28"/>
      <c r="D19" s="29"/>
      <c r="E19" s="21"/>
      <c r="F19" s="30">
        <v>2</v>
      </c>
      <c r="G19" s="31">
        <v>273.93</v>
      </c>
      <c r="H19" s="21">
        <f t="shared" si="3"/>
        <v>547.86</v>
      </c>
      <c r="I19" s="32">
        <f t="shared" si="0"/>
        <v>32</v>
      </c>
      <c r="J19" s="42">
        <f t="shared" si="1"/>
        <v>273.93</v>
      </c>
      <c r="K19" s="33">
        <f t="shared" si="2"/>
        <v>8765.76</v>
      </c>
      <c r="L19" s="34"/>
      <c r="M19" s="118" t="s">
        <v>605</v>
      </c>
    </row>
    <row r="20" spans="1:13" ht="17.100000000000001" customHeight="1">
      <c r="A20" s="17">
        <v>45299</v>
      </c>
      <c r="B20" s="17" t="s">
        <v>607</v>
      </c>
      <c r="C20" s="28"/>
      <c r="D20" s="29"/>
      <c r="E20" s="21"/>
      <c r="F20" s="30">
        <v>2</v>
      </c>
      <c r="G20" s="31">
        <v>273.93</v>
      </c>
      <c r="H20" s="21">
        <f t="shared" si="3"/>
        <v>547.86</v>
      </c>
      <c r="I20" s="32">
        <f t="shared" si="0"/>
        <v>30</v>
      </c>
      <c r="J20" s="42">
        <f t="shared" si="1"/>
        <v>273.93</v>
      </c>
      <c r="K20" s="33">
        <f t="shared" si="2"/>
        <v>8217.9</v>
      </c>
      <c r="L20" s="34"/>
      <c r="M20" s="118" t="s">
        <v>608</v>
      </c>
    </row>
    <row r="21" spans="1:13" ht="17.100000000000001" customHeight="1">
      <c r="A21" s="17">
        <v>45300</v>
      </c>
      <c r="B21" s="17" t="s">
        <v>610</v>
      </c>
      <c r="C21" s="28"/>
      <c r="D21" s="29"/>
      <c r="E21" s="21"/>
      <c r="F21" s="30">
        <v>2</v>
      </c>
      <c r="G21" s="31">
        <v>273.93</v>
      </c>
      <c r="H21" s="21">
        <f t="shared" si="3"/>
        <v>547.86</v>
      </c>
      <c r="I21" s="32">
        <f t="shared" si="0"/>
        <v>28</v>
      </c>
      <c r="J21" s="42">
        <f t="shared" si="1"/>
        <v>273.93</v>
      </c>
      <c r="K21" s="33">
        <f t="shared" si="2"/>
        <v>7670.04</v>
      </c>
      <c r="L21" s="34"/>
      <c r="M21" s="118" t="s">
        <v>611</v>
      </c>
    </row>
    <row r="22" spans="1:13" ht="17.100000000000001" customHeight="1">
      <c r="A22" s="17">
        <v>45300</v>
      </c>
      <c r="B22" s="17" t="s">
        <v>602</v>
      </c>
      <c r="C22" s="28"/>
      <c r="D22" s="29"/>
      <c r="E22" s="21"/>
      <c r="F22" s="30">
        <v>1</v>
      </c>
      <c r="G22" s="31">
        <v>273.93</v>
      </c>
      <c r="H22" s="21">
        <f t="shared" si="3"/>
        <v>273.93</v>
      </c>
      <c r="I22" s="32">
        <f t="shared" si="0"/>
        <v>27</v>
      </c>
      <c r="J22" s="42">
        <f t="shared" si="1"/>
        <v>273.93</v>
      </c>
      <c r="K22" s="33">
        <f t="shared" si="2"/>
        <v>7396.11</v>
      </c>
      <c r="L22" s="34"/>
      <c r="M22" s="118" t="s">
        <v>613</v>
      </c>
    </row>
    <row r="23" spans="1:13" ht="17.100000000000001" customHeight="1">
      <c r="A23" s="17">
        <v>45302</v>
      </c>
      <c r="B23" s="17" t="s">
        <v>591</v>
      </c>
      <c r="C23" s="28"/>
      <c r="D23" s="29"/>
      <c r="E23" s="21"/>
      <c r="F23" s="30">
        <v>3</v>
      </c>
      <c r="G23" s="31">
        <v>273.93</v>
      </c>
      <c r="H23" s="21">
        <f t="shared" si="3"/>
        <v>821.79</v>
      </c>
      <c r="I23" s="32">
        <f t="shared" si="0"/>
        <v>24</v>
      </c>
      <c r="J23" s="42">
        <f t="shared" si="1"/>
        <v>273.93</v>
      </c>
      <c r="K23" s="33">
        <f t="shared" si="2"/>
        <v>6574.32</v>
      </c>
      <c r="L23" s="34"/>
      <c r="M23" s="118" t="s">
        <v>620</v>
      </c>
    </row>
    <row r="24" spans="1:13" ht="17.100000000000001" customHeight="1">
      <c r="A24" s="17">
        <v>45303</v>
      </c>
      <c r="B24" s="17" t="s">
        <v>598</v>
      </c>
      <c r="C24" s="28"/>
      <c r="D24" s="29"/>
      <c r="E24" s="21"/>
      <c r="F24" s="30">
        <v>3</v>
      </c>
      <c r="G24" s="31">
        <v>273.93</v>
      </c>
      <c r="H24" s="21">
        <f t="shared" si="3"/>
        <v>821.79</v>
      </c>
      <c r="I24" s="32">
        <f t="shared" si="0"/>
        <v>21</v>
      </c>
      <c r="J24" s="42">
        <f t="shared" si="1"/>
        <v>273.93</v>
      </c>
      <c r="K24" s="33">
        <f t="shared" si="2"/>
        <v>5752.53</v>
      </c>
      <c r="L24" s="34"/>
      <c r="M24" s="118" t="s">
        <v>622</v>
      </c>
    </row>
    <row r="25" spans="1:13" ht="17.100000000000001" customHeight="1">
      <c r="A25" s="17">
        <v>45306</v>
      </c>
      <c r="B25" s="17" t="s">
        <v>629</v>
      </c>
      <c r="C25" s="28"/>
      <c r="D25" s="29"/>
      <c r="E25" s="21"/>
      <c r="F25" s="30">
        <v>2</v>
      </c>
      <c r="G25" s="31">
        <v>273.93</v>
      </c>
      <c r="H25" s="21">
        <f t="shared" ref="H25:H36" si="4">F25*G25</f>
        <v>547.86</v>
      </c>
      <c r="I25" s="32">
        <f t="shared" si="0"/>
        <v>19</v>
      </c>
      <c r="J25" s="42">
        <f t="shared" si="1"/>
        <v>273.93</v>
      </c>
      <c r="K25" s="33">
        <f t="shared" si="2"/>
        <v>5204.67</v>
      </c>
      <c r="L25" s="34"/>
      <c r="M25" s="118" t="s">
        <v>630</v>
      </c>
    </row>
    <row r="26" spans="1:13" ht="17.100000000000001" customHeight="1">
      <c r="A26" s="17">
        <v>45306</v>
      </c>
      <c r="B26" s="17" t="s">
        <v>595</v>
      </c>
      <c r="C26" s="28"/>
      <c r="D26" s="29"/>
      <c r="E26" s="21"/>
      <c r="F26" s="30">
        <v>3</v>
      </c>
      <c r="G26" s="31">
        <v>273.93</v>
      </c>
      <c r="H26" s="21">
        <f t="shared" si="4"/>
        <v>821.79</v>
      </c>
      <c r="I26" s="32">
        <f t="shared" si="0"/>
        <v>16</v>
      </c>
      <c r="J26" s="42">
        <f t="shared" si="1"/>
        <v>273.93</v>
      </c>
      <c r="K26" s="33">
        <f t="shared" si="2"/>
        <v>4382.88</v>
      </c>
      <c r="L26" s="34"/>
      <c r="M26" s="118" t="s">
        <v>633</v>
      </c>
    </row>
    <row r="27" spans="1:13" ht="17.100000000000001" customHeight="1">
      <c r="A27" s="17">
        <v>45307</v>
      </c>
      <c r="B27" s="17" t="s">
        <v>629</v>
      </c>
      <c r="C27" s="28"/>
      <c r="D27" s="29"/>
      <c r="E27" s="21"/>
      <c r="F27" s="30">
        <v>1</v>
      </c>
      <c r="G27" s="31">
        <v>273.93</v>
      </c>
      <c r="H27" s="21">
        <f t="shared" si="4"/>
        <v>273.93</v>
      </c>
      <c r="I27" s="32">
        <f t="shared" si="0"/>
        <v>15</v>
      </c>
      <c r="J27" s="42">
        <f t="shared" si="1"/>
        <v>273.93</v>
      </c>
      <c r="K27" s="33">
        <f t="shared" si="2"/>
        <v>4108.95</v>
      </c>
      <c r="L27" s="34"/>
      <c r="M27" s="118" t="s">
        <v>634</v>
      </c>
    </row>
    <row r="28" spans="1:13" ht="17.100000000000001" customHeight="1">
      <c r="A28" s="17">
        <v>45307</v>
      </c>
      <c r="B28" s="17" t="s">
        <v>640</v>
      </c>
      <c r="C28" s="28"/>
      <c r="D28" s="29"/>
      <c r="E28" s="21"/>
      <c r="F28" s="30">
        <v>2</v>
      </c>
      <c r="G28" s="31">
        <v>273.93</v>
      </c>
      <c r="H28" s="21">
        <f t="shared" si="4"/>
        <v>547.86</v>
      </c>
      <c r="I28" s="32">
        <f t="shared" si="0"/>
        <v>13</v>
      </c>
      <c r="J28" s="42">
        <f t="shared" si="1"/>
        <v>273.93</v>
      </c>
      <c r="K28" s="33">
        <f t="shared" si="2"/>
        <v>3561.09</v>
      </c>
      <c r="L28" s="34"/>
      <c r="M28" s="118" t="s">
        <v>641</v>
      </c>
    </row>
    <row r="29" spans="1:13" ht="17.100000000000001" customHeight="1">
      <c r="A29" s="17">
        <v>45308</v>
      </c>
      <c r="B29" s="17" t="s">
        <v>598</v>
      </c>
      <c r="C29" s="28"/>
      <c r="D29" s="29"/>
      <c r="E29" s="21"/>
      <c r="F29" s="30">
        <v>2</v>
      </c>
      <c r="G29" s="31">
        <v>273.93</v>
      </c>
      <c r="H29" s="21">
        <f t="shared" si="4"/>
        <v>547.86</v>
      </c>
      <c r="I29" s="32">
        <f t="shared" si="0"/>
        <v>11</v>
      </c>
      <c r="J29" s="42">
        <f t="shared" si="1"/>
        <v>273.93</v>
      </c>
      <c r="K29" s="33">
        <f t="shared" si="2"/>
        <v>3013.23</v>
      </c>
      <c r="L29" s="34"/>
      <c r="M29" s="118" t="s">
        <v>638</v>
      </c>
    </row>
    <row r="30" spans="1:13" ht="17.100000000000001" customHeight="1">
      <c r="A30" s="17">
        <v>45308</v>
      </c>
      <c r="B30" s="17" t="s">
        <v>607</v>
      </c>
      <c r="C30" s="28"/>
      <c r="D30" s="29"/>
      <c r="E30" s="21"/>
      <c r="F30" s="30">
        <v>2</v>
      </c>
      <c r="G30" s="31">
        <v>273.93</v>
      </c>
      <c r="H30" s="21">
        <f t="shared" si="4"/>
        <v>547.86</v>
      </c>
      <c r="I30" s="32">
        <f t="shared" si="0"/>
        <v>9</v>
      </c>
      <c r="J30" s="42">
        <f t="shared" si="1"/>
        <v>273.93</v>
      </c>
      <c r="K30" s="33">
        <f t="shared" si="2"/>
        <v>2465.37</v>
      </c>
      <c r="L30" s="34"/>
      <c r="M30" s="118" t="s">
        <v>639</v>
      </c>
    </row>
    <row r="31" spans="1:13" ht="17.100000000000001" customHeight="1">
      <c r="A31" s="17">
        <v>45309</v>
      </c>
      <c r="B31" s="17" t="s">
        <v>602</v>
      </c>
      <c r="C31" s="28"/>
      <c r="D31" s="29"/>
      <c r="E31" s="21"/>
      <c r="F31" s="30">
        <v>1</v>
      </c>
      <c r="G31" s="31">
        <v>273.93</v>
      </c>
      <c r="H31" s="21">
        <f t="shared" si="4"/>
        <v>273.93</v>
      </c>
      <c r="I31" s="32">
        <f t="shared" si="0"/>
        <v>8</v>
      </c>
      <c r="J31" s="42">
        <f t="shared" si="1"/>
        <v>273.93</v>
      </c>
      <c r="K31" s="33">
        <f t="shared" si="2"/>
        <v>2191.44</v>
      </c>
      <c r="L31" s="34"/>
      <c r="M31" s="118" t="s">
        <v>644</v>
      </c>
    </row>
    <row r="32" spans="1:13" ht="17.100000000000001" customHeight="1">
      <c r="A32" s="154">
        <v>45348</v>
      </c>
      <c r="B32" s="154" t="s">
        <v>636</v>
      </c>
      <c r="C32" s="156"/>
      <c r="D32" s="157"/>
      <c r="E32" s="158"/>
      <c r="F32" s="159">
        <v>3</v>
      </c>
      <c r="G32" s="160">
        <v>273.93</v>
      </c>
      <c r="H32" s="163">
        <f t="shared" si="4"/>
        <v>821.79</v>
      </c>
      <c r="I32" s="161">
        <f t="shared" si="0"/>
        <v>5</v>
      </c>
      <c r="J32" s="162">
        <f t="shared" si="1"/>
        <v>273.93</v>
      </c>
      <c r="K32" s="163">
        <f t="shared" si="2"/>
        <v>1369.65</v>
      </c>
      <c r="L32" s="164"/>
      <c r="M32" s="167" t="s">
        <v>651</v>
      </c>
    </row>
    <row r="33" spans="1:13" ht="17.100000000000001" customHeight="1">
      <c r="A33" s="17">
        <v>45355</v>
      </c>
      <c r="B33" s="17" t="s">
        <v>604</v>
      </c>
      <c r="C33" s="19"/>
      <c r="D33" s="20"/>
      <c r="E33" s="21"/>
      <c r="F33" s="22">
        <v>2</v>
      </c>
      <c r="G33" s="23">
        <v>273.93</v>
      </c>
      <c r="H33" s="21">
        <f t="shared" si="4"/>
        <v>547.86</v>
      </c>
      <c r="I33" s="24">
        <f t="shared" si="0"/>
        <v>3</v>
      </c>
      <c r="J33" s="134">
        <f t="shared" si="1"/>
        <v>273.93</v>
      </c>
      <c r="K33" s="21">
        <f t="shared" si="2"/>
        <v>821.79</v>
      </c>
      <c r="L33" s="26"/>
      <c r="M33" s="118" t="s">
        <v>737</v>
      </c>
    </row>
    <row r="34" spans="1:13" ht="17.100000000000001" customHeight="1">
      <c r="A34" s="17">
        <v>45359</v>
      </c>
      <c r="B34" s="17" t="s">
        <v>587</v>
      </c>
      <c r="C34" s="28"/>
      <c r="D34" s="29"/>
      <c r="E34" s="21"/>
      <c r="F34" s="30">
        <v>1</v>
      </c>
      <c r="G34" s="23">
        <v>273.93</v>
      </c>
      <c r="H34" s="21">
        <f t="shared" si="4"/>
        <v>273.93</v>
      </c>
      <c r="I34" s="24">
        <f t="shared" si="0"/>
        <v>2</v>
      </c>
      <c r="J34" s="134">
        <f t="shared" si="1"/>
        <v>273.93</v>
      </c>
      <c r="K34" s="21">
        <f t="shared" si="2"/>
        <v>547.86</v>
      </c>
      <c r="L34" s="34"/>
      <c r="M34" s="118" t="s">
        <v>752</v>
      </c>
    </row>
    <row r="35" spans="1:13" ht="17.100000000000001" customHeight="1">
      <c r="A35" s="17">
        <v>45363</v>
      </c>
      <c r="B35" s="17" t="s">
        <v>607</v>
      </c>
      <c r="C35" s="28"/>
      <c r="D35" s="29"/>
      <c r="E35" s="21"/>
      <c r="F35" s="30">
        <v>1</v>
      </c>
      <c r="G35" s="23">
        <v>273.93</v>
      </c>
      <c r="H35" s="21">
        <f t="shared" si="4"/>
        <v>273.93</v>
      </c>
      <c r="I35" s="24">
        <f t="shared" si="0"/>
        <v>1</v>
      </c>
      <c r="J35" s="134">
        <f t="shared" si="1"/>
        <v>273.93</v>
      </c>
      <c r="K35" s="21">
        <f t="shared" si="2"/>
        <v>273.93</v>
      </c>
      <c r="L35" s="34"/>
      <c r="M35" s="118" t="s">
        <v>755</v>
      </c>
    </row>
    <row r="36" spans="1:13" ht="17.100000000000001" customHeight="1">
      <c r="A36" s="154">
        <v>45371</v>
      </c>
      <c r="B36" s="154" t="s">
        <v>640</v>
      </c>
      <c r="C36" s="156"/>
      <c r="D36" s="157"/>
      <c r="E36" s="158"/>
      <c r="F36" s="159">
        <v>1</v>
      </c>
      <c r="G36" s="170">
        <v>273.93</v>
      </c>
      <c r="H36" s="158">
        <f t="shared" si="4"/>
        <v>273.93</v>
      </c>
      <c r="I36" s="173">
        <f t="shared" si="0"/>
        <v>0</v>
      </c>
      <c r="J36" s="174">
        <v>0</v>
      </c>
      <c r="K36" s="158">
        <f t="shared" si="2"/>
        <v>0</v>
      </c>
      <c r="L36" s="164"/>
      <c r="M36" s="167" t="s">
        <v>768</v>
      </c>
    </row>
    <row r="37" spans="1:13" ht="17.100000000000001" customHeight="1">
      <c r="A37" s="17">
        <v>45418</v>
      </c>
      <c r="B37" s="17" t="s">
        <v>847</v>
      </c>
      <c r="C37" s="19">
        <v>60</v>
      </c>
      <c r="D37" s="20">
        <v>300</v>
      </c>
      <c r="E37" s="21">
        <f>C37*D37</f>
        <v>18000</v>
      </c>
      <c r="F37" s="22"/>
      <c r="G37" s="23"/>
      <c r="H37" s="21"/>
      <c r="I37" s="24">
        <f t="shared" si="0"/>
        <v>60</v>
      </c>
      <c r="J37" s="134">
        <f t="shared" ref="J37:J68" si="5">ROUND(((K36+E37)-H37)/I37,2)</f>
        <v>300</v>
      </c>
      <c r="K37" s="21">
        <f t="shared" si="2"/>
        <v>18000</v>
      </c>
      <c r="L37" s="26"/>
    </row>
    <row r="38" spans="1:13" ht="17.100000000000001" customHeight="1">
      <c r="A38" s="17">
        <v>45418</v>
      </c>
      <c r="B38" s="17" t="s">
        <v>602</v>
      </c>
      <c r="C38" s="28"/>
      <c r="D38" s="29"/>
      <c r="E38" s="21"/>
      <c r="F38" s="30">
        <v>1</v>
      </c>
      <c r="G38" s="23">
        <v>300</v>
      </c>
      <c r="H38" s="21">
        <f t="shared" ref="H38:H43" si="6">F38*G38</f>
        <v>300</v>
      </c>
      <c r="I38" s="24">
        <f t="shared" si="0"/>
        <v>59</v>
      </c>
      <c r="J38" s="134">
        <f t="shared" si="5"/>
        <v>300</v>
      </c>
      <c r="K38" s="21">
        <f t="shared" si="2"/>
        <v>17700</v>
      </c>
      <c r="L38" s="34"/>
      <c r="M38" s="118" t="s">
        <v>851</v>
      </c>
    </row>
    <row r="39" spans="1:13" ht="17.100000000000001" customHeight="1">
      <c r="A39" s="17">
        <v>45418</v>
      </c>
      <c r="B39" s="17" t="s">
        <v>604</v>
      </c>
      <c r="C39" s="28"/>
      <c r="D39" s="29"/>
      <c r="E39" s="21"/>
      <c r="F39" s="30">
        <v>2</v>
      </c>
      <c r="G39" s="23">
        <v>300</v>
      </c>
      <c r="H39" s="21">
        <f t="shared" si="6"/>
        <v>600</v>
      </c>
      <c r="I39" s="32">
        <f t="shared" si="0"/>
        <v>57</v>
      </c>
      <c r="J39" s="42">
        <f t="shared" si="5"/>
        <v>300</v>
      </c>
      <c r="K39" s="33">
        <f t="shared" si="2"/>
        <v>17100</v>
      </c>
      <c r="L39" s="34"/>
      <c r="M39" s="118" t="s">
        <v>855</v>
      </c>
    </row>
    <row r="40" spans="1:13" ht="17.100000000000001" customHeight="1">
      <c r="A40" s="17">
        <v>45425</v>
      </c>
      <c r="B40" s="17" t="s">
        <v>607</v>
      </c>
      <c r="C40" s="28"/>
      <c r="D40" s="29"/>
      <c r="E40" s="21"/>
      <c r="F40" s="30">
        <v>2</v>
      </c>
      <c r="G40" s="23">
        <v>300</v>
      </c>
      <c r="H40" s="21">
        <f t="shared" si="6"/>
        <v>600</v>
      </c>
      <c r="I40" s="32">
        <f t="shared" si="0"/>
        <v>55</v>
      </c>
      <c r="J40" s="42">
        <f t="shared" si="5"/>
        <v>300</v>
      </c>
      <c r="K40" s="33">
        <f t="shared" si="2"/>
        <v>16500</v>
      </c>
      <c r="L40" s="34"/>
      <c r="M40" s="118" t="s">
        <v>881</v>
      </c>
    </row>
    <row r="41" spans="1:13" ht="17.100000000000001" customHeight="1">
      <c r="A41" s="17">
        <v>45425</v>
      </c>
      <c r="B41" s="17" t="s">
        <v>607</v>
      </c>
      <c r="C41" s="28"/>
      <c r="D41" s="29"/>
      <c r="E41" s="21"/>
      <c r="F41" s="30">
        <v>1</v>
      </c>
      <c r="G41" s="23">
        <v>300</v>
      </c>
      <c r="H41" s="21">
        <f t="shared" si="6"/>
        <v>300</v>
      </c>
      <c r="I41" s="32">
        <f t="shared" si="0"/>
        <v>54</v>
      </c>
      <c r="J41" s="42">
        <f t="shared" si="5"/>
        <v>300</v>
      </c>
      <c r="K41" s="33">
        <f t="shared" si="2"/>
        <v>16200</v>
      </c>
      <c r="L41" s="34"/>
      <c r="M41" s="118" t="s">
        <v>882</v>
      </c>
    </row>
    <row r="42" spans="1:13" ht="17.100000000000001" customHeight="1">
      <c r="A42" s="17">
        <v>45426</v>
      </c>
      <c r="B42" s="17" t="s">
        <v>593</v>
      </c>
      <c r="C42" s="28"/>
      <c r="D42" s="29"/>
      <c r="E42" s="21"/>
      <c r="F42" s="30">
        <v>2</v>
      </c>
      <c r="G42" s="23">
        <v>300</v>
      </c>
      <c r="H42" s="21">
        <f t="shared" si="6"/>
        <v>600</v>
      </c>
      <c r="I42" s="32">
        <f t="shared" si="0"/>
        <v>52</v>
      </c>
      <c r="J42" s="42">
        <f t="shared" si="5"/>
        <v>300</v>
      </c>
      <c r="K42" s="33">
        <f t="shared" si="2"/>
        <v>15600</v>
      </c>
      <c r="L42" s="34"/>
      <c r="M42" s="118" t="s">
        <v>884</v>
      </c>
    </row>
    <row r="43" spans="1:13" ht="17.100000000000001" customHeight="1">
      <c r="A43" s="17">
        <v>45427</v>
      </c>
      <c r="B43" s="17" t="s">
        <v>629</v>
      </c>
      <c r="C43" s="28"/>
      <c r="D43" s="29"/>
      <c r="E43" s="21"/>
      <c r="F43" s="30">
        <v>2</v>
      </c>
      <c r="G43" s="23">
        <v>300</v>
      </c>
      <c r="H43" s="21">
        <f t="shared" si="6"/>
        <v>600</v>
      </c>
      <c r="I43" s="32">
        <f t="shared" si="0"/>
        <v>50</v>
      </c>
      <c r="J43" s="42">
        <f t="shared" si="5"/>
        <v>300</v>
      </c>
      <c r="K43" s="33">
        <f t="shared" si="2"/>
        <v>15000</v>
      </c>
      <c r="L43" s="34"/>
      <c r="M43" s="118" t="s">
        <v>892</v>
      </c>
    </row>
    <row r="44" spans="1:13" ht="17.100000000000001" customHeight="1">
      <c r="A44" s="17">
        <v>45427</v>
      </c>
      <c r="B44" s="17" t="s">
        <v>595</v>
      </c>
      <c r="C44" s="28"/>
      <c r="D44" s="29"/>
      <c r="E44" s="21"/>
      <c r="F44" s="30">
        <v>2</v>
      </c>
      <c r="G44" s="23">
        <v>300</v>
      </c>
      <c r="H44" s="21">
        <f t="shared" ref="H44:H69" si="7">F44*G44</f>
        <v>600</v>
      </c>
      <c r="I44" s="32">
        <f t="shared" si="0"/>
        <v>48</v>
      </c>
      <c r="J44" s="42">
        <f t="shared" si="5"/>
        <v>300</v>
      </c>
      <c r="K44" s="33">
        <f t="shared" si="2"/>
        <v>14400</v>
      </c>
      <c r="L44" s="34"/>
      <c r="M44" s="118" t="s">
        <v>893</v>
      </c>
    </row>
    <row r="45" spans="1:13" ht="17.100000000000001" customHeight="1">
      <c r="A45" s="17">
        <v>45432</v>
      </c>
      <c r="B45" s="17" t="s">
        <v>607</v>
      </c>
      <c r="C45" s="28"/>
      <c r="D45" s="29"/>
      <c r="E45" s="21"/>
      <c r="F45" s="30">
        <v>1</v>
      </c>
      <c r="G45" s="23">
        <v>300</v>
      </c>
      <c r="H45" s="21">
        <f t="shared" si="7"/>
        <v>300</v>
      </c>
      <c r="I45" s="32">
        <f t="shared" si="0"/>
        <v>47</v>
      </c>
      <c r="J45" s="42">
        <f t="shared" si="5"/>
        <v>300</v>
      </c>
      <c r="K45" s="33">
        <f t="shared" si="2"/>
        <v>14100</v>
      </c>
      <c r="L45" s="34"/>
      <c r="M45" s="118" t="s">
        <v>898</v>
      </c>
    </row>
    <row r="46" spans="1:13" ht="17.100000000000001" customHeight="1">
      <c r="A46" s="17">
        <v>45434</v>
      </c>
      <c r="B46" s="17" t="s">
        <v>607</v>
      </c>
      <c r="C46" s="28"/>
      <c r="D46" s="29"/>
      <c r="E46" s="21"/>
      <c r="F46" s="30">
        <v>4</v>
      </c>
      <c r="G46" s="23">
        <v>300</v>
      </c>
      <c r="H46" s="21">
        <f t="shared" si="7"/>
        <v>1200</v>
      </c>
      <c r="I46" s="32">
        <f t="shared" si="0"/>
        <v>43</v>
      </c>
      <c r="J46" s="42">
        <f t="shared" si="5"/>
        <v>300</v>
      </c>
      <c r="K46" s="33">
        <f t="shared" si="2"/>
        <v>12900</v>
      </c>
      <c r="L46" s="34"/>
      <c r="M46" s="118" t="s">
        <v>904</v>
      </c>
    </row>
    <row r="47" spans="1:13" ht="17.100000000000001" customHeight="1">
      <c r="A47" s="17">
        <v>45435</v>
      </c>
      <c r="B47" s="17" t="s">
        <v>595</v>
      </c>
      <c r="C47" s="28"/>
      <c r="D47" s="29"/>
      <c r="E47" s="21"/>
      <c r="F47" s="30">
        <v>1</v>
      </c>
      <c r="G47" s="23">
        <v>300</v>
      </c>
      <c r="H47" s="21">
        <f t="shared" si="7"/>
        <v>300</v>
      </c>
      <c r="I47" s="32">
        <f t="shared" ref="I47:I81" si="8">+I46+C47-F47</f>
        <v>42</v>
      </c>
      <c r="J47" s="42">
        <f t="shared" si="5"/>
        <v>300</v>
      </c>
      <c r="K47" s="33">
        <f t="shared" ref="K47:K78" si="9">ROUND(I47*J47,2)</f>
        <v>12600</v>
      </c>
      <c r="L47" s="34"/>
      <c r="M47" s="118" t="s">
        <v>909</v>
      </c>
    </row>
    <row r="48" spans="1:13" ht="17.100000000000001" customHeight="1">
      <c r="A48" s="17">
        <v>45435</v>
      </c>
      <c r="B48" s="17" t="s">
        <v>607</v>
      </c>
      <c r="C48" s="28"/>
      <c r="D48" s="29"/>
      <c r="E48" s="21"/>
      <c r="F48" s="30">
        <v>3</v>
      </c>
      <c r="G48" s="23">
        <v>300</v>
      </c>
      <c r="H48" s="21">
        <f t="shared" si="7"/>
        <v>900</v>
      </c>
      <c r="I48" s="32">
        <f t="shared" si="8"/>
        <v>39</v>
      </c>
      <c r="J48" s="42">
        <f t="shared" si="5"/>
        <v>300</v>
      </c>
      <c r="K48" s="33">
        <f t="shared" si="9"/>
        <v>11700</v>
      </c>
      <c r="L48" s="34"/>
      <c r="M48" s="118" t="s">
        <v>910</v>
      </c>
    </row>
    <row r="49" spans="1:13" ht="17.100000000000001" customHeight="1">
      <c r="A49" s="17">
        <v>45439</v>
      </c>
      <c r="B49" s="17" t="s">
        <v>610</v>
      </c>
      <c r="C49" s="28"/>
      <c r="D49" s="29"/>
      <c r="E49" s="21"/>
      <c r="F49" s="30">
        <v>1</v>
      </c>
      <c r="G49" s="23">
        <v>300</v>
      </c>
      <c r="H49" s="21">
        <f t="shared" si="7"/>
        <v>300</v>
      </c>
      <c r="I49" s="32">
        <f t="shared" si="8"/>
        <v>38</v>
      </c>
      <c r="J49" s="42">
        <f t="shared" si="5"/>
        <v>300</v>
      </c>
      <c r="K49" s="33">
        <f t="shared" si="9"/>
        <v>11400</v>
      </c>
      <c r="L49" s="34"/>
      <c r="M49" s="118" t="s">
        <v>913</v>
      </c>
    </row>
    <row r="50" spans="1:13" ht="17.100000000000001" customHeight="1">
      <c r="A50" s="17">
        <v>45439</v>
      </c>
      <c r="B50" s="17" t="s">
        <v>595</v>
      </c>
      <c r="C50" s="28"/>
      <c r="D50" s="29"/>
      <c r="E50" s="21"/>
      <c r="F50" s="30">
        <v>1</v>
      </c>
      <c r="G50" s="23">
        <v>300</v>
      </c>
      <c r="H50" s="21">
        <f t="shared" si="7"/>
        <v>300</v>
      </c>
      <c r="I50" s="32">
        <f t="shared" si="8"/>
        <v>37</v>
      </c>
      <c r="J50" s="42">
        <f t="shared" si="5"/>
        <v>300</v>
      </c>
      <c r="K50" s="33">
        <f t="shared" si="9"/>
        <v>11100</v>
      </c>
      <c r="L50" s="34"/>
      <c r="M50" s="118" t="s">
        <v>915</v>
      </c>
    </row>
    <row r="51" spans="1:13" ht="17.100000000000001" customHeight="1">
      <c r="A51" s="17">
        <v>45439</v>
      </c>
      <c r="B51" s="17" t="s">
        <v>610</v>
      </c>
      <c r="C51" s="28"/>
      <c r="D51" s="29"/>
      <c r="E51" s="21"/>
      <c r="F51" s="30">
        <v>2</v>
      </c>
      <c r="G51" s="23">
        <v>300</v>
      </c>
      <c r="H51" s="21">
        <f t="shared" si="7"/>
        <v>600</v>
      </c>
      <c r="I51" s="32">
        <f t="shared" si="8"/>
        <v>35</v>
      </c>
      <c r="J51" s="42">
        <f t="shared" si="5"/>
        <v>300</v>
      </c>
      <c r="K51" s="33">
        <f t="shared" si="9"/>
        <v>10500</v>
      </c>
      <c r="L51" s="34"/>
      <c r="M51" s="118" t="s">
        <v>916</v>
      </c>
    </row>
    <row r="52" spans="1:13" ht="17.100000000000001" customHeight="1">
      <c r="A52" s="154">
        <v>45440</v>
      </c>
      <c r="B52" s="154" t="s">
        <v>629</v>
      </c>
      <c r="C52" s="156"/>
      <c r="D52" s="157"/>
      <c r="E52" s="158"/>
      <c r="F52" s="159">
        <v>2</v>
      </c>
      <c r="G52" s="170">
        <v>300</v>
      </c>
      <c r="H52" s="158">
        <f t="shared" si="7"/>
        <v>600</v>
      </c>
      <c r="I52" s="161">
        <f t="shared" si="8"/>
        <v>33</v>
      </c>
      <c r="J52" s="162">
        <f t="shared" si="5"/>
        <v>300</v>
      </c>
      <c r="K52" s="163">
        <f t="shared" si="9"/>
        <v>9900</v>
      </c>
      <c r="L52" s="164"/>
      <c r="M52" s="167" t="s">
        <v>921</v>
      </c>
    </row>
    <row r="53" spans="1:13" ht="17.100000000000001" customHeight="1">
      <c r="A53" s="17">
        <v>45446</v>
      </c>
      <c r="B53" s="17" t="s">
        <v>604</v>
      </c>
      <c r="C53" s="19"/>
      <c r="D53" s="20"/>
      <c r="E53" s="21"/>
      <c r="F53" s="22">
        <v>1</v>
      </c>
      <c r="G53" s="170">
        <v>300</v>
      </c>
      <c r="H53" s="21">
        <f t="shared" si="7"/>
        <v>300</v>
      </c>
      <c r="I53" s="24">
        <f t="shared" si="8"/>
        <v>32</v>
      </c>
      <c r="J53" s="134">
        <f t="shared" si="5"/>
        <v>300</v>
      </c>
      <c r="K53" s="21">
        <f t="shared" si="9"/>
        <v>9600</v>
      </c>
      <c r="L53" s="26"/>
      <c r="M53" s="118" t="s">
        <v>924</v>
      </c>
    </row>
    <row r="54" spans="1:13" ht="17.100000000000001" customHeight="1">
      <c r="A54" s="17">
        <v>45446</v>
      </c>
      <c r="B54" s="17" t="s">
        <v>629</v>
      </c>
      <c r="C54" s="28"/>
      <c r="D54" s="29"/>
      <c r="E54" s="21"/>
      <c r="F54" s="30">
        <v>2</v>
      </c>
      <c r="G54" s="170">
        <v>300</v>
      </c>
      <c r="H54" s="21">
        <f t="shared" si="7"/>
        <v>600</v>
      </c>
      <c r="I54" s="24">
        <f t="shared" si="8"/>
        <v>30</v>
      </c>
      <c r="J54" s="134">
        <f t="shared" si="5"/>
        <v>300</v>
      </c>
      <c r="K54" s="21">
        <f t="shared" si="9"/>
        <v>9000</v>
      </c>
      <c r="L54" s="34"/>
      <c r="M54" s="118" t="s">
        <v>925</v>
      </c>
    </row>
    <row r="55" spans="1:13" ht="17.100000000000001" customHeight="1">
      <c r="A55" s="17">
        <v>45446</v>
      </c>
      <c r="B55" s="17" t="s">
        <v>629</v>
      </c>
      <c r="C55" s="28"/>
      <c r="D55" s="29"/>
      <c r="E55" s="21"/>
      <c r="F55" s="30">
        <v>2</v>
      </c>
      <c r="G55" s="170">
        <v>300</v>
      </c>
      <c r="H55" s="21">
        <f t="shared" si="7"/>
        <v>600</v>
      </c>
      <c r="I55" s="24">
        <f t="shared" si="8"/>
        <v>28</v>
      </c>
      <c r="J55" s="134">
        <f t="shared" si="5"/>
        <v>300</v>
      </c>
      <c r="K55" s="21">
        <f t="shared" si="9"/>
        <v>8400</v>
      </c>
      <c r="L55" s="34"/>
      <c r="M55" s="118" t="s">
        <v>926</v>
      </c>
    </row>
    <row r="56" spans="1:13" ht="17.100000000000001" customHeight="1">
      <c r="A56" s="17">
        <v>45447</v>
      </c>
      <c r="B56" s="17" t="s">
        <v>583</v>
      </c>
      <c r="C56" s="28"/>
      <c r="D56" s="29"/>
      <c r="E56" s="21"/>
      <c r="F56" s="30">
        <v>2</v>
      </c>
      <c r="G56" s="170">
        <v>300</v>
      </c>
      <c r="H56" s="21">
        <f t="shared" si="7"/>
        <v>600</v>
      </c>
      <c r="I56" s="24">
        <f t="shared" si="8"/>
        <v>26</v>
      </c>
      <c r="J56" s="134">
        <f t="shared" si="5"/>
        <v>300</v>
      </c>
      <c r="K56" s="21">
        <f t="shared" si="9"/>
        <v>7800</v>
      </c>
      <c r="L56" s="34"/>
      <c r="M56" s="118" t="s">
        <v>930</v>
      </c>
    </row>
    <row r="57" spans="1:13" ht="17.100000000000001" customHeight="1">
      <c r="A57" s="17">
        <v>45447</v>
      </c>
      <c r="B57" s="17" t="s">
        <v>636</v>
      </c>
      <c r="C57" s="28"/>
      <c r="D57" s="29"/>
      <c r="E57" s="21"/>
      <c r="F57" s="30">
        <v>1</v>
      </c>
      <c r="G57" s="170">
        <v>300</v>
      </c>
      <c r="H57" s="21">
        <f t="shared" si="7"/>
        <v>300</v>
      </c>
      <c r="I57" s="24">
        <f t="shared" si="8"/>
        <v>25</v>
      </c>
      <c r="J57" s="134">
        <f t="shared" si="5"/>
        <v>300</v>
      </c>
      <c r="K57" s="21">
        <f t="shared" si="9"/>
        <v>7500</v>
      </c>
      <c r="L57" s="34"/>
      <c r="M57" s="118" t="s">
        <v>932</v>
      </c>
    </row>
    <row r="58" spans="1:13" ht="17.100000000000001" customHeight="1">
      <c r="A58" s="17">
        <v>45449</v>
      </c>
      <c r="B58" s="17" t="s">
        <v>626</v>
      </c>
      <c r="C58" s="28"/>
      <c r="D58" s="29"/>
      <c r="E58" s="21"/>
      <c r="F58" s="30">
        <v>1</v>
      </c>
      <c r="G58" s="170">
        <v>300</v>
      </c>
      <c r="H58" s="21">
        <f t="shared" si="7"/>
        <v>300</v>
      </c>
      <c r="I58" s="24">
        <f t="shared" si="8"/>
        <v>24</v>
      </c>
      <c r="J58" s="134">
        <f t="shared" si="5"/>
        <v>300</v>
      </c>
      <c r="K58" s="21">
        <f t="shared" si="9"/>
        <v>7200</v>
      </c>
      <c r="L58" s="34"/>
      <c r="M58" s="118" t="s">
        <v>938</v>
      </c>
    </row>
    <row r="59" spans="1:13" ht="17.100000000000001" customHeight="1">
      <c r="A59" s="17">
        <v>45449</v>
      </c>
      <c r="B59" s="17" t="s">
        <v>595</v>
      </c>
      <c r="C59" s="28"/>
      <c r="D59" s="29"/>
      <c r="E59" s="21"/>
      <c r="F59" s="30">
        <v>1</v>
      </c>
      <c r="G59" s="170">
        <v>300</v>
      </c>
      <c r="H59" s="21">
        <f t="shared" si="7"/>
        <v>300</v>
      </c>
      <c r="I59" s="24">
        <f t="shared" si="8"/>
        <v>23</v>
      </c>
      <c r="J59" s="134">
        <f t="shared" si="5"/>
        <v>300</v>
      </c>
      <c r="K59" s="21">
        <f t="shared" si="9"/>
        <v>6900</v>
      </c>
      <c r="L59" s="34"/>
      <c r="M59" s="118" t="s">
        <v>939</v>
      </c>
    </row>
    <row r="60" spans="1:13" ht="17.100000000000001" customHeight="1">
      <c r="A60" s="17">
        <v>45453</v>
      </c>
      <c r="B60" s="17" t="s">
        <v>589</v>
      </c>
      <c r="C60" s="28"/>
      <c r="D60" s="29"/>
      <c r="E60" s="21"/>
      <c r="F60" s="30">
        <v>2</v>
      </c>
      <c r="G60" s="170">
        <v>300</v>
      </c>
      <c r="H60" s="21">
        <f t="shared" si="7"/>
        <v>600</v>
      </c>
      <c r="I60" s="24">
        <f t="shared" si="8"/>
        <v>21</v>
      </c>
      <c r="J60" s="134">
        <f t="shared" si="5"/>
        <v>300</v>
      </c>
      <c r="K60" s="21">
        <f t="shared" si="9"/>
        <v>6300</v>
      </c>
      <c r="L60" s="34"/>
      <c r="M60" s="118" t="s">
        <v>941</v>
      </c>
    </row>
    <row r="61" spans="1:13" ht="17.100000000000001" customHeight="1">
      <c r="A61" s="17">
        <v>45454</v>
      </c>
      <c r="B61" s="17" t="s">
        <v>591</v>
      </c>
      <c r="C61" s="28"/>
      <c r="D61" s="29"/>
      <c r="E61" s="21"/>
      <c r="F61" s="30">
        <v>2</v>
      </c>
      <c r="G61" s="170">
        <v>300</v>
      </c>
      <c r="H61" s="21">
        <f t="shared" si="7"/>
        <v>600</v>
      </c>
      <c r="I61" s="24">
        <f t="shared" si="8"/>
        <v>19</v>
      </c>
      <c r="J61" s="134">
        <f t="shared" si="5"/>
        <v>300</v>
      </c>
      <c r="K61" s="21">
        <f t="shared" si="9"/>
        <v>5700</v>
      </c>
      <c r="L61" s="34"/>
      <c r="M61" s="118" t="s">
        <v>945</v>
      </c>
    </row>
    <row r="62" spans="1:13" ht="17.100000000000001" customHeight="1">
      <c r="A62" s="17">
        <v>45454</v>
      </c>
      <c r="B62" s="17" t="s">
        <v>593</v>
      </c>
      <c r="C62" s="28"/>
      <c r="D62" s="29"/>
      <c r="E62" s="21"/>
      <c r="F62" s="30">
        <v>2</v>
      </c>
      <c r="G62" s="170">
        <v>300</v>
      </c>
      <c r="H62" s="21">
        <f t="shared" si="7"/>
        <v>600</v>
      </c>
      <c r="I62" s="24">
        <f t="shared" si="8"/>
        <v>17</v>
      </c>
      <c r="J62" s="134">
        <f t="shared" si="5"/>
        <v>300</v>
      </c>
      <c r="K62" s="21">
        <f t="shared" si="9"/>
        <v>5100</v>
      </c>
      <c r="L62" s="34"/>
      <c r="M62" s="118" t="s">
        <v>946</v>
      </c>
    </row>
    <row r="63" spans="1:13" ht="17.100000000000001" customHeight="1">
      <c r="A63" s="17">
        <v>45463</v>
      </c>
      <c r="B63" s="17" t="s">
        <v>627</v>
      </c>
      <c r="C63" s="28"/>
      <c r="D63" s="29"/>
      <c r="E63" s="21"/>
      <c r="F63" s="30">
        <v>2</v>
      </c>
      <c r="G63" s="170">
        <v>300</v>
      </c>
      <c r="H63" s="21">
        <f t="shared" si="7"/>
        <v>600</v>
      </c>
      <c r="I63" s="24">
        <f t="shared" si="8"/>
        <v>15</v>
      </c>
      <c r="J63" s="134">
        <f t="shared" si="5"/>
        <v>300</v>
      </c>
      <c r="K63" s="21">
        <f t="shared" si="9"/>
        <v>4500</v>
      </c>
      <c r="L63" s="34"/>
      <c r="M63" s="118" t="s">
        <v>956</v>
      </c>
    </row>
    <row r="64" spans="1:13" ht="17.100000000000001" customHeight="1">
      <c r="A64" s="17">
        <v>45467</v>
      </c>
      <c r="B64" s="17" t="s">
        <v>583</v>
      </c>
      <c r="C64" s="28"/>
      <c r="D64" s="29"/>
      <c r="E64" s="21"/>
      <c r="F64" s="30">
        <v>5</v>
      </c>
      <c r="G64" s="170">
        <v>300</v>
      </c>
      <c r="H64" s="21">
        <f t="shared" si="7"/>
        <v>1500</v>
      </c>
      <c r="I64" s="24">
        <f t="shared" si="8"/>
        <v>10</v>
      </c>
      <c r="J64" s="134">
        <f t="shared" si="5"/>
        <v>300</v>
      </c>
      <c r="K64" s="21">
        <f t="shared" si="9"/>
        <v>3000</v>
      </c>
      <c r="L64" s="34"/>
      <c r="M64" s="118" t="s">
        <v>957</v>
      </c>
    </row>
    <row r="65" spans="1:13" ht="17.100000000000001" customHeight="1">
      <c r="A65" s="17">
        <v>45467</v>
      </c>
      <c r="B65" s="17" t="s">
        <v>589</v>
      </c>
      <c r="C65" s="28"/>
      <c r="D65" s="29"/>
      <c r="E65" s="21"/>
      <c r="F65" s="30">
        <v>1</v>
      </c>
      <c r="G65" s="170">
        <v>300</v>
      </c>
      <c r="H65" s="21">
        <f t="shared" si="7"/>
        <v>300</v>
      </c>
      <c r="I65" s="24">
        <f t="shared" si="8"/>
        <v>9</v>
      </c>
      <c r="J65" s="134">
        <f t="shared" si="5"/>
        <v>300</v>
      </c>
      <c r="K65" s="21">
        <f t="shared" si="9"/>
        <v>2700</v>
      </c>
      <c r="L65" s="34"/>
      <c r="M65" s="118" t="s">
        <v>959</v>
      </c>
    </row>
    <row r="66" spans="1:13" ht="17.100000000000001" customHeight="1">
      <c r="A66" s="17">
        <v>45467</v>
      </c>
      <c r="B66" s="17" t="s">
        <v>598</v>
      </c>
      <c r="C66" s="28"/>
      <c r="D66" s="29"/>
      <c r="E66" s="21"/>
      <c r="F66" s="30">
        <v>2</v>
      </c>
      <c r="G66" s="170">
        <v>300</v>
      </c>
      <c r="H66" s="21">
        <f t="shared" si="7"/>
        <v>600</v>
      </c>
      <c r="I66" s="24">
        <f t="shared" si="8"/>
        <v>7</v>
      </c>
      <c r="J66" s="134">
        <f t="shared" si="5"/>
        <v>300</v>
      </c>
      <c r="K66" s="21">
        <f t="shared" si="9"/>
        <v>2100</v>
      </c>
      <c r="L66" s="34"/>
      <c r="M66" s="118" t="s">
        <v>960</v>
      </c>
    </row>
    <row r="67" spans="1:13" ht="17.100000000000001" customHeight="1">
      <c r="A67" s="17">
        <v>45468</v>
      </c>
      <c r="B67" s="17" t="s">
        <v>629</v>
      </c>
      <c r="C67" s="28"/>
      <c r="D67" s="29"/>
      <c r="E67" s="21"/>
      <c r="F67" s="30">
        <v>2</v>
      </c>
      <c r="G67" s="170">
        <v>300</v>
      </c>
      <c r="H67" s="21">
        <f t="shared" si="7"/>
        <v>600</v>
      </c>
      <c r="I67" s="24">
        <f t="shared" si="8"/>
        <v>5</v>
      </c>
      <c r="J67" s="134">
        <f t="shared" si="5"/>
        <v>300</v>
      </c>
      <c r="K67" s="21">
        <f t="shared" si="9"/>
        <v>1500</v>
      </c>
      <c r="L67" s="34"/>
      <c r="M67" s="118" t="s">
        <v>965</v>
      </c>
    </row>
    <row r="68" spans="1:13" ht="17.100000000000001" customHeight="1">
      <c r="A68" s="17">
        <v>45470</v>
      </c>
      <c r="B68" s="17" t="s">
        <v>593</v>
      </c>
      <c r="C68" s="28"/>
      <c r="D68" s="29"/>
      <c r="E68" s="21"/>
      <c r="F68" s="30">
        <v>2</v>
      </c>
      <c r="G68" s="170">
        <v>300</v>
      </c>
      <c r="H68" s="21">
        <f t="shared" si="7"/>
        <v>600</v>
      </c>
      <c r="I68" s="24">
        <f t="shared" si="8"/>
        <v>3</v>
      </c>
      <c r="J68" s="134">
        <f t="shared" si="5"/>
        <v>300</v>
      </c>
      <c r="K68" s="21">
        <f t="shared" si="9"/>
        <v>900</v>
      </c>
      <c r="L68" s="34"/>
      <c r="M68" s="118" t="s">
        <v>971</v>
      </c>
    </row>
    <row r="69" spans="1:13" ht="17.100000000000001" customHeight="1">
      <c r="A69" s="17">
        <v>45470</v>
      </c>
      <c r="B69" s="17" t="s">
        <v>610</v>
      </c>
      <c r="C69" s="28"/>
      <c r="D69" s="29"/>
      <c r="E69" s="21"/>
      <c r="F69" s="30">
        <v>3</v>
      </c>
      <c r="G69" s="170">
        <v>300</v>
      </c>
      <c r="H69" s="21">
        <f t="shared" si="7"/>
        <v>900</v>
      </c>
      <c r="I69" s="24">
        <f t="shared" si="8"/>
        <v>0</v>
      </c>
      <c r="J69" s="134">
        <v>0</v>
      </c>
      <c r="K69" s="21">
        <f t="shared" si="9"/>
        <v>0</v>
      </c>
      <c r="L69" s="34"/>
      <c r="M69" s="118" t="s">
        <v>972</v>
      </c>
    </row>
    <row r="70" spans="1:13" ht="17.100000000000001" customHeight="1">
      <c r="A70" s="17"/>
      <c r="B70" s="17"/>
      <c r="C70" s="28"/>
      <c r="D70" s="29"/>
      <c r="E70" s="21"/>
      <c r="F70" s="30"/>
      <c r="G70" s="31"/>
      <c r="H70" s="21"/>
      <c r="I70" s="32">
        <f t="shared" si="8"/>
        <v>0</v>
      </c>
      <c r="J70" s="42" t="e">
        <f t="shared" ref="J70:J81" si="10">ROUND(((K69+E70)-H70)/I70,2)</f>
        <v>#DIV/0!</v>
      </c>
      <c r="K70" s="33" t="e">
        <f t="shared" si="9"/>
        <v>#DIV/0!</v>
      </c>
      <c r="L70" s="34"/>
    </row>
    <row r="71" spans="1:13" ht="17.100000000000001" customHeight="1">
      <c r="A71" s="17"/>
      <c r="B71" s="17"/>
      <c r="C71" s="28"/>
      <c r="D71" s="29"/>
      <c r="E71" s="21"/>
      <c r="F71" s="30"/>
      <c r="G71" s="31"/>
      <c r="H71" s="21"/>
      <c r="I71" s="32">
        <f t="shared" si="8"/>
        <v>0</v>
      </c>
      <c r="J71" s="42" t="e">
        <f t="shared" si="10"/>
        <v>#DIV/0!</v>
      </c>
      <c r="K71" s="33" t="e">
        <f t="shared" si="9"/>
        <v>#DIV/0!</v>
      </c>
      <c r="L71" s="34"/>
    </row>
    <row r="72" spans="1:13" ht="17.100000000000001" customHeight="1">
      <c r="A72" s="17"/>
      <c r="B72" s="17"/>
      <c r="C72" s="28"/>
      <c r="D72" s="29"/>
      <c r="E72" s="21"/>
      <c r="F72" s="30"/>
      <c r="G72" s="31"/>
      <c r="H72" s="21"/>
      <c r="I72" s="32">
        <f t="shared" si="8"/>
        <v>0</v>
      </c>
      <c r="J72" s="42" t="e">
        <f t="shared" si="10"/>
        <v>#DIV/0!</v>
      </c>
      <c r="K72" s="33" t="e">
        <f t="shared" si="9"/>
        <v>#DIV/0!</v>
      </c>
      <c r="L72" s="34"/>
    </row>
    <row r="73" spans="1:13" ht="17.100000000000001" customHeight="1">
      <c r="A73" s="17"/>
      <c r="B73" s="17"/>
      <c r="C73" s="28"/>
      <c r="D73" s="29"/>
      <c r="E73" s="21"/>
      <c r="F73" s="30"/>
      <c r="G73" s="31"/>
      <c r="H73" s="21"/>
      <c r="I73" s="32">
        <f t="shared" si="8"/>
        <v>0</v>
      </c>
      <c r="J73" s="42" t="e">
        <f t="shared" si="10"/>
        <v>#DIV/0!</v>
      </c>
      <c r="K73" s="33" t="e">
        <f t="shared" si="9"/>
        <v>#DIV/0!</v>
      </c>
      <c r="L73" s="34"/>
    </row>
    <row r="74" spans="1:13" ht="17.100000000000001" customHeight="1">
      <c r="A74" s="17"/>
      <c r="B74" s="17"/>
      <c r="C74" s="28"/>
      <c r="D74" s="29"/>
      <c r="E74" s="21"/>
      <c r="F74" s="30"/>
      <c r="G74" s="31"/>
      <c r="H74" s="21"/>
      <c r="I74" s="32">
        <f t="shared" si="8"/>
        <v>0</v>
      </c>
      <c r="J74" s="42" t="e">
        <f t="shared" si="10"/>
        <v>#DIV/0!</v>
      </c>
      <c r="K74" s="33" t="e">
        <f t="shared" si="9"/>
        <v>#DIV/0!</v>
      </c>
      <c r="L74" s="34"/>
    </row>
    <row r="75" spans="1:13" ht="17.100000000000001" customHeight="1">
      <c r="A75" s="17"/>
      <c r="B75" s="17"/>
      <c r="C75" s="28"/>
      <c r="D75" s="29"/>
      <c r="E75" s="21"/>
      <c r="F75" s="30"/>
      <c r="G75" s="31"/>
      <c r="H75" s="21"/>
      <c r="I75" s="32">
        <f t="shared" si="8"/>
        <v>0</v>
      </c>
      <c r="J75" s="42" t="e">
        <f t="shared" si="10"/>
        <v>#DIV/0!</v>
      </c>
      <c r="K75" s="33" t="e">
        <f t="shared" si="9"/>
        <v>#DIV/0!</v>
      </c>
      <c r="L75" s="34"/>
    </row>
    <row r="76" spans="1:13" ht="17.100000000000001" customHeight="1">
      <c r="A76" s="17"/>
      <c r="B76" s="17"/>
      <c r="C76" s="28"/>
      <c r="D76" s="29"/>
      <c r="E76" s="21"/>
      <c r="F76" s="30"/>
      <c r="G76" s="31"/>
      <c r="H76" s="21"/>
      <c r="I76" s="32">
        <f t="shared" si="8"/>
        <v>0</v>
      </c>
      <c r="J76" s="42" t="e">
        <f t="shared" si="10"/>
        <v>#DIV/0!</v>
      </c>
      <c r="K76" s="33" t="e">
        <f t="shared" si="9"/>
        <v>#DIV/0!</v>
      </c>
      <c r="L76" s="34"/>
    </row>
    <row r="77" spans="1:13" ht="17.100000000000001" customHeight="1">
      <c r="A77" s="17"/>
      <c r="B77" s="17"/>
      <c r="C77" s="28"/>
      <c r="D77" s="29"/>
      <c r="E77" s="21"/>
      <c r="F77" s="30"/>
      <c r="G77" s="31"/>
      <c r="H77" s="21"/>
      <c r="I77" s="32">
        <f t="shared" si="8"/>
        <v>0</v>
      </c>
      <c r="J77" s="42" t="e">
        <f t="shared" si="10"/>
        <v>#DIV/0!</v>
      </c>
      <c r="K77" s="33" t="e">
        <f t="shared" si="9"/>
        <v>#DIV/0!</v>
      </c>
      <c r="L77" s="34"/>
    </row>
    <row r="78" spans="1:13" ht="17.100000000000001" customHeight="1">
      <c r="A78" s="17"/>
      <c r="B78" s="17"/>
      <c r="C78" s="28"/>
      <c r="D78" s="29"/>
      <c r="E78" s="21"/>
      <c r="F78" s="30"/>
      <c r="G78" s="31"/>
      <c r="H78" s="21"/>
      <c r="I78" s="32">
        <f t="shared" si="8"/>
        <v>0</v>
      </c>
      <c r="J78" s="42" t="e">
        <f t="shared" si="10"/>
        <v>#DIV/0!</v>
      </c>
      <c r="K78" s="33" t="e">
        <f t="shared" si="9"/>
        <v>#DIV/0!</v>
      </c>
      <c r="L78" s="34"/>
    </row>
    <row r="79" spans="1:13" ht="17.100000000000001" customHeight="1">
      <c r="A79" s="17"/>
      <c r="B79" s="17"/>
      <c r="C79" s="28"/>
      <c r="D79" s="29"/>
      <c r="E79" s="21"/>
      <c r="F79" s="30"/>
      <c r="G79" s="31"/>
      <c r="H79" s="21"/>
      <c r="I79" s="32">
        <f t="shared" si="8"/>
        <v>0</v>
      </c>
      <c r="J79" s="42" t="e">
        <f t="shared" si="10"/>
        <v>#DIV/0!</v>
      </c>
      <c r="K79" s="33" t="e">
        <f t="shared" ref="K79:K81" si="11">ROUND(I79*J79,2)</f>
        <v>#DIV/0!</v>
      </c>
      <c r="L79" s="34"/>
    </row>
    <row r="80" spans="1:13" ht="17.100000000000001" customHeight="1">
      <c r="A80" s="17"/>
      <c r="B80" s="17"/>
      <c r="C80" s="28"/>
      <c r="D80" s="29"/>
      <c r="E80" s="21"/>
      <c r="F80" s="30"/>
      <c r="G80" s="31"/>
      <c r="H80" s="21"/>
      <c r="I80" s="32">
        <f t="shared" si="8"/>
        <v>0</v>
      </c>
      <c r="J80" s="42" t="e">
        <f t="shared" si="10"/>
        <v>#DIV/0!</v>
      </c>
      <c r="K80" s="33" t="e">
        <f t="shared" si="11"/>
        <v>#DIV/0!</v>
      </c>
      <c r="L80" s="34"/>
    </row>
    <row r="81" spans="1:12" ht="17.100000000000001" customHeight="1">
      <c r="A81" s="17"/>
      <c r="B81" s="17"/>
      <c r="C81" s="28"/>
      <c r="D81" s="29"/>
      <c r="E81" s="21"/>
      <c r="F81" s="30"/>
      <c r="G81" s="31"/>
      <c r="H81" s="21"/>
      <c r="I81" s="32">
        <f t="shared" si="8"/>
        <v>0</v>
      </c>
      <c r="J81" s="42" t="e">
        <f t="shared" si="10"/>
        <v>#DIV/0!</v>
      </c>
      <c r="K81" s="33" t="e">
        <f t="shared" si="11"/>
        <v>#DIV/0!</v>
      </c>
      <c r="L81" s="34"/>
    </row>
    <row r="82" spans="1:12" ht="17.100000000000001" customHeight="1">
      <c r="A82" s="17"/>
      <c r="B82" s="17"/>
      <c r="C82" s="28"/>
      <c r="D82" s="29"/>
      <c r="E82" s="21"/>
      <c r="F82" s="30"/>
      <c r="G82" s="31"/>
      <c r="H82" s="21"/>
      <c r="I82" s="32">
        <f t="shared" ref="I82:I121" si="12">+I81+C82-F82</f>
        <v>0</v>
      </c>
      <c r="J82" s="42" t="e">
        <f t="shared" ref="J82:J121" si="13">ROUND(((K81+E82)-H82)/I82,2)</f>
        <v>#DIV/0!</v>
      </c>
      <c r="K82" s="33" t="e">
        <f t="shared" ref="K82:K121" si="14">ROUND(I82*J82,2)</f>
        <v>#DIV/0!</v>
      </c>
      <c r="L82" s="34"/>
    </row>
    <row r="83" spans="1:12" ht="17.100000000000001" customHeight="1">
      <c r="A83" s="17"/>
      <c r="B83" s="17"/>
      <c r="C83" s="28"/>
      <c r="D83" s="29"/>
      <c r="E83" s="21"/>
      <c r="F83" s="30"/>
      <c r="G83" s="31"/>
      <c r="H83" s="21"/>
      <c r="I83" s="32">
        <f t="shared" si="12"/>
        <v>0</v>
      </c>
      <c r="J83" s="42" t="e">
        <f t="shared" si="13"/>
        <v>#DIV/0!</v>
      </c>
      <c r="K83" s="33" t="e">
        <f t="shared" si="14"/>
        <v>#DIV/0!</v>
      </c>
      <c r="L83" s="34"/>
    </row>
    <row r="84" spans="1:12" ht="17.100000000000001" customHeight="1">
      <c r="A84" s="17"/>
      <c r="B84" s="17"/>
      <c r="C84" s="28"/>
      <c r="D84" s="29"/>
      <c r="E84" s="21"/>
      <c r="F84" s="30"/>
      <c r="G84" s="31"/>
      <c r="H84" s="21"/>
      <c r="I84" s="32">
        <f t="shared" si="12"/>
        <v>0</v>
      </c>
      <c r="J84" s="42" t="e">
        <f t="shared" si="13"/>
        <v>#DIV/0!</v>
      </c>
      <c r="K84" s="33" t="e">
        <f t="shared" si="14"/>
        <v>#DIV/0!</v>
      </c>
      <c r="L84" s="34"/>
    </row>
    <row r="85" spans="1:12" ht="17.100000000000001" customHeight="1">
      <c r="A85" s="17"/>
      <c r="B85" s="17"/>
      <c r="C85" s="28"/>
      <c r="D85" s="29"/>
      <c r="E85" s="21"/>
      <c r="F85" s="30"/>
      <c r="G85" s="31"/>
      <c r="H85" s="21"/>
      <c r="I85" s="32">
        <f t="shared" si="12"/>
        <v>0</v>
      </c>
      <c r="J85" s="42" t="e">
        <f t="shared" si="13"/>
        <v>#DIV/0!</v>
      </c>
      <c r="K85" s="33" t="e">
        <f t="shared" si="14"/>
        <v>#DIV/0!</v>
      </c>
      <c r="L85" s="34"/>
    </row>
    <row r="86" spans="1:12" ht="17.100000000000001" customHeight="1">
      <c r="A86" s="17"/>
      <c r="B86" s="17"/>
      <c r="C86" s="28"/>
      <c r="D86" s="29"/>
      <c r="E86" s="21"/>
      <c r="F86" s="30"/>
      <c r="G86" s="31"/>
      <c r="H86" s="21"/>
      <c r="I86" s="32">
        <f t="shared" si="12"/>
        <v>0</v>
      </c>
      <c r="J86" s="42" t="e">
        <f t="shared" si="13"/>
        <v>#DIV/0!</v>
      </c>
      <c r="K86" s="33" t="e">
        <f t="shared" si="14"/>
        <v>#DIV/0!</v>
      </c>
      <c r="L86" s="34"/>
    </row>
    <row r="87" spans="1:12" ht="17.100000000000001" customHeight="1">
      <c r="A87" s="17"/>
      <c r="B87" s="17"/>
      <c r="C87" s="28"/>
      <c r="D87" s="29"/>
      <c r="E87" s="21"/>
      <c r="F87" s="30"/>
      <c r="G87" s="31"/>
      <c r="H87" s="21"/>
      <c r="I87" s="32">
        <f t="shared" si="12"/>
        <v>0</v>
      </c>
      <c r="J87" s="42" t="e">
        <f t="shared" si="13"/>
        <v>#DIV/0!</v>
      </c>
      <c r="K87" s="33" t="e">
        <f t="shared" si="14"/>
        <v>#DIV/0!</v>
      </c>
      <c r="L87" s="34"/>
    </row>
    <row r="88" spans="1:12" ht="17.100000000000001" customHeight="1">
      <c r="A88" s="17"/>
      <c r="B88" s="17"/>
      <c r="C88" s="28"/>
      <c r="D88" s="29"/>
      <c r="E88" s="21"/>
      <c r="F88" s="30"/>
      <c r="G88" s="31"/>
      <c r="H88" s="21"/>
      <c r="I88" s="32">
        <f t="shared" si="12"/>
        <v>0</v>
      </c>
      <c r="J88" s="42" t="e">
        <f t="shared" si="13"/>
        <v>#DIV/0!</v>
      </c>
      <c r="K88" s="33" t="e">
        <f t="shared" si="14"/>
        <v>#DIV/0!</v>
      </c>
      <c r="L88" s="34"/>
    </row>
    <row r="89" spans="1:12" ht="17.100000000000001" customHeight="1">
      <c r="A89" s="17"/>
      <c r="B89" s="17"/>
      <c r="C89" s="28"/>
      <c r="D89" s="29"/>
      <c r="E89" s="21"/>
      <c r="F89" s="30"/>
      <c r="G89" s="31"/>
      <c r="H89" s="21"/>
      <c r="I89" s="32">
        <f t="shared" si="12"/>
        <v>0</v>
      </c>
      <c r="J89" s="42" t="e">
        <f t="shared" si="13"/>
        <v>#DIV/0!</v>
      </c>
      <c r="K89" s="33" t="e">
        <f t="shared" si="14"/>
        <v>#DIV/0!</v>
      </c>
      <c r="L89" s="34"/>
    </row>
    <row r="90" spans="1:12" ht="17.100000000000001" customHeight="1">
      <c r="A90" s="17"/>
      <c r="B90" s="17"/>
      <c r="C90" s="28"/>
      <c r="D90" s="29"/>
      <c r="E90" s="21"/>
      <c r="F90" s="30"/>
      <c r="G90" s="31"/>
      <c r="H90" s="21"/>
      <c r="I90" s="32">
        <f t="shared" si="12"/>
        <v>0</v>
      </c>
      <c r="J90" s="42" t="e">
        <f t="shared" si="13"/>
        <v>#DIV/0!</v>
      </c>
      <c r="K90" s="33" t="e">
        <f t="shared" si="14"/>
        <v>#DIV/0!</v>
      </c>
      <c r="L90" s="34"/>
    </row>
    <row r="91" spans="1:12" ht="17.100000000000001" customHeight="1">
      <c r="A91" s="17"/>
      <c r="B91" s="17"/>
      <c r="C91" s="28"/>
      <c r="D91" s="29"/>
      <c r="E91" s="21"/>
      <c r="F91" s="30"/>
      <c r="G91" s="31"/>
      <c r="H91" s="21"/>
      <c r="I91" s="32">
        <f t="shared" si="12"/>
        <v>0</v>
      </c>
      <c r="J91" s="42" t="e">
        <f t="shared" si="13"/>
        <v>#DIV/0!</v>
      </c>
      <c r="K91" s="33" t="e">
        <f t="shared" si="14"/>
        <v>#DIV/0!</v>
      </c>
      <c r="L91" s="34"/>
    </row>
    <row r="92" spans="1:12" ht="17.100000000000001" customHeight="1">
      <c r="A92" s="17"/>
      <c r="B92" s="17"/>
      <c r="C92" s="28"/>
      <c r="D92" s="29"/>
      <c r="E92" s="21"/>
      <c r="F92" s="30"/>
      <c r="G92" s="31"/>
      <c r="H92" s="21"/>
      <c r="I92" s="32">
        <f t="shared" si="12"/>
        <v>0</v>
      </c>
      <c r="J92" s="42" t="e">
        <f t="shared" si="13"/>
        <v>#DIV/0!</v>
      </c>
      <c r="K92" s="33" t="e">
        <f t="shared" si="14"/>
        <v>#DIV/0!</v>
      </c>
      <c r="L92" s="34"/>
    </row>
    <row r="93" spans="1:12" ht="17.100000000000001" customHeight="1">
      <c r="A93" s="17"/>
      <c r="B93" s="17"/>
      <c r="C93" s="28"/>
      <c r="D93" s="29"/>
      <c r="E93" s="21"/>
      <c r="F93" s="30"/>
      <c r="G93" s="31"/>
      <c r="H93" s="21"/>
      <c r="I93" s="32">
        <f t="shared" si="12"/>
        <v>0</v>
      </c>
      <c r="J93" s="42" t="e">
        <f t="shared" si="13"/>
        <v>#DIV/0!</v>
      </c>
      <c r="K93" s="33" t="e">
        <f t="shared" si="14"/>
        <v>#DIV/0!</v>
      </c>
      <c r="L93" s="34"/>
    </row>
    <row r="94" spans="1:12" ht="17.100000000000001" customHeight="1">
      <c r="A94" s="17"/>
      <c r="B94" s="17"/>
      <c r="C94" s="28"/>
      <c r="D94" s="29"/>
      <c r="E94" s="21"/>
      <c r="F94" s="30"/>
      <c r="G94" s="31"/>
      <c r="H94" s="21"/>
      <c r="I94" s="32">
        <f t="shared" si="12"/>
        <v>0</v>
      </c>
      <c r="J94" s="42" t="e">
        <f t="shared" si="13"/>
        <v>#DIV/0!</v>
      </c>
      <c r="K94" s="33" t="e">
        <f t="shared" si="14"/>
        <v>#DIV/0!</v>
      </c>
      <c r="L94" s="34"/>
    </row>
    <row r="95" spans="1:12" ht="17.100000000000001" customHeight="1">
      <c r="A95" s="17"/>
      <c r="B95" s="17"/>
      <c r="C95" s="28"/>
      <c r="D95" s="29"/>
      <c r="E95" s="21"/>
      <c r="F95" s="30"/>
      <c r="G95" s="31"/>
      <c r="H95" s="21"/>
      <c r="I95" s="32">
        <f t="shared" si="12"/>
        <v>0</v>
      </c>
      <c r="J95" s="42" t="e">
        <f t="shared" si="13"/>
        <v>#DIV/0!</v>
      </c>
      <c r="K95" s="33" t="e">
        <f t="shared" si="14"/>
        <v>#DIV/0!</v>
      </c>
      <c r="L95" s="34"/>
    </row>
    <row r="96" spans="1:12" ht="17.100000000000001" customHeight="1">
      <c r="A96" s="17"/>
      <c r="B96" s="17"/>
      <c r="C96" s="28"/>
      <c r="D96" s="29"/>
      <c r="E96" s="21"/>
      <c r="F96" s="30"/>
      <c r="G96" s="31"/>
      <c r="H96" s="21"/>
      <c r="I96" s="32">
        <f t="shared" si="12"/>
        <v>0</v>
      </c>
      <c r="J96" s="42" t="e">
        <f t="shared" si="13"/>
        <v>#DIV/0!</v>
      </c>
      <c r="K96" s="33" t="e">
        <f t="shared" si="14"/>
        <v>#DIV/0!</v>
      </c>
      <c r="L96" s="34"/>
    </row>
    <row r="97" spans="1:12" ht="17.100000000000001" customHeight="1">
      <c r="A97" s="17"/>
      <c r="B97" s="17"/>
      <c r="C97" s="28"/>
      <c r="D97" s="29"/>
      <c r="E97" s="21"/>
      <c r="F97" s="30"/>
      <c r="G97" s="31"/>
      <c r="H97" s="21"/>
      <c r="I97" s="32">
        <f t="shared" si="12"/>
        <v>0</v>
      </c>
      <c r="J97" s="42" t="e">
        <f t="shared" si="13"/>
        <v>#DIV/0!</v>
      </c>
      <c r="K97" s="33" t="e">
        <f t="shared" si="14"/>
        <v>#DIV/0!</v>
      </c>
      <c r="L97" s="34"/>
    </row>
    <row r="98" spans="1:12" ht="17.100000000000001" customHeight="1">
      <c r="A98" s="17"/>
      <c r="B98" s="17"/>
      <c r="C98" s="28"/>
      <c r="D98" s="29"/>
      <c r="E98" s="21"/>
      <c r="F98" s="30"/>
      <c r="G98" s="31"/>
      <c r="H98" s="21"/>
      <c r="I98" s="32">
        <f t="shared" si="12"/>
        <v>0</v>
      </c>
      <c r="J98" s="42" t="e">
        <f t="shared" si="13"/>
        <v>#DIV/0!</v>
      </c>
      <c r="K98" s="33" t="e">
        <f t="shared" si="14"/>
        <v>#DIV/0!</v>
      </c>
      <c r="L98" s="34"/>
    </row>
    <row r="99" spans="1:12" ht="17.100000000000001" customHeight="1">
      <c r="A99" s="17"/>
      <c r="B99" s="17"/>
      <c r="C99" s="28"/>
      <c r="D99" s="29"/>
      <c r="E99" s="21"/>
      <c r="F99" s="30"/>
      <c r="G99" s="31"/>
      <c r="H99" s="21"/>
      <c r="I99" s="32">
        <f t="shared" si="12"/>
        <v>0</v>
      </c>
      <c r="J99" s="42" t="e">
        <f t="shared" si="13"/>
        <v>#DIV/0!</v>
      </c>
      <c r="K99" s="33" t="e">
        <f t="shared" si="14"/>
        <v>#DIV/0!</v>
      </c>
      <c r="L99" s="34"/>
    </row>
    <row r="100" spans="1:12" ht="17.100000000000001" customHeight="1">
      <c r="A100" s="17"/>
      <c r="B100" s="17"/>
      <c r="C100" s="28"/>
      <c r="D100" s="29"/>
      <c r="E100" s="21"/>
      <c r="F100" s="30"/>
      <c r="G100" s="31"/>
      <c r="H100" s="21"/>
      <c r="I100" s="32">
        <f t="shared" si="12"/>
        <v>0</v>
      </c>
      <c r="J100" s="42" t="e">
        <f t="shared" si="13"/>
        <v>#DIV/0!</v>
      </c>
      <c r="K100" s="33" t="e">
        <f t="shared" si="14"/>
        <v>#DIV/0!</v>
      </c>
      <c r="L100" s="34"/>
    </row>
    <row r="101" spans="1:12" ht="17.100000000000001" customHeight="1">
      <c r="A101" s="17"/>
      <c r="B101" s="17"/>
      <c r="C101" s="28"/>
      <c r="D101" s="29"/>
      <c r="E101" s="21"/>
      <c r="F101" s="30"/>
      <c r="G101" s="31"/>
      <c r="H101" s="21"/>
      <c r="I101" s="32">
        <f t="shared" si="12"/>
        <v>0</v>
      </c>
      <c r="J101" s="42" t="e">
        <f t="shared" si="13"/>
        <v>#DIV/0!</v>
      </c>
      <c r="K101" s="33" t="e">
        <f t="shared" si="14"/>
        <v>#DIV/0!</v>
      </c>
      <c r="L101" s="34"/>
    </row>
    <row r="102" spans="1:12" ht="17.100000000000001" customHeight="1">
      <c r="A102" s="17"/>
      <c r="B102" s="17"/>
      <c r="C102" s="28"/>
      <c r="D102" s="29"/>
      <c r="E102" s="21"/>
      <c r="F102" s="30"/>
      <c r="G102" s="31"/>
      <c r="H102" s="21"/>
      <c r="I102" s="32">
        <f t="shared" si="12"/>
        <v>0</v>
      </c>
      <c r="J102" s="42" t="e">
        <f t="shared" si="13"/>
        <v>#DIV/0!</v>
      </c>
      <c r="K102" s="33" t="e">
        <f t="shared" si="14"/>
        <v>#DIV/0!</v>
      </c>
      <c r="L102" s="34"/>
    </row>
    <row r="103" spans="1:12" ht="17.100000000000001" customHeight="1">
      <c r="A103" s="17"/>
      <c r="B103" s="17"/>
      <c r="C103" s="28"/>
      <c r="D103" s="29"/>
      <c r="E103" s="21"/>
      <c r="F103" s="30"/>
      <c r="G103" s="31"/>
      <c r="H103" s="21"/>
      <c r="I103" s="32">
        <f t="shared" si="12"/>
        <v>0</v>
      </c>
      <c r="J103" s="42" t="e">
        <f t="shared" si="13"/>
        <v>#DIV/0!</v>
      </c>
      <c r="K103" s="33" t="e">
        <f t="shared" si="14"/>
        <v>#DIV/0!</v>
      </c>
      <c r="L103" s="34"/>
    </row>
    <row r="104" spans="1:12" ht="17.100000000000001" customHeight="1">
      <c r="A104" s="17"/>
      <c r="B104" s="17"/>
      <c r="C104" s="28"/>
      <c r="D104" s="29"/>
      <c r="E104" s="21"/>
      <c r="F104" s="30"/>
      <c r="G104" s="31"/>
      <c r="H104" s="21"/>
      <c r="I104" s="32">
        <f t="shared" si="12"/>
        <v>0</v>
      </c>
      <c r="J104" s="42" t="e">
        <f t="shared" si="13"/>
        <v>#DIV/0!</v>
      </c>
      <c r="K104" s="33" t="e">
        <f t="shared" si="14"/>
        <v>#DIV/0!</v>
      </c>
      <c r="L104" s="34"/>
    </row>
    <row r="105" spans="1:12" ht="17.100000000000001" customHeight="1">
      <c r="A105" s="17"/>
      <c r="B105" s="17"/>
      <c r="C105" s="28"/>
      <c r="D105" s="29"/>
      <c r="E105" s="21"/>
      <c r="F105" s="30"/>
      <c r="G105" s="31"/>
      <c r="H105" s="21"/>
      <c r="I105" s="32">
        <f t="shared" si="12"/>
        <v>0</v>
      </c>
      <c r="J105" s="42" t="e">
        <f t="shared" si="13"/>
        <v>#DIV/0!</v>
      </c>
      <c r="K105" s="33" t="e">
        <f t="shared" si="14"/>
        <v>#DIV/0!</v>
      </c>
      <c r="L105" s="34"/>
    </row>
    <row r="106" spans="1:12" ht="17.100000000000001" customHeight="1">
      <c r="A106" s="17"/>
      <c r="B106" s="17"/>
      <c r="C106" s="28"/>
      <c r="D106" s="29"/>
      <c r="E106" s="21"/>
      <c r="F106" s="30"/>
      <c r="G106" s="31"/>
      <c r="H106" s="21"/>
      <c r="I106" s="32">
        <f t="shared" si="12"/>
        <v>0</v>
      </c>
      <c r="J106" s="42" t="e">
        <f t="shared" si="13"/>
        <v>#DIV/0!</v>
      </c>
      <c r="K106" s="33" t="e">
        <f t="shared" si="14"/>
        <v>#DIV/0!</v>
      </c>
      <c r="L106" s="34"/>
    </row>
    <row r="107" spans="1:12" ht="17.100000000000001" customHeight="1">
      <c r="A107" s="17"/>
      <c r="B107" s="17"/>
      <c r="C107" s="28"/>
      <c r="D107" s="29"/>
      <c r="E107" s="21"/>
      <c r="F107" s="30"/>
      <c r="G107" s="31"/>
      <c r="H107" s="21"/>
      <c r="I107" s="32">
        <f t="shared" si="12"/>
        <v>0</v>
      </c>
      <c r="J107" s="42" t="e">
        <f t="shared" si="13"/>
        <v>#DIV/0!</v>
      </c>
      <c r="K107" s="33" t="e">
        <f t="shared" si="14"/>
        <v>#DIV/0!</v>
      </c>
      <c r="L107" s="34"/>
    </row>
    <row r="108" spans="1:12" ht="17.100000000000001" customHeight="1">
      <c r="A108" s="17"/>
      <c r="B108" s="17"/>
      <c r="C108" s="28"/>
      <c r="D108" s="29"/>
      <c r="E108" s="21"/>
      <c r="F108" s="30"/>
      <c r="G108" s="31"/>
      <c r="H108" s="21"/>
      <c r="I108" s="32">
        <f t="shared" si="12"/>
        <v>0</v>
      </c>
      <c r="J108" s="42" t="e">
        <f t="shared" si="13"/>
        <v>#DIV/0!</v>
      </c>
      <c r="K108" s="33" t="e">
        <f t="shared" si="14"/>
        <v>#DIV/0!</v>
      </c>
      <c r="L108" s="34"/>
    </row>
    <row r="109" spans="1:12" ht="17.100000000000001" customHeight="1">
      <c r="A109" s="17"/>
      <c r="B109" s="17"/>
      <c r="C109" s="28"/>
      <c r="D109" s="29"/>
      <c r="E109" s="21"/>
      <c r="F109" s="30"/>
      <c r="G109" s="31"/>
      <c r="H109" s="21"/>
      <c r="I109" s="32">
        <f t="shared" si="12"/>
        <v>0</v>
      </c>
      <c r="J109" s="42" t="e">
        <f t="shared" si="13"/>
        <v>#DIV/0!</v>
      </c>
      <c r="K109" s="33" t="e">
        <f t="shared" si="14"/>
        <v>#DIV/0!</v>
      </c>
      <c r="L109" s="34"/>
    </row>
    <row r="110" spans="1:12" ht="17.100000000000001" customHeight="1">
      <c r="A110" s="17"/>
      <c r="B110" s="17"/>
      <c r="C110" s="28"/>
      <c r="D110" s="29"/>
      <c r="E110" s="21"/>
      <c r="F110" s="30"/>
      <c r="G110" s="31"/>
      <c r="H110" s="21"/>
      <c r="I110" s="32">
        <f t="shared" si="12"/>
        <v>0</v>
      </c>
      <c r="J110" s="42" t="e">
        <f t="shared" si="13"/>
        <v>#DIV/0!</v>
      </c>
      <c r="K110" s="33" t="e">
        <f t="shared" si="14"/>
        <v>#DIV/0!</v>
      </c>
      <c r="L110" s="34"/>
    </row>
    <row r="111" spans="1:12" ht="17.100000000000001" customHeight="1">
      <c r="A111" s="17"/>
      <c r="B111" s="17"/>
      <c r="C111" s="28"/>
      <c r="D111" s="29"/>
      <c r="E111" s="21"/>
      <c r="F111" s="30"/>
      <c r="G111" s="31"/>
      <c r="H111" s="21"/>
      <c r="I111" s="32">
        <f t="shared" si="12"/>
        <v>0</v>
      </c>
      <c r="J111" s="42" t="e">
        <f t="shared" si="13"/>
        <v>#DIV/0!</v>
      </c>
      <c r="K111" s="33" t="e">
        <f t="shared" si="14"/>
        <v>#DIV/0!</v>
      </c>
      <c r="L111" s="34"/>
    </row>
    <row r="112" spans="1:12" ht="17.100000000000001" customHeight="1">
      <c r="A112" s="17"/>
      <c r="B112" s="17"/>
      <c r="C112" s="28"/>
      <c r="D112" s="29"/>
      <c r="E112" s="21"/>
      <c r="F112" s="30"/>
      <c r="G112" s="31"/>
      <c r="H112" s="21"/>
      <c r="I112" s="32">
        <f t="shared" si="12"/>
        <v>0</v>
      </c>
      <c r="J112" s="42" t="e">
        <f t="shared" si="13"/>
        <v>#DIV/0!</v>
      </c>
      <c r="K112" s="33" t="e">
        <f t="shared" si="14"/>
        <v>#DIV/0!</v>
      </c>
      <c r="L112" s="34"/>
    </row>
    <row r="113" spans="1:12" ht="17.100000000000001" customHeight="1">
      <c r="A113" s="17"/>
      <c r="B113" s="17"/>
      <c r="C113" s="28"/>
      <c r="D113" s="29"/>
      <c r="E113" s="21"/>
      <c r="F113" s="30"/>
      <c r="G113" s="31"/>
      <c r="H113" s="21"/>
      <c r="I113" s="32">
        <f t="shared" si="12"/>
        <v>0</v>
      </c>
      <c r="J113" s="42" t="e">
        <f t="shared" si="13"/>
        <v>#DIV/0!</v>
      </c>
      <c r="K113" s="33" t="e">
        <f t="shared" si="14"/>
        <v>#DIV/0!</v>
      </c>
      <c r="L113" s="34"/>
    </row>
    <row r="114" spans="1:12" ht="17.100000000000001" customHeight="1">
      <c r="A114" s="17"/>
      <c r="B114" s="17"/>
      <c r="C114" s="28"/>
      <c r="D114" s="29"/>
      <c r="E114" s="21"/>
      <c r="F114" s="30"/>
      <c r="G114" s="31"/>
      <c r="H114" s="21"/>
      <c r="I114" s="32">
        <f t="shared" si="12"/>
        <v>0</v>
      </c>
      <c r="J114" s="42" t="e">
        <f t="shared" si="13"/>
        <v>#DIV/0!</v>
      </c>
      <c r="K114" s="33" t="e">
        <f t="shared" si="14"/>
        <v>#DIV/0!</v>
      </c>
      <c r="L114" s="34"/>
    </row>
    <row r="115" spans="1:12" ht="17.100000000000001" customHeight="1">
      <c r="A115" s="17"/>
      <c r="B115" s="17"/>
      <c r="C115" s="28"/>
      <c r="D115" s="29"/>
      <c r="E115" s="21"/>
      <c r="F115" s="30"/>
      <c r="G115" s="31"/>
      <c r="H115" s="21"/>
      <c r="I115" s="32">
        <f t="shared" si="12"/>
        <v>0</v>
      </c>
      <c r="J115" s="42" t="e">
        <f t="shared" si="13"/>
        <v>#DIV/0!</v>
      </c>
      <c r="K115" s="33" t="e">
        <f t="shared" si="14"/>
        <v>#DIV/0!</v>
      </c>
      <c r="L115" s="34"/>
    </row>
    <row r="116" spans="1:12" ht="17.100000000000001" customHeight="1">
      <c r="A116" s="17"/>
      <c r="B116" s="17"/>
      <c r="C116" s="28"/>
      <c r="D116" s="29"/>
      <c r="E116" s="21"/>
      <c r="F116" s="30"/>
      <c r="G116" s="31"/>
      <c r="H116" s="21"/>
      <c r="I116" s="32">
        <f t="shared" si="12"/>
        <v>0</v>
      </c>
      <c r="J116" s="42" t="e">
        <f t="shared" si="13"/>
        <v>#DIV/0!</v>
      </c>
      <c r="K116" s="33" t="e">
        <f t="shared" si="14"/>
        <v>#DIV/0!</v>
      </c>
      <c r="L116" s="34"/>
    </row>
    <row r="117" spans="1:12" ht="17.100000000000001" customHeight="1">
      <c r="A117" s="17"/>
      <c r="B117" s="17"/>
      <c r="C117" s="28"/>
      <c r="D117" s="29"/>
      <c r="E117" s="21"/>
      <c r="F117" s="30"/>
      <c r="G117" s="31"/>
      <c r="H117" s="21"/>
      <c r="I117" s="32">
        <f t="shared" si="12"/>
        <v>0</v>
      </c>
      <c r="J117" s="42" t="e">
        <f t="shared" si="13"/>
        <v>#DIV/0!</v>
      </c>
      <c r="K117" s="33" t="e">
        <f t="shared" si="14"/>
        <v>#DIV/0!</v>
      </c>
      <c r="L117" s="34"/>
    </row>
    <row r="118" spans="1:12" ht="17.100000000000001" customHeight="1">
      <c r="A118" s="17"/>
      <c r="B118" s="17"/>
      <c r="C118" s="28"/>
      <c r="D118" s="29"/>
      <c r="E118" s="21"/>
      <c r="F118" s="30"/>
      <c r="G118" s="31"/>
      <c r="H118" s="21"/>
      <c r="I118" s="32">
        <f t="shared" si="12"/>
        <v>0</v>
      </c>
      <c r="J118" s="42" t="e">
        <f t="shared" si="13"/>
        <v>#DIV/0!</v>
      </c>
      <c r="K118" s="33" t="e">
        <f t="shared" si="14"/>
        <v>#DIV/0!</v>
      </c>
      <c r="L118" s="34"/>
    </row>
    <row r="119" spans="1:12" ht="17.100000000000001" customHeight="1">
      <c r="A119" s="17"/>
      <c r="B119" s="17"/>
      <c r="C119" s="28"/>
      <c r="D119" s="29"/>
      <c r="E119" s="21"/>
      <c r="F119" s="30"/>
      <c r="G119" s="31"/>
      <c r="H119" s="21"/>
      <c r="I119" s="32">
        <f t="shared" si="12"/>
        <v>0</v>
      </c>
      <c r="J119" s="42" t="e">
        <f t="shared" si="13"/>
        <v>#DIV/0!</v>
      </c>
      <c r="K119" s="33" t="e">
        <f t="shared" si="14"/>
        <v>#DIV/0!</v>
      </c>
      <c r="L119" s="34"/>
    </row>
    <row r="120" spans="1:12" ht="17.100000000000001" customHeight="1">
      <c r="A120" s="17"/>
      <c r="B120" s="17"/>
      <c r="C120" s="28"/>
      <c r="D120" s="29"/>
      <c r="E120" s="21"/>
      <c r="F120" s="30"/>
      <c r="G120" s="31"/>
      <c r="H120" s="21"/>
      <c r="I120" s="32">
        <f t="shared" si="12"/>
        <v>0</v>
      </c>
      <c r="J120" s="42" t="e">
        <f t="shared" si="13"/>
        <v>#DIV/0!</v>
      </c>
      <c r="K120" s="33" t="e">
        <f t="shared" si="14"/>
        <v>#DIV/0!</v>
      </c>
      <c r="L120" s="34"/>
    </row>
    <row r="121" spans="1:12" ht="17.100000000000001" customHeight="1">
      <c r="A121" s="17"/>
      <c r="B121" s="17"/>
      <c r="C121" s="28"/>
      <c r="D121" s="29"/>
      <c r="E121" s="21"/>
      <c r="F121" s="30"/>
      <c r="G121" s="31"/>
      <c r="H121" s="21"/>
      <c r="I121" s="32">
        <f t="shared" si="12"/>
        <v>0</v>
      </c>
      <c r="J121" s="42" t="e">
        <f t="shared" si="13"/>
        <v>#DIV/0!</v>
      </c>
      <c r="K121" s="33" t="e">
        <f t="shared" si="14"/>
        <v>#DIV/0!</v>
      </c>
      <c r="L121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124">
    <tabColor rgb="FFFFFF00"/>
    <pageSetUpPr fitToPage="1"/>
  </sheetPr>
  <dimension ref="A1:M120"/>
  <sheetViews>
    <sheetView topLeftCell="A29" zoomScaleNormal="100" zoomScaleSheetLayoutView="100" workbookViewId="0">
      <selection activeCell="M41" sqref="M4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10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2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172</v>
      </c>
      <c r="L8" s="11"/>
    </row>
    <row r="9" spans="1:13" ht="15" customHeight="1">
      <c r="A9" s="12" t="s">
        <v>8</v>
      </c>
      <c r="D9" s="10" t="s">
        <v>171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16</v>
      </c>
      <c r="J14" s="25">
        <v>289.73</v>
      </c>
      <c r="K14" s="21">
        <f>J14*I14</f>
        <v>4635.68</v>
      </c>
      <c r="L14" s="26"/>
    </row>
    <row r="15" spans="1:13" ht="17.100000000000001" customHeight="1">
      <c r="A15" s="17">
        <v>45294</v>
      </c>
      <c r="B15" s="36" t="s">
        <v>583</v>
      </c>
      <c r="C15" s="28"/>
      <c r="D15" s="29"/>
      <c r="E15" s="21"/>
      <c r="F15" s="30">
        <v>3</v>
      </c>
      <c r="G15" s="31">
        <v>289.73</v>
      </c>
      <c r="H15" s="21">
        <f>F15*G15</f>
        <v>869.19</v>
      </c>
      <c r="I15" s="32">
        <f>+I14+C15-F15</f>
        <v>13</v>
      </c>
      <c r="J15" s="42">
        <f>ROUND(((K14+E15)-H15)/I15,2)</f>
        <v>289.73</v>
      </c>
      <c r="K15" s="33">
        <f>ROUND(I15*J15,2)</f>
        <v>3766.49</v>
      </c>
      <c r="L15" s="34"/>
      <c r="M15" s="118" t="s">
        <v>585</v>
      </c>
    </row>
    <row r="16" spans="1:13" ht="17.100000000000001" customHeight="1">
      <c r="A16" s="17">
        <v>45299</v>
      </c>
      <c r="B16" s="36" t="s">
        <v>587</v>
      </c>
      <c r="C16" s="28"/>
      <c r="D16" s="29"/>
      <c r="E16" s="21"/>
      <c r="F16" s="30">
        <v>2</v>
      </c>
      <c r="G16" s="31">
        <v>289.73</v>
      </c>
      <c r="H16" s="21">
        <f>F16*G16</f>
        <v>579.46</v>
      </c>
      <c r="I16" s="32">
        <f>+I15+C16-F16</f>
        <v>11</v>
      </c>
      <c r="J16" s="42">
        <f>ROUND(((K15+E16)-H16)/I16,2)</f>
        <v>289.73</v>
      </c>
      <c r="K16" s="33">
        <f>ROUND(I16*J16,2)</f>
        <v>3187.03</v>
      </c>
      <c r="L16" s="34"/>
      <c r="M16" s="118" t="s">
        <v>600</v>
      </c>
    </row>
    <row r="17" spans="1:13" ht="17.100000000000001" customHeight="1">
      <c r="A17" s="17">
        <v>45300</v>
      </c>
      <c r="B17" s="82" t="s">
        <v>610</v>
      </c>
      <c r="C17" s="28"/>
      <c r="D17" s="29"/>
      <c r="E17" s="21"/>
      <c r="F17" s="30">
        <v>2</v>
      </c>
      <c r="G17" s="31">
        <v>289.73</v>
      </c>
      <c r="H17" s="21">
        <f t="shared" ref="H17:H25" si="0">F17*G17</f>
        <v>579.46</v>
      </c>
      <c r="I17" s="32">
        <f t="shared" ref="I17:I80" si="1">+I16+C17-F17</f>
        <v>9</v>
      </c>
      <c r="J17" s="42">
        <f t="shared" ref="J17:J80" si="2">ROUND(((K16+E17)-H17)/I17,2)</f>
        <v>289.73</v>
      </c>
      <c r="K17" s="33">
        <f t="shared" ref="K17:K80" si="3">ROUND(I17*J17,2)</f>
        <v>2607.5700000000002</v>
      </c>
      <c r="L17" s="34"/>
      <c r="M17" s="118" t="s">
        <v>611</v>
      </c>
    </row>
    <row r="18" spans="1:13" ht="17.100000000000001" customHeight="1">
      <c r="A18" s="154">
        <v>45302</v>
      </c>
      <c r="B18" s="186" t="s">
        <v>591</v>
      </c>
      <c r="C18" s="156"/>
      <c r="D18" s="157"/>
      <c r="E18" s="158"/>
      <c r="F18" s="159">
        <v>1</v>
      </c>
      <c r="G18" s="160">
        <v>289.73</v>
      </c>
      <c r="H18" s="158">
        <f t="shared" si="0"/>
        <v>289.73</v>
      </c>
      <c r="I18" s="161">
        <f t="shared" si="1"/>
        <v>8</v>
      </c>
      <c r="J18" s="162">
        <f t="shared" si="2"/>
        <v>289.73</v>
      </c>
      <c r="K18" s="163">
        <f t="shared" si="3"/>
        <v>2317.84</v>
      </c>
      <c r="L18" s="164"/>
      <c r="M18" s="167" t="s">
        <v>620</v>
      </c>
    </row>
    <row r="19" spans="1:13" ht="17.100000000000001" customHeight="1">
      <c r="A19" s="154">
        <v>45348</v>
      </c>
      <c r="B19" s="154" t="s">
        <v>636</v>
      </c>
      <c r="C19" s="244"/>
      <c r="D19" s="245"/>
      <c r="E19" s="158"/>
      <c r="F19" s="172">
        <v>3</v>
      </c>
      <c r="G19" s="170">
        <v>289.73</v>
      </c>
      <c r="H19" s="158">
        <f t="shared" si="0"/>
        <v>869.19</v>
      </c>
      <c r="I19" s="173">
        <f t="shared" si="1"/>
        <v>5</v>
      </c>
      <c r="J19" s="174">
        <f t="shared" si="2"/>
        <v>289.73</v>
      </c>
      <c r="K19" s="158">
        <f t="shared" si="3"/>
        <v>1448.65</v>
      </c>
      <c r="L19" s="246"/>
      <c r="M19" s="167" t="s">
        <v>651</v>
      </c>
    </row>
    <row r="20" spans="1:13" ht="17.100000000000001" customHeight="1">
      <c r="A20" s="17">
        <v>45359</v>
      </c>
      <c r="B20" s="17" t="s">
        <v>587</v>
      </c>
      <c r="C20" s="19"/>
      <c r="D20" s="20"/>
      <c r="E20" s="21"/>
      <c r="F20" s="22">
        <v>1</v>
      </c>
      <c r="G20" s="23">
        <v>289.73</v>
      </c>
      <c r="H20" s="21">
        <f t="shared" si="0"/>
        <v>289.73</v>
      </c>
      <c r="I20" s="24">
        <f t="shared" si="1"/>
        <v>4</v>
      </c>
      <c r="J20" s="134">
        <f t="shared" si="2"/>
        <v>289.73</v>
      </c>
      <c r="K20" s="21">
        <f t="shared" si="3"/>
        <v>1158.92</v>
      </c>
      <c r="L20" s="26"/>
      <c r="M20" s="118" t="s">
        <v>752</v>
      </c>
    </row>
    <row r="21" spans="1:13" ht="17.100000000000001" customHeight="1">
      <c r="A21" s="17">
        <v>45371</v>
      </c>
      <c r="B21" s="17" t="s">
        <v>640</v>
      </c>
      <c r="C21" s="28"/>
      <c r="D21" s="29"/>
      <c r="E21" s="21"/>
      <c r="F21" s="30">
        <v>1</v>
      </c>
      <c r="G21" s="31">
        <v>289.73</v>
      </c>
      <c r="H21" s="21">
        <f t="shared" si="0"/>
        <v>289.73</v>
      </c>
      <c r="I21" s="32">
        <f t="shared" si="1"/>
        <v>3</v>
      </c>
      <c r="J21" s="42">
        <f t="shared" si="2"/>
        <v>289.73</v>
      </c>
      <c r="K21" s="33">
        <f t="shared" si="3"/>
        <v>869.19</v>
      </c>
      <c r="L21" s="34"/>
      <c r="M21" s="118" t="s">
        <v>768</v>
      </c>
    </row>
    <row r="22" spans="1:13" ht="17.100000000000001" customHeight="1">
      <c r="A22" s="154">
        <v>45372</v>
      </c>
      <c r="B22" s="154" t="s">
        <v>591</v>
      </c>
      <c r="C22" s="156"/>
      <c r="D22" s="157"/>
      <c r="E22" s="158"/>
      <c r="F22" s="159">
        <v>2</v>
      </c>
      <c r="G22" s="160">
        <v>289.73</v>
      </c>
      <c r="H22" s="158">
        <f t="shared" si="0"/>
        <v>579.46</v>
      </c>
      <c r="I22" s="161">
        <f t="shared" si="1"/>
        <v>1</v>
      </c>
      <c r="J22" s="162">
        <f t="shared" si="2"/>
        <v>289.73</v>
      </c>
      <c r="K22" s="163">
        <f t="shared" si="3"/>
        <v>289.73</v>
      </c>
      <c r="L22" s="164"/>
      <c r="M22" s="167" t="s">
        <v>777</v>
      </c>
    </row>
    <row r="23" spans="1:13" ht="17.100000000000001" customHeight="1">
      <c r="A23" s="17">
        <v>45400</v>
      </c>
      <c r="B23" s="17" t="s">
        <v>587</v>
      </c>
      <c r="C23" s="19"/>
      <c r="D23" s="20"/>
      <c r="E23" s="21"/>
      <c r="F23" s="22">
        <v>1</v>
      </c>
      <c r="G23" s="23">
        <v>289.73</v>
      </c>
      <c r="H23" s="21">
        <f t="shared" si="0"/>
        <v>289.73</v>
      </c>
      <c r="I23" s="24">
        <f t="shared" si="1"/>
        <v>0</v>
      </c>
      <c r="J23" s="134">
        <v>0</v>
      </c>
      <c r="K23" s="21">
        <f t="shared" si="3"/>
        <v>0</v>
      </c>
      <c r="L23" s="26"/>
      <c r="M23" s="118" t="s">
        <v>823</v>
      </c>
    </row>
    <row r="24" spans="1:13" ht="17.100000000000001" customHeight="1">
      <c r="A24" s="17">
        <v>45418</v>
      </c>
      <c r="B24" s="17" t="s">
        <v>847</v>
      </c>
      <c r="C24" s="28">
        <v>25</v>
      </c>
      <c r="D24" s="29">
        <v>320</v>
      </c>
      <c r="E24" s="21">
        <f>C24*D24</f>
        <v>8000</v>
      </c>
      <c r="F24" s="30"/>
      <c r="G24" s="31"/>
      <c r="H24" s="21">
        <f t="shared" si="0"/>
        <v>0</v>
      </c>
      <c r="I24" s="32">
        <f t="shared" si="1"/>
        <v>25</v>
      </c>
      <c r="J24" s="42">
        <f t="shared" si="2"/>
        <v>320</v>
      </c>
      <c r="K24" s="33">
        <f t="shared" si="3"/>
        <v>8000</v>
      </c>
      <c r="L24" s="34"/>
    </row>
    <row r="25" spans="1:13" ht="17.100000000000001" customHeight="1">
      <c r="A25" s="17">
        <v>45418</v>
      </c>
      <c r="B25" s="17" t="s">
        <v>604</v>
      </c>
      <c r="C25" s="28"/>
      <c r="D25" s="29"/>
      <c r="E25" s="21"/>
      <c r="F25" s="30">
        <v>1</v>
      </c>
      <c r="G25" s="31">
        <v>320</v>
      </c>
      <c r="H25" s="21">
        <f t="shared" si="0"/>
        <v>320</v>
      </c>
      <c r="I25" s="32">
        <f t="shared" si="1"/>
        <v>24</v>
      </c>
      <c r="J25" s="42">
        <f t="shared" si="2"/>
        <v>320</v>
      </c>
      <c r="K25" s="33">
        <f t="shared" si="3"/>
        <v>7680</v>
      </c>
      <c r="L25" s="34"/>
      <c r="M25" s="118" t="s">
        <v>855</v>
      </c>
    </row>
    <row r="26" spans="1:13" ht="17.100000000000001" customHeight="1">
      <c r="A26" s="17">
        <v>45425</v>
      </c>
      <c r="B26" s="17" t="s">
        <v>607</v>
      </c>
      <c r="C26" s="28"/>
      <c r="D26" s="29"/>
      <c r="E26" s="21"/>
      <c r="F26" s="30">
        <v>2</v>
      </c>
      <c r="G26" s="31">
        <v>320</v>
      </c>
      <c r="H26" s="21">
        <f t="shared" ref="H26:H40" si="4">F26*G26</f>
        <v>640</v>
      </c>
      <c r="I26" s="32">
        <f t="shared" ref="I26:I40" si="5">+I25+C26-F26</f>
        <v>22</v>
      </c>
      <c r="J26" s="42">
        <f t="shared" ref="J26:J39" si="6">ROUND(((K25+E26)-H26)/I26,2)</f>
        <v>320</v>
      </c>
      <c r="K26" s="33">
        <f t="shared" ref="K26:K40" si="7">ROUND(I26*J26,2)</f>
        <v>7040</v>
      </c>
      <c r="L26" s="34"/>
      <c r="M26" s="118" t="s">
        <v>881</v>
      </c>
    </row>
    <row r="27" spans="1:13" ht="17.100000000000001" customHeight="1">
      <c r="A27" s="17">
        <v>45425</v>
      </c>
      <c r="B27" s="17" t="s">
        <v>607</v>
      </c>
      <c r="C27" s="28"/>
      <c r="D27" s="29"/>
      <c r="E27" s="21"/>
      <c r="F27" s="30">
        <v>1</v>
      </c>
      <c r="G27" s="31">
        <v>320</v>
      </c>
      <c r="H27" s="21">
        <f t="shared" si="4"/>
        <v>320</v>
      </c>
      <c r="I27" s="32">
        <f t="shared" si="5"/>
        <v>21</v>
      </c>
      <c r="J27" s="42">
        <f t="shared" si="6"/>
        <v>320</v>
      </c>
      <c r="K27" s="33">
        <f t="shared" si="7"/>
        <v>6720</v>
      </c>
      <c r="L27" s="34"/>
      <c r="M27" s="118" t="s">
        <v>882</v>
      </c>
    </row>
    <row r="28" spans="1:13" ht="17.100000000000001" customHeight="1">
      <c r="A28" s="17">
        <v>45426</v>
      </c>
      <c r="B28" s="17" t="s">
        <v>593</v>
      </c>
      <c r="C28" s="28"/>
      <c r="D28" s="29"/>
      <c r="E28" s="21"/>
      <c r="F28" s="30">
        <v>2</v>
      </c>
      <c r="G28" s="31">
        <v>320</v>
      </c>
      <c r="H28" s="21">
        <f t="shared" si="4"/>
        <v>640</v>
      </c>
      <c r="I28" s="32">
        <f t="shared" si="5"/>
        <v>19</v>
      </c>
      <c r="J28" s="42">
        <f t="shared" si="6"/>
        <v>320</v>
      </c>
      <c r="K28" s="33">
        <f t="shared" si="7"/>
        <v>6080</v>
      </c>
      <c r="L28" s="34"/>
      <c r="M28" s="118" t="s">
        <v>884</v>
      </c>
    </row>
    <row r="29" spans="1:13" ht="17.100000000000001" customHeight="1">
      <c r="A29" s="17">
        <v>45435</v>
      </c>
      <c r="B29" s="17" t="s">
        <v>607</v>
      </c>
      <c r="C29" s="28"/>
      <c r="D29" s="29"/>
      <c r="E29" s="21"/>
      <c r="F29" s="30">
        <v>3</v>
      </c>
      <c r="G29" s="31">
        <v>320</v>
      </c>
      <c r="H29" s="21">
        <f t="shared" si="4"/>
        <v>960</v>
      </c>
      <c r="I29" s="32">
        <f t="shared" si="5"/>
        <v>16</v>
      </c>
      <c r="J29" s="42">
        <f t="shared" si="6"/>
        <v>320</v>
      </c>
      <c r="K29" s="33">
        <f t="shared" si="7"/>
        <v>5120</v>
      </c>
      <c r="L29" s="34"/>
      <c r="M29" s="118" t="s">
        <v>910</v>
      </c>
    </row>
    <row r="30" spans="1:13" ht="17.100000000000001" customHeight="1">
      <c r="A30" s="17">
        <v>45439</v>
      </c>
      <c r="B30" s="17" t="s">
        <v>610</v>
      </c>
      <c r="C30" s="28"/>
      <c r="D30" s="29"/>
      <c r="E30" s="21"/>
      <c r="F30" s="30">
        <v>1</v>
      </c>
      <c r="G30" s="31">
        <v>320</v>
      </c>
      <c r="H30" s="21">
        <f t="shared" si="4"/>
        <v>320</v>
      </c>
      <c r="I30" s="32">
        <f t="shared" si="5"/>
        <v>15</v>
      </c>
      <c r="J30" s="42">
        <f t="shared" si="6"/>
        <v>320</v>
      </c>
      <c r="K30" s="33">
        <f t="shared" si="7"/>
        <v>4800</v>
      </c>
      <c r="L30" s="34"/>
      <c r="M30" s="118" t="s">
        <v>916</v>
      </c>
    </row>
    <row r="31" spans="1:13" ht="17.100000000000001" customHeight="1">
      <c r="A31" s="154">
        <v>45440</v>
      </c>
      <c r="B31" s="154" t="s">
        <v>629</v>
      </c>
      <c r="C31" s="156"/>
      <c r="D31" s="157"/>
      <c r="E31" s="158"/>
      <c r="F31" s="159">
        <v>1</v>
      </c>
      <c r="G31" s="160">
        <v>320</v>
      </c>
      <c r="H31" s="158">
        <f t="shared" si="4"/>
        <v>320</v>
      </c>
      <c r="I31" s="161">
        <f t="shared" si="5"/>
        <v>14</v>
      </c>
      <c r="J31" s="162">
        <f t="shared" si="6"/>
        <v>320</v>
      </c>
      <c r="K31" s="163">
        <f t="shared" si="7"/>
        <v>4480</v>
      </c>
      <c r="L31" s="164"/>
      <c r="M31" s="167" t="s">
        <v>921</v>
      </c>
    </row>
    <row r="32" spans="1:13" ht="17.100000000000001" customHeight="1">
      <c r="A32" s="17">
        <v>45446</v>
      </c>
      <c r="B32" s="17" t="s">
        <v>604</v>
      </c>
      <c r="C32" s="19"/>
      <c r="D32" s="20"/>
      <c r="E32" s="21"/>
      <c r="F32" s="22">
        <v>1</v>
      </c>
      <c r="G32" s="31">
        <v>320</v>
      </c>
      <c r="H32" s="21">
        <f t="shared" si="4"/>
        <v>320</v>
      </c>
      <c r="I32" s="32">
        <f t="shared" si="5"/>
        <v>13</v>
      </c>
      <c r="J32" s="42">
        <f t="shared" si="6"/>
        <v>320</v>
      </c>
      <c r="K32" s="33">
        <f t="shared" si="7"/>
        <v>4160</v>
      </c>
      <c r="L32" s="26"/>
      <c r="M32" s="118" t="s">
        <v>924</v>
      </c>
    </row>
    <row r="33" spans="1:13" ht="17.100000000000001" customHeight="1">
      <c r="A33" s="17">
        <v>45446</v>
      </c>
      <c r="B33" s="17" t="s">
        <v>629</v>
      </c>
      <c r="C33" s="28"/>
      <c r="D33" s="29"/>
      <c r="E33" s="21"/>
      <c r="F33" s="30">
        <v>2</v>
      </c>
      <c r="G33" s="31">
        <v>320</v>
      </c>
      <c r="H33" s="21">
        <f t="shared" si="4"/>
        <v>640</v>
      </c>
      <c r="I33" s="32">
        <f t="shared" si="5"/>
        <v>11</v>
      </c>
      <c r="J33" s="42">
        <f t="shared" si="6"/>
        <v>320</v>
      </c>
      <c r="K33" s="33">
        <f t="shared" si="7"/>
        <v>3520</v>
      </c>
      <c r="L33" s="34"/>
      <c r="M33" s="118" t="s">
        <v>925</v>
      </c>
    </row>
    <row r="34" spans="1:13" ht="17.100000000000001" customHeight="1">
      <c r="A34" s="17">
        <v>45446</v>
      </c>
      <c r="B34" s="17" t="s">
        <v>629</v>
      </c>
      <c r="C34" s="28"/>
      <c r="D34" s="29"/>
      <c r="E34" s="21"/>
      <c r="F34" s="30">
        <v>2</v>
      </c>
      <c r="G34" s="31">
        <v>320</v>
      </c>
      <c r="H34" s="21">
        <f t="shared" si="4"/>
        <v>640</v>
      </c>
      <c r="I34" s="32">
        <f t="shared" si="5"/>
        <v>9</v>
      </c>
      <c r="J34" s="42">
        <f t="shared" si="6"/>
        <v>320</v>
      </c>
      <c r="K34" s="33">
        <f t="shared" si="7"/>
        <v>2880</v>
      </c>
      <c r="L34" s="34"/>
      <c r="M34" s="118" t="s">
        <v>926</v>
      </c>
    </row>
    <row r="35" spans="1:13" ht="17.100000000000001" customHeight="1">
      <c r="A35" s="17">
        <v>45449</v>
      </c>
      <c r="B35" s="17" t="s">
        <v>626</v>
      </c>
      <c r="C35" s="28"/>
      <c r="D35" s="29"/>
      <c r="E35" s="21"/>
      <c r="F35" s="30">
        <v>1</v>
      </c>
      <c r="G35" s="31">
        <v>320</v>
      </c>
      <c r="H35" s="21">
        <f t="shared" si="4"/>
        <v>320</v>
      </c>
      <c r="I35" s="32">
        <f t="shared" si="5"/>
        <v>8</v>
      </c>
      <c r="J35" s="42">
        <f t="shared" si="6"/>
        <v>320</v>
      </c>
      <c r="K35" s="33">
        <f t="shared" si="7"/>
        <v>2560</v>
      </c>
      <c r="L35" s="34"/>
      <c r="M35" s="118" t="s">
        <v>938</v>
      </c>
    </row>
    <row r="36" spans="1:13" ht="17.100000000000001" customHeight="1">
      <c r="A36" s="17">
        <v>45463</v>
      </c>
      <c r="B36" s="17" t="s">
        <v>627</v>
      </c>
      <c r="C36" s="28"/>
      <c r="D36" s="29"/>
      <c r="E36" s="21"/>
      <c r="F36" s="30">
        <v>2</v>
      </c>
      <c r="G36" s="31">
        <v>320</v>
      </c>
      <c r="H36" s="21">
        <f t="shared" si="4"/>
        <v>640</v>
      </c>
      <c r="I36" s="32">
        <f t="shared" si="5"/>
        <v>6</v>
      </c>
      <c r="J36" s="42">
        <f t="shared" si="6"/>
        <v>320</v>
      </c>
      <c r="K36" s="33">
        <f t="shared" si="7"/>
        <v>1920</v>
      </c>
      <c r="L36" s="34"/>
      <c r="M36" s="118" t="s">
        <v>956</v>
      </c>
    </row>
    <row r="37" spans="1:13" ht="17.100000000000001" customHeight="1">
      <c r="A37" s="17">
        <v>45467</v>
      </c>
      <c r="B37" s="17" t="s">
        <v>589</v>
      </c>
      <c r="C37" s="28"/>
      <c r="D37" s="29"/>
      <c r="E37" s="21"/>
      <c r="F37" s="30">
        <v>1</v>
      </c>
      <c r="G37" s="31">
        <v>320</v>
      </c>
      <c r="H37" s="21">
        <f t="shared" si="4"/>
        <v>320</v>
      </c>
      <c r="I37" s="32">
        <f t="shared" si="5"/>
        <v>5</v>
      </c>
      <c r="J37" s="42">
        <f t="shared" si="6"/>
        <v>320</v>
      </c>
      <c r="K37" s="33">
        <f t="shared" si="7"/>
        <v>1600</v>
      </c>
      <c r="L37" s="34"/>
      <c r="M37" s="118" t="s">
        <v>959</v>
      </c>
    </row>
    <row r="38" spans="1:13" ht="17.100000000000001" customHeight="1">
      <c r="A38" s="17">
        <v>45468</v>
      </c>
      <c r="B38" s="17" t="s">
        <v>629</v>
      </c>
      <c r="C38" s="28"/>
      <c r="D38" s="29"/>
      <c r="E38" s="21"/>
      <c r="F38" s="30">
        <v>1</v>
      </c>
      <c r="G38" s="31">
        <v>320</v>
      </c>
      <c r="H38" s="21">
        <f t="shared" si="4"/>
        <v>320</v>
      </c>
      <c r="I38" s="32">
        <f t="shared" si="5"/>
        <v>4</v>
      </c>
      <c r="J38" s="42">
        <f t="shared" si="6"/>
        <v>320</v>
      </c>
      <c r="K38" s="33">
        <f t="shared" si="7"/>
        <v>1280</v>
      </c>
      <c r="L38" s="34"/>
      <c r="M38" s="118" t="s">
        <v>965</v>
      </c>
    </row>
    <row r="39" spans="1:13" ht="17.100000000000001" customHeight="1">
      <c r="A39" s="154">
        <v>45471</v>
      </c>
      <c r="B39" s="154" t="s">
        <v>607</v>
      </c>
      <c r="C39" s="156"/>
      <c r="D39" s="157"/>
      <c r="E39" s="158"/>
      <c r="F39" s="159">
        <v>1</v>
      </c>
      <c r="G39" s="160">
        <v>320</v>
      </c>
      <c r="H39" s="158">
        <f t="shared" si="4"/>
        <v>320</v>
      </c>
      <c r="I39" s="161">
        <f t="shared" si="5"/>
        <v>3</v>
      </c>
      <c r="J39" s="162">
        <f t="shared" si="6"/>
        <v>320</v>
      </c>
      <c r="K39" s="163">
        <f t="shared" si="7"/>
        <v>960</v>
      </c>
      <c r="L39" s="164"/>
      <c r="M39" s="167" t="s">
        <v>973</v>
      </c>
    </row>
    <row r="40" spans="1:13" ht="17.100000000000001" customHeight="1">
      <c r="A40" s="17">
        <v>45517</v>
      </c>
      <c r="B40" s="17" t="s">
        <v>604</v>
      </c>
      <c r="C40" s="19"/>
      <c r="D40" s="20"/>
      <c r="E40" s="21"/>
      <c r="F40" s="22">
        <v>3</v>
      </c>
      <c r="G40" s="160">
        <v>320</v>
      </c>
      <c r="H40" s="158">
        <f t="shared" si="4"/>
        <v>960</v>
      </c>
      <c r="I40" s="161">
        <f t="shared" si="5"/>
        <v>0</v>
      </c>
      <c r="J40" s="162">
        <v>0</v>
      </c>
      <c r="K40" s="163">
        <f t="shared" si="7"/>
        <v>0</v>
      </c>
      <c r="L40" s="26"/>
      <c r="M40" s="118" t="s">
        <v>1061</v>
      </c>
    </row>
    <row r="41" spans="1:13" ht="17.100000000000001" customHeight="1">
      <c r="A41" s="17"/>
      <c r="B41" s="17"/>
      <c r="C41" s="28"/>
      <c r="D41" s="29"/>
      <c r="E41" s="21"/>
      <c r="F41" s="30"/>
      <c r="G41" s="31"/>
      <c r="H41" s="21"/>
      <c r="I41" s="32">
        <f t="shared" si="1"/>
        <v>0</v>
      </c>
      <c r="J41" s="42" t="e">
        <f t="shared" si="2"/>
        <v>#DIV/0!</v>
      </c>
      <c r="K41" s="33" t="e">
        <f t="shared" si="3"/>
        <v>#DIV/0!</v>
      </c>
      <c r="L41" s="34"/>
    </row>
    <row r="42" spans="1:13" ht="17.100000000000001" customHeight="1">
      <c r="A42" s="17"/>
      <c r="B42" s="17"/>
      <c r="C42" s="28"/>
      <c r="D42" s="29"/>
      <c r="E42" s="21"/>
      <c r="F42" s="30"/>
      <c r="G42" s="31"/>
      <c r="H42" s="21"/>
      <c r="I42" s="32">
        <f t="shared" si="1"/>
        <v>0</v>
      </c>
      <c r="J42" s="42" t="e">
        <f t="shared" si="2"/>
        <v>#DIV/0!</v>
      </c>
      <c r="K42" s="33" t="e">
        <f t="shared" si="3"/>
        <v>#DIV/0!</v>
      </c>
      <c r="L42" s="34"/>
    </row>
    <row r="43" spans="1:13" ht="17.100000000000001" customHeight="1">
      <c r="A43" s="17"/>
      <c r="B43" s="17"/>
      <c r="C43" s="28"/>
      <c r="D43" s="29"/>
      <c r="E43" s="21"/>
      <c r="F43" s="30"/>
      <c r="G43" s="31"/>
      <c r="H43" s="21"/>
      <c r="I43" s="32">
        <f t="shared" si="1"/>
        <v>0</v>
      </c>
      <c r="J43" s="42" t="e">
        <f t="shared" si="2"/>
        <v>#DIV/0!</v>
      </c>
      <c r="K43" s="33" t="e">
        <f t="shared" si="3"/>
        <v>#DIV/0!</v>
      </c>
      <c r="L43" s="34"/>
    </row>
    <row r="44" spans="1:13" ht="17.100000000000001" customHeight="1">
      <c r="A44" s="17"/>
      <c r="B44" s="17"/>
      <c r="C44" s="28"/>
      <c r="D44" s="29"/>
      <c r="E44" s="21"/>
      <c r="F44" s="30"/>
      <c r="G44" s="31"/>
      <c r="H44" s="21"/>
      <c r="I44" s="32">
        <f t="shared" si="1"/>
        <v>0</v>
      </c>
      <c r="J44" s="42" t="e">
        <f t="shared" si="2"/>
        <v>#DIV/0!</v>
      </c>
      <c r="K44" s="33" t="e">
        <f t="shared" si="3"/>
        <v>#DIV/0!</v>
      </c>
      <c r="L44" s="34"/>
    </row>
    <row r="45" spans="1:13" ht="17.100000000000001" customHeight="1">
      <c r="A45" s="17"/>
      <c r="B45" s="17"/>
      <c r="C45" s="28"/>
      <c r="D45" s="29"/>
      <c r="E45" s="21"/>
      <c r="F45" s="30"/>
      <c r="G45" s="31"/>
      <c r="H45" s="21"/>
      <c r="I45" s="32">
        <f t="shared" si="1"/>
        <v>0</v>
      </c>
      <c r="J45" s="42" t="e">
        <f t="shared" si="2"/>
        <v>#DIV/0!</v>
      </c>
      <c r="K45" s="33" t="e">
        <f t="shared" si="3"/>
        <v>#DIV/0!</v>
      </c>
      <c r="L45" s="34"/>
    </row>
    <row r="46" spans="1:13" ht="17.100000000000001" customHeight="1">
      <c r="A46" s="17"/>
      <c r="B46" s="17"/>
      <c r="C46" s="28"/>
      <c r="D46" s="29"/>
      <c r="E46" s="21"/>
      <c r="F46" s="30"/>
      <c r="G46" s="31"/>
      <c r="H46" s="21"/>
      <c r="I46" s="32">
        <f t="shared" si="1"/>
        <v>0</v>
      </c>
      <c r="J46" s="42" t="e">
        <f t="shared" si="2"/>
        <v>#DIV/0!</v>
      </c>
      <c r="K46" s="33" t="e">
        <f t="shared" si="3"/>
        <v>#DIV/0!</v>
      </c>
      <c r="L46" s="34"/>
    </row>
    <row r="47" spans="1:13" ht="17.100000000000001" customHeight="1">
      <c r="A47" s="17"/>
      <c r="B47" s="17"/>
      <c r="C47" s="28"/>
      <c r="D47" s="29"/>
      <c r="E47" s="21"/>
      <c r="F47" s="30"/>
      <c r="G47" s="31"/>
      <c r="H47" s="21"/>
      <c r="I47" s="32">
        <f t="shared" si="1"/>
        <v>0</v>
      </c>
      <c r="J47" s="42" t="e">
        <f t="shared" si="2"/>
        <v>#DIV/0!</v>
      </c>
      <c r="K47" s="33" t="e">
        <f t="shared" si="3"/>
        <v>#DIV/0!</v>
      </c>
      <c r="L47" s="34"/>
    </row>
    <row r="48" spans="1:13" ht="17.100000000000001" customHeight="1">
      <c r="A48" s="17"/>
      <c r="B48" s="17"/>
      <c r="C48" s="28"/>
      <c r="D48" s="29"/>
      <c r="E48" s="21"/>
      <c r="F48" s="30"/>
      <c r="G48" s="31"/>
      <c r="H48" s="21"/>
      <c r="I48" s="32">
        <f t="shared" si="1"/>
        <v>0</v>
      </c>
      <c r="J48" s="42" t="e">
        <f t="shared" si="2"/>
        <v>#DIV/0!</v>
      </c>
      <c r="K48" s="33" t="e">
        <f t="shared" si="3"/>
        <v>#DIV/0!</v>
      </c>
      <c r="L48" s="34"/>
    </row>
    <row r="49" spans="1:12" ht="17.100000000000001" customHeight="1">
      <c r="A49" s="17"/>
      <c r="B49" s="17"/>
      <c r="C49" s="28"/>
      <c r="D49" s="29"/>
      <c r="E49" s="21"/>
      <c r="F49" s="30"/>
      <c r="G49" s="31"/>
      <c r="H49" s="21"/>
      <c r="I49" s="32">
        <f t="shared" si="1"/>
        <v>0</v>
      </c>
      <c r="J49" s="42" t="e">
        <f t="shared" si="2"/>
        <v>#DIV/0!</v>
      </c>
      <c r="K49" s="33" t="e">
        <f t="shared" si="3"/>
        <v>#DIV/0!</v>
      </c>
      <c r="L49" s="34"/>
    </row>
    <row r="50" spans="1:12" ht="17.100000000000001" customHeight="1">
      <c r="A50" s="17"/>
      <c r="B50" s="17"/>
      <c r="C50" s="28"/>
      <c r="D50" s="29"/>
      <c r="E50" s="21"/>
      <c r="F50" s="30"/>
      <c r="G50" s="31"/>
      <c r="H50" s="21"/>
      <c r="I50" s="32">
        <f t="shared" si="1"/>
        <v>0</v>
      </c>
      <c r="J50" s="42" t="e">
        <f t="shared" si="2"/>
        <v>#DIV/0!</v>
      </c>
      <c r="K50" s="33" t="e">
        <f t="shared" si="3"/>
        <v>#DIV/0!</v>
      </c>
      <c r="L50" s="34"/>
    </row>
    <row r="51" spans="1:12" ht="17.100000000000001" customHeight="1">
      <c r="A51" s="17"/>
      <c r="B51" s="17"/>
      <c r="C51" s="28"/>
      <c r="D51" s="29"/>
      <c r="E51" s="21"/>
      <c r="F51" s="30"/>
      <c r="G51" s="31"/>
      <c r="H51" s="21"/>
      <c r="I51" s="32">
        <f t="shared" si="1"/>
        <v>0</v>
      </c>
      <c r="J51" s="42" t="e">
        <f t="shared" si="2"/>
        <v>#DIV/0!</v>
      </c>
      <c r="K51" s="33" t="e">
        <f t="shared" si="3"/>
        <v>#DIV/0!</v>
      </c>
      <c r="L51" s="34"/>
    </row>
    <row r="52" spans="1:12" ht="17.100000000000001" customHeight="1">
      <c r="A52" s="17"/>
      <c r="B52" s="17"/>
      <c r="C52" s="28"/>
      <c r="D52" s="29"/>
      <c r="E52" s="21"/>
      <c r="F52" s="30"/>
      <c r="G52" s="31"/>
      <c r="H52" s="21"/>
      <c r="I52" s="32">
        <f t="shared" si="1"/>
        <v>0</v>
      </c>
      <c r="J52" s="42" t="e">
        <f t="shared" si="2"/>
        <v>#DIV/0!</v>
      </c>
      <c r="K52" s="33" t="e">
        <f t="shared" si="3"/>
        <v>#DIV/0!</v>
      </c>
      <c r="L52" s="34"/>
    </row>
    <row r="53" spans="1:12" ht="17.100000000000001" customHeight="1">
      <c r="A53" s="17"/>
      <c r="B53" s="17"/>
      <c r="C53" s="28"/>
      <c r="D53" s="29"/>
      <c r="E53" s="21"/>
      <c r="F53" s="30"/>
      <c r="G53" s="31"/>
      <c r="H53" s="21"/>
      <c r="I53" s="32">
        <f t="shared" si="1"/>
        <v>0</v>
      </c>
      <c r="J53" s="42" t="e">
        <f t="shared" si="2"/>
        <v>#DIV/0!</v>
      </c>
      <c r="K53" s="33" t="e">
        <f t="shared" si="3"/>
        <v>#DIV/0!</v>
      </c>
      <c r="L53" s="34"/>
    </row>
    <row r="54" spans="1:12" ht="17.100000000000001" customHeight="1">
      <c r="A54" s="17"/>
      <c r="B54" s="17"/>
      <c r="C54" s="28"/>
      <c r="D54" s="29"/>
      <c r="E54" s="21"/>
      <c r="F54" s="30"/>
      <c r="G54" s="31"/>
      <c r="H54" s="21"/>
      <c r="I54" s="32">
        <f t="shared" si="1"/>
        <v>0</v>
      </c>
      <c r="J54" s="42" t="e">
        <f t="shared" si="2"/>
        <v>#DIV/0!</v>
      </c>
      <c r="K54" s="33" t="e">
        <f t="shared" si="3"/>
        <v>#DIV/0!</v>
      </c>
      <c r="L54" s="34"/>
    </row>
    <row r="55" spans="1:12" ht="17.100000000000001" customHeight="1">
      <c r="A55" s="17"/>
      <c r="B55" s="17"/>
      <c r="C55" s="28"/>
      <c r="D55" s="29"/>
      <c r="E55" s="21"/>
      <c r="F55" s="30"/>
      <c r="G55" s="31"/>
      <c r="H55" s="21"/>
      <c r="I55" s="32">
        <f t="shared" si="1"/>
        <v>0</v>
      </c>
      <c r="J55" s="42" t="e">
        <f t="shared" si="2"/>
        <v>#DIV/0!</v>
      </c>
      <c r="K55" s="33" t="e">
        <f t="shared" si="3"/>
        <v>#DIV/0!</v>
      </c>
      <c r="L55" s="34"/>
    </row>
    <row r="56" spans="1:12" ht="17.100000000000001" customHeight="1">
      <c r="A56" s="17"/>
      <c r="B56" s="17"/>
      <c r="C56" s="28"/>
      <c r="D56" s="29"/>
      <c r="E56" s="21"/>
      <c r="F56" s="30"/>
      <c r="G56" s="31"/>
      <c r="H56" s="21"/>
      <c r="I56" s="32">
        <f t="shared" si="1"/>
        <v>0</v>
      </c>
      <c r="J56" s="42" t="e">
        <f t="shared" si="2"/>
        <v>#DIV/0!</v>
      </c>
      <c r="K56" s="33" t="e">
        <f t="shared" si="3"/>
        <v>#DIV/0!</v>
      </c>
      <c r="L56" s="34"/>
    </row>
    <row r="57" spans="1:12" ht="17.100000000000001" customHeight="1">
      <c r="A57" s="17"/>
      <c r="B57" s="17"/>
      <c r="C57" s="28"/>
      <c r="D57" s="29"/>
      <c r="E57" s="21"/>
      <c r="F57" s="30"/>
      <c r="G57" s="31"/>
      <c r="H57" s="21"/>
      <c r="I57" s="32">
        <f t="shared" si="1"/>
        <v>0</v>
      </c>
      <c r="J57" s="42" t="e">
        <f t="shared" si="2"/>
        <v>#DIV/0!</v>
      </c>
      <c r="K57" s="33" t="e">
        <f t="shared" si="3"/>
        <v>#DIV/0!</v>
      </c>
      <c r="L57" s="34"/>
    </row>
    <row r="58" spans="1:12" ht="17.100000000000001" customHeight="1">
      <c r="A58" s="17"/>
      <c r="B58" s="17"/>
      <c r="C58" s="28"/>
      <c r="D58" s="29"/>
      <c r="E58" s="21"/>
      <c r="F58" s="30"/>
      <c r="G58" s="31"/>
      <c r="H58" s="21"/>
      <c r="I58" s="32">
        <f t="shared" si="1"/>
        <v>0</v>
      </c>
      <c r="J58" s="42" t="e">
        <f t="shared" si="2"/>
        <v>#DIV/0!</v>
      </c>
      <c r="K58" s="33" t="e">
        <f t="shared" si="3"/>
        <v>#DIV/0!</v>
      </c>
      <c r="L58" s="34"/>
    </row>
    <row r="59" spans="1:12" ht="17.100000000000001" customHeight="1">
      <c r="A59" s="17"/>
      <c r="B59" s="17"/>
      <c r="C59" s="28"/>
      <c r="D59" s="29"/>
      <c r="E59" s="21"/>
      <c r="F59" s="30"/>
      <c r="G59" s="31"/>
      <c r="H59" s="21"/>
      <c r="I59" s="32">
        <f t="shared" si="1"/>
        <v>0</v>
      </c>
      <c r="J59" s="42" t="e">
        <f t="shared" si="2"/>
        <v>#DIV/0!</v>
      </c>
      <c r="K59" s="33" t="e">
        <f t="shared" si="3"/>
        <v>#DIV/0!</v>
      </c>
      <c r="L59" s="34"/>
    </row>
    <row r="60" spans="1:12" ht="17.100000000000001" customHeight="1">
      <c r="A60" s="17"/>
      <c r="B60" s="17"/>
      <c r="C60" s="28"/>
      <c r="D60" s="29"/>
      <c r="E60" s="21"/>
      <c r="F60" s="30"/>
      <c r="G60" s="31"/>
      <c r="H60" s="21"/>
      <c r="I60" s="32">
        <f t="shared" si="1"/>
        <v>0</v>
      </c>
      <c r="J60" s="42" t="e">
        <f t="shared" si="2"/>
        <v>#DIV/0!</v>
      </c>
      <c r="K60" s="33" t="e">
        <f t="shared" si="3"/>
        <v>#DIV/0!</v>
      </c>
      <c r="L60" s="34"/>
    </row>
    <row r="61" spans="1:12" ht="17.100000000000001" customHeight="1">
      <c r="A61" s="17"/>
      <c r="B61" s="17"/>
      <c r="C61" s="28"/>
      <c r="D61" s="29"/>
      <c r="E61" s="21"/>
      <c r="F61" s="30"/>
      <c r="G61" s="31"/>
      <c r="H61" s="21"/>
      <c r="I61" s="32">
        <f t="shared" si="1"/>
        <v>0</v>
      </c>
      <c r="J61" s="42" t="e">
        <f t="shared" si="2"/>
        <v>#DIV/0!</v>
      </c>
      <c r="K61" s="33" t="e">
        <f t="shared" si="3"/>
        <v>#DIV/0!</v>
      </c>
      <c r="L61" s="34"/>
    </row>
    <row r="62" spans="1:12" ht="17.100000000000001" customHeight="1">
      <c r="A62" s="17"/>
      <c r="B62" s="17"/>
      <c r="C62" s="28"/>
      <c r="D62" s="29"/>
      <c r="E62" s="21"/>
      <c r="F62" s="30"/>
      <c r="G62" s="31"/>
      <c r="H62" s="21"/>
      <c r="I62" s="32">
        <f t="shared" si="1"/>
        <v>0</v>
      </c>
      <c r="J62" s="42" t="e">
        <f t="shared" si="2"/>
        <v>#DIV/0!</v>
      </c>
      <c r="K62" s="33" t="e">
        <f t="shared" si="3"/>
        <v>#DIV/0!</v>
      </c>
      <c r="L62" s="34"/>
    </row>
    <row r="63" spans="1:12" ht="17.100000000000001" customHeight="1">
      <c r="A63" s="17"/>
      <c r="B63" s="17"/>
      <c r="C63" s="28"/>
      <c r="D63" s="29"/>
      <c r="E63" s="21"/>
      <c r="F63" s="30"/>
      <c r="G63" s="31"/>
      <c r="H63" s="21"/>
      <c r="I63" s="32">
        <f t="shared" si="1"/>
        <v>0</v>
      </c>
      <c r="J63" s="42" t="e">
        <f t="shared" si="2"/>
        <v>#DIV/0!</v>
      </c>
      <c r="K63" s="33" t="e">
        <f t="shared" si="3"/>
        <v>#DIV/0!</v>
      </c>
      <c r="L63" s="34"/>
    </row>
    <row r="64" spans="1:12" ht="17.100000000000001" customHeight="1">
      <c r="A64" s="17"/>
      <c r="B64" s="17"/>
      <c r="C64" s="28"/>
      <c r="D64" s="29"/>
      <c r="E64" s="21"/>
      <c r="F64" s="30"/>
      <c r="G64" s="31"/>
      <c r="H64" s="21"/>
      <c r="I64" s="32">
        <f t="shared" si="1"/>
        <v>0</v>
      </c>
      <c r="J64" s="42" t="e">
        <f t="shared" si="2"/>
        <v>#DIV/0!</v>
      </c>
      <c r="K64" s="33" t="e">
        <f t="shared" si="3"/>
        <v>#DIV/0!</v>
      </c>
      <c r="L64" s="34"/>
    </row>
    <row r="65" spans="1:12" ht="17.100000000000001" customHeight="1">
      <c r="A65" s="17"/>
      <c r="B65" s="17"/>
      <c r="C65" s="28"/>
      <c r="D65" s="29"/>
      <c r="E65" s="21"/>
      <c r="F65" s="30"/>
      <c r="G65" s="31"/>
      <c r="H65" s="21"/>
      <c r="I65" s="32">
        <f t="shared" si="1"/>
        <v>0</v>
      </c>
      <c r="J65" s="42" t="e">
        <f t="shared" si="2"/>
        <v>#DIV/0!</v>
      </c>
      <c r="K65" s="33" t="e">
        <f t="shared" si="3"/>
        <v>#DIV/0!</v>
      </c>
      <c r="L65" s="34"/>
    </row>
    <row r="66" spans="1:12" ht="17.100000000000001" customHeight="1">
      <c r="A66" s="17"/>
      <c r="B66" s="17"/>
      <c r="C66" s="28"/>
      <c r="D66" s="29"/>
      <c r="E66" s="21"/>
      <c r="F66" s="30"/>
      <c r="G66" s="31"/>
      <c r="H66" s="21"/>
      <c r="I66" s="32">
        <f t="shared" si="1"/>
        <v>0</v>
      </c>
      <c r="J66" s="42" t="e">
        <f t="shared" si="2"/>
        <v>#DIV/0!</v>
      </c>
      <c r="K66" s="33" t="e">
        <f t="shared" si="3"/>
        <v>#DIV/0!</v>
      </c>
      <c r="L66" s="34"/>
    </row>
    <row r="67" spans="1:12" ht="17.100000000000001" customHeight="1">
      <c r="A67" s="17"/>
      <c r="B67" s="17"/>
      <c r="C67" s="28"/>
      <c r="D67" s="29"/>
      <c r="E67" s="21"/>
      <c r="F67" s="30"/>
      <c r="G67" s="31"/>
      <c r="H67" s="21"/>
      <c r="I67" s="32">
        <f t="shared" si="1"/>
        <v>0</v>
      </c>
      <c r="J67" s="42" t="e">
        <f t="shared" si="2"/>
        <v>#DIV/0!</v>
      </c>
      <c r="K67" s="33" t="e">
        <f t="shared" si="3"/>
        <v>#DIV/0!</v>
      </c>
      <c r="L67" s="34"/>
    </row>
    <row r="68" spans="1:12" ht="17.100000000000001" customHeight="1">
      <c r="A68" s="17"/>
      <c r="B68" s="17"/>
      <c r="C68" s="28"/>
      <c r="D68" s="29"/>
      <c r="E68" s="21"/>
      <c r="F68" s="30"/>
      <c r="G68" s="31"/>
      <c r="H68" s="21"/>
      <c r="I68" s="32">
        <f t="shared" si="1"/>
        <v>0</v>
      </c>
      <c r="J68" s="42" t="e">
        <f t="shared" si="2"/>
        <v>#DIV/0!</v>
      </c>
      <c r="K68" s="33" t="e">
        <f t="shared" si="3"/>
        <v>#DIV/0!</v>
      </c>
      <c r="L68" s="34"/>
    </row>
    <row r="69" spans="1:12" ht="17.100000000000001" customHeight="1">
      <c r="A69" s="17"/>
      <c r="B69" s="17"/>
      <c r="C69" s="28"/>
      <c r="D69" s="29"/>
      <c r="E69" s="21"/>
      <c r="F69" s="30"/>
      <c r="G69" s="31"/>
      <c r="H69" s="21"/>
      <c r="I69" s="32">
        <f t="shared" si="1"/>
        <v>0</v>
      </c>
      <c r="J69" s="42" t="e">
        <f t="shared" si="2"/>
        <v>#DIV/0!</v>
      </c>
      <c r="K69" s="33" t="e">
        <f t="shared" si="3"/>
        <v>#DIV/0!</v>
      </c>
      <c r="L69" s="34"/>
    </row>
    <row r="70" spans="1:12" ht="17.100000000000001" customHeight="1">
      <c r="A70" s="17"/>
      <c r="B70" s="17"/>
      <c r="C70" s="28"/>
      <c r="D70" s="29"/>
      <c r="E70" s="21"/>
      <c r="F70" s="30"/>
      <c r="G70" s="31"/>
      <c r="H70" s="21"/>
      <c r="I70" s="32">
        <f t="shared" si="1"/>
        <v>0</v>
      </c>
      <c r="J70" s="42" t="e">
        <f t="shared" si="2"/>
        <v>#DIV/0!</v>
      </c>
      <c r="K70" s="33" t="e">
        <f t="shared" si="3"/>
        <v>#DIV/0!</v>
      </c>
      <c r="L70" s="34"/>
    </row>
    <row r="71" spans="1:12" ht="17.100000000000001" customHeight="1">
      <c r="A71" s="17"/>
      <c r="B71" s="17"/>
      <c r="C71" s="28"/>
      <c r="D71" s="29"/>
      <c r="E71" s="21"/>
      <c r="F71" s="30"/>
      <c r="G71" s="31"/>
      <c r="H71" s="21"/>
      <c r="I71" s="32">
        <f t="shared" si="1"/>
        <v>0</v>
      </c>
      <c r="J71" s="42" t="e">
        <f t="shared" si="2"/>
        <v>#DIV/0!</v>
      </c>
      <c r="K71" s="33" t="e">
        <f t="shared" si="3"/>
        <v>#DIV/0!</v>
      </c>
      <c r="L71" s="34"/>
    </row>
    <row r="72" spans="1:12" ht="17.100000000000001" customHeight="1">
      <c r="A72" s="17"/>
      <c r="B72" s="17"/>
      <c r="C72" s="28"/>
      <c r="D72" s="29"/>
      <c r="E72" s="21"/>
      <c r="F72" s="30"/>
      <c r="G72" s="31"/>
      <c r="H72" s="21"/>
      <c r="I72" s="32">
        <f t="shared" si="1"/>
        <v>0</v>
      </c>
      <c r="J72" s="42" t="e">
        <f t="shared" si="2"/>
        <v>#DIV/0!</v>
      </c>
      <c r="K72" s="33" t="e">
        <f t="shared" si="3"/>
        <v>#DIV/0!</v>
      </c>
      <c r="L72" s="34"/>
    </row>
    <row r="73" spans="1:12" ht="17.100000000000001" customHeight="1">
      <c r="A73" s="17"/>
      <c r="B73" s="17"/>
      <c r="C73" s="28"/>
      <c r="D73" s="29"/>
      <c r="E73" s="21"/>
      <c r="F73" s="30"/>
      <c r="G73" s="31"/>
      <c r="H73" s="21"/>
      <c r="I73" s="32">
        <f t="shared" si="1"/>
        <v>0</v>
      </c>
      <c r="J73" s="42" t="e">
        <f t="shared" si="2"/>
        <v>#DIV/0!</v>
      </c>
      <c r="K73" s="33" t="e">
        <f t="shared" si="3"/>
        <v>#DIV/0!</v>
      </c>
      <c r="L73" s="34"/>
    </row>
    <row r="74" spans="1:12" ht="17.100000000000001" customHeight="1">
      <c r="A74" s="17"/>
      <c r="B74" s="17"/>
      <c r="C74" s="28"/>
      <c r="D74" s="29"/>
      <c r="E74" s="21"/>
      <c r="F74" s="30"/>
      <c r="G74" s="31"/>
      <c r="H74" s="21"/>
      <c r="I74" s="32">
        <f t="shared" si="1"/>
        <v>0</v>
      </c>
      <c r="J74" s="42" t="e">
        <f t="shared" si="2"/>
        <v>#DIV/0!</v>
      </c>
      <c r="K74" s="33" t="e">
        <f t="shared" si="3"/>
        <v>#DIV/0!</v>
      </c>
      <c r="L74" s="34"/>
    </row>
    <row r="75" spans="1:12" ht="17.100000000000001" customHeight="1">
      <c r="A75" s="17"/>
      <c r="B75" s="17"/>
      <c r="C75" s="28"/>
      <c r="D75" s="29"/>
      <c r="E75" s="21"/>
      <c r="F75" s="30"/>
      <c r="G75" s="31"/>
      <c r="H75" s="21"/>
      <c r="I75" s="32">
        <f t="shared" si="1"/>
        <v>0</v>
      </c>
      <c r="J75" s="42" t="e">
        <f t="shared" si="2"/>
        <v>#DIV/0!</v>
      </c>
      <c r="K75" s="33" t="e">
        <f t="shared" si="3"/>
        <v>#DIV/0!</v>
      </c>
      <c r="L75" s="34"/>
    </row>
    <row r="76" spans="1:12" ht="17.100000000000001" customHeight="1">
      <c r="A76" s="17"/>
      <c r="B76" s="17"/>
      <c r="C76" s="28"/>
      <c r="D76" s="29"/>
      <c r="E76" s="21"/>
      <c r="F76" s="30"/>
      <c r="G76" s="31"/>
      <c r="H76" s="21"/>
      <c r="I76" s="32">
        <f t="shared" si="1"/>
        <v>0</v>
      </c>
      <c r="J76" s="42" t="e">
        <f t="shared" si="2"/>
        <v>#DIV/0!</v>
      </c>
      <c r="K76" s="33" t="e">
        <f t="shared" si="3"/>
        <v>#DIV/0!</v>
      </c>
      <c r="L76" s="34"/>
    </row>
    <row r="77" spans="1:12" ht="17.100000000000001" customHeight="1">
      <c r="A77" s="17"/>
      <c r="B77" s="17"/>
      <c r="C77" s="28"/>
      <c r="D77" s="29"/>
      <c r="E77" s="21"/>
      <c r="F77" s="30"/>
      <c r="G77" s="31"/>
      <c r="H77" s="21"/>
      <c r="I77" s="32">
        <f t="shared" si="1"/>
        <v>0</v>
      </c>
      <c r="J77" s="42" t="e">
        <f t="shared" si="2"/>
        <v>#DIV/0!</v>
      </c>
      <c r="K77" s="33" t="e">
        <f t="shared" si="3"/>
        <v>#DIV/0!</v>
      </c>
      <c r="L77" s="34"/>
    </row>
    <row r="78" spans="1:12" ht="17.100000000000001" customHeight="1">
      <c r="A78" s="17"/>
      <c r="B78" s="17"/>
      <c r="C78" s="28"/>
      <c r="D78" s="29"/>
      <c r="E78" s="21"/>
      <c r="F78" s="30"/>
      <c r="G78" s="31"/>
      <c r="H78" s="21"/>
      <c r="I78" s="32">
        <f t="shared" si="1"/>
        <v>0</v>
      </c>
      <c r="J78" s="42" t="e">
        <f t="shared" si="2"/>
        <v>#DIV/0!</v>
      </c>
      <c r="K78" s="33" t="e">
        <f t="shared" si="3"/>
        <v>#DIV/0!</v>
      </c>
      <c r="L78" s="34"/>
    </row>
    <row r="79" spans="1:12" ht="17.100000000000001" customHeight="1">
      <c r="A79" s="17"/>
      <c r="B79" s="17"/>
      <c r="C79" s="28"/>
      <c r="D79" s="29"/>
      <c r="E79" s="21"/>
      <c r="F79" s="30"/>
      <c r="G79" s="31"/>
      <c r="H79" s="21"/>
      <c r="I79" s="32">
        <f t="shared" si="1"/>
        <v>0</v>
      </c>
      <c r="J79" s="42" t="e">
        <f t="shared" si="2"/>
        <v>#DIV/0!</v>
      </c>
      <c r="K79" s="33" t="e">
        <f t="shared" si="3"/>
        <v>#DIV/0!</v>
      </c>
      <c r="L79" s="34"/>
    </row>
    <row r="80" spans="1:12" ht="17.100000000000001" customHeight="1">
      <c r="A80" s="17"/>
      <c r="B80" s="17"/>
      <c r="C80" s="28"/>
      <c r="D80" s="29"/>
      <c r="E80" s="21"/>
      <c r="F80" s="30"/>
      <c r="G80" s="31"/>
      <c r="H80" s="21"/>
      <c r="I80" s="32">
        <f t="shared" si="1"/>
        <v>0</v>
      </c>
      <c r="J80" s="42" t="e">
        <f t="shared" si="2"/>
        <v>#DIV/0!</v>
      </c>
      <c r="K80" s="33" t="e">
        <f t="shared" si="3"/>
        <v>#DIV/0!</v>
      </c>
      <c r="L80" s="34"/>
    </row>
    <row r="81" spans="1:12" ht="17.100000000000001" customHeight="1">
      <c r="A81" s="17"/>
      <c r="B81" s="17"/>
      <c r="C81" s="28"/>
      <c r="D81" s="29"/>
      <c r="E81" s="21"/>
      <c r="F81" s="30"/>
      <c r="G81" s="31"/>
      <c r="H81" s="21"/>
      <c r="I81" s="32">
        <f t="shared" ref="I81:I120" si="8">+I80+C81-F81</f>
        <v>0</v>
      </c>
      <c r="J81" s="42" t="e">
        <f t="shared" ref="J81:J120" si="9">ROUND(((K80+E81)-H81)/I81,2)</f>
        <v>#DIV/0!</v>
      </c>
      <c r="K81" s="33" t="e">
        <f t="shared" ref="K81:K120" si="10">ROUND(I81*J81,2)</f>
        <v>#DIV/0!</v>
      </c>
      <c r="L81" s="34"/>
    </row>
    <row r="82" spans="1:12" ht="17.100000000000001" customHeight="1">
      <c r="A82" s="17"/>
      <c r="B82" s="17"/>
      <c r="C82" s="28"/>
      <c r="D82" s="29"/>
      <c r="E82" s="21"/>
      <c r="F82" s="30"/>
      <c r="G82" s="31"/>
      <c r="H82" s="21"/>
      <c r="I82" s="32">
        <f t="shared" si="8"/>
        <v>0</v>
      </c>
      <c r="J82" s="42" t="e">
        <f t="shared" si="9"/>
        <v>#DIV/0!</v>
      </c>
      <c r="K82" s="33" t="e">
        <f t="shared" si="10"/>
        <v>#DIV/0!</v>
      </c>
      <c r="L82" s="34"/>
    </row>
    <row r="83" spans="1:12" ht="17.100000000000001" customHeight="1">
      <c r="A83" s="17"/>
      <c r="B83" s="17"/>
      <c r="C83" s="28"/>
      <c r="D83" s="29"/>
      <c r="E83" s="21"/>
      <c r="F83" s="30"/>
      <c r="G83" s="31"/>
      <c r="H83" s="21"/>
      <c r="I83" s="32">
        <f t="shared" si="8"/>
        <v>0</v>
      </c>
      <c r="J83" s="42" t="e">
        <f t="shared" si="9"/>
        <v>#DIV/0!</v>
      </c>
      <c r="K83" s="33" t="e">
        <f t="shared" si="10"/>
        <v>#DIV/0!</v>
      </c>
      <c r="L83" s="34"/>
    </row>
    <row r="84" spans="1:12" ht="17.100000000000001" customHeight="1">
      <c r="A84" s="17"/>
      <c r="B84" s="17"/>
      <c r="C84" s="28"/>
      <c r="D84" s="29"/>
      <c r="E84" s="21"/>
      <c r="F84" s="30"/>
      <c r="G84" s="31"/>
      <c r="H84" s="21"/>
      <c r="I84" s="32">
        <f t="shared" si="8"/>
        <v>0</v>
      </c>
      <c r="J84" s="42" t="e">
        <f t="shared" si="9"/>
        <v>#DIV/0!</v>
      </c>
      <c r="K84" s="33" t="e">
        <f t="shared" si="10"/>
        <v>#DIV/0!</v>
      </c>
      <c r="L84" s="34"/>
    </row>
    <row r="85" spans="1:12" ht="17.100000000000001" customHeight="1">
      <c r="A85" s="17"/>
      <c r="B85" s="17"/>
      <c r="C85" s="28"/>
      <c r="D85" s="29"/>
      <c r="E85" s="21"/>
      <c r="F85" s="30"/>
      <c r="G85" s="31"/>
      <c r="H85" s="21"/>
      <c r="I85" s="32">
        <f t="shared" si="8"/>
        <v>0</v>
      </c>
      <c r="J85" s="42" t="e">
        <f t="shared" si="9"/>
        <v>#DIV/0!</v>
      </c>
      <c r="K85" s="33" t="e">
        <f t="shared" si="10"/>
        <v>#DIV/0!</v>
      </c>
      <c r="L85" s="34"/>
    </row>
    <row r="86" spans="1:12" ht="17.100000000000001" customHeight="1">
      <c r="A86" s="17"/>
      <c r="B86" s="17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9"/>
        <v>#DIV/0!</v>
      </c>
      <c r="K86" s="33" t="e">
        <f t="shared" si="10"/>
        <v>#DIV/0!</v>
      </c>
      <c r="L86" s="34"/>
    </row>
    <row r="87" spans="1:12" ht="17.100000000000001" customHeight="1">
      <c r="A87" s="17"/>
      <c r="B87" s="17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9"/>
        <v>#DIV/0!</v>
      </c>
      <c r="K87" s="33" t="e">
        <f t="shared" si="10"/>
        <v>#DIV/0!</v>
      </c>
      <c r="L87" s="34"/>
    </row>
    <row r="88" spans="1:12" ht="17.100000000000001" customHeight="1">
      <c r="A88" s="17"/>
      <c r="B88" s="17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9"/>
        <v>#DIV/0!</v>
      </c>
      <c r="K88" s="33" t="e">
        <f t="shared" si="10"/>
        <v>#DIV/0!</v>
      </c>
      <c r="L88" s="34"/>
    </row>
    <row r="89" spans="1:12" ht="17.100000000000001" customHeight="1">
      <c r="A89" s="17"/>
      <c r="B89" s="17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17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17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17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17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17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17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17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17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17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17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17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17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17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17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17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17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17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17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 ht="17.100000000000001" customHeight="1">
      <c r="A108" s="17"/>
      <c r="B108" s="17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 ht="17.100000000000001" customHeight="1">
      <c r="A109" s="17"/>
      <c r="B109" s="17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9"/>
        <v>#DIV/0!</v>
      </c>
      <c r="K109" s="33" t="e">
        <f t="shared" si="10"/>
        <v>#DIV/0!</v>
      </c>
      <c r="L109" s="34"/>
    </row>
    <row r="110" spans="1:12" ht="17.100000000000001" customHeight="1">
      <c r="A110" s="17"/>
      <c r="B110" s="17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9"/>
        <v>#DIV/0!</v>
      </c>
      <c r="K110" s="33" t="e">
        <f t="shared" si="10"/>
        <v>#DIV/0!</v>
      </c>
      <c r="L110" s="34"/>
    </row>
    <row r="111" spans="1:12" ht="17.100000000000001" customHeight="1">
      <c r="A111" s="17"/>
      <c r="B111" s="17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9"/>
        <v>#DIV/0!</v>
      </c>
      <c r="K111" s="33" t="e">
        <f t="shared" si="10"/>
        <v>#DIV/0!</v>
      </c>
      <c r="L111" s="34"/>
    </row>
    <row r="112" spans="1:12" ht="17.100000000000001" customHeight="1">
      <c r="A112" s="17"/>
      <c r="B112" s="17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9"/>
        <v>#DIV/0!</v>
      </c>
      <c r="K112" s="33" t="e">
        <f t="shared" si="10"/>
        <v>#DIV/0!</v>
      </c>
      <c r="L112" s="34"/>
    </row>
    <row r="113" spans="1:12" ht="17.100000000000001" customHeight="1">
      <c r="A113" s="17"/>
      <c r="B113" s="17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9"/>
        <v>#DIV/0!</v>
      </c>
      <c r="K113" s="33" t="e">
        <f t="shared" si="10"/>
        <v>#DIV/0!</v>
      </c>
      <c r="L113" s="34"/>
    </row>
    <row r="114" spans="1:12" ht="17.100000000000001" customHeight="1">
      <c r="A114" s="17"/>
      <c r="B114" s="17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9"/>
        <v>#DIV/0!</v>
      </c>
      <c r="K114" s="33" t="e">
        <f t="shared" si="10"/>
        <v>#DIV/0!</v>
      </c>
      <c r="L114" s="34"/>
    </row>
    <row r="115" spans="1:12" ht="17.100000000000001" customHeight="1">
      <c r="A115" s="17"/>
      <c r="B115" s="17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9"/>
        <v>#DIV/0!</v>
      </c>
      <c r="K115" s="33" t="e">
        <f t="shared" si="10"/>
        <v>#DIV/0!</v>
      </c>
      <c r="L115" s="34"/>
    </row>
    <row r="116" spans="1:12" ht="17.100000000000001" customHeight="1">
      <c r="A116" s="17"/>
      <c r="B116" s="17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9"/>
        <v>#DIV/0!</v>
      </c>
      <c r="K116" s="33" t="e">
        <f t="shared" si="10"/>
        <v>#DIV/0!</v>
      </c>
      <c r="L116" s="34"/>
    </row>
    <row r="117" spans="1:12" ht="17.100000000000001" customHeight="1">
      <c r="A117" s="17"/>
      <c r="B117" s="17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9"/>
        <v>#DIV/0!</v>
      </c>
      <c r="K117" s="33" t="e">
        <f t="shared" si="10"/>
        <v>#DIV/0!</v>
      </c>
      <c r="L117" s="34"/>
    </row>
    <row r="118" spans="1:12" ht="17.100000000000001" customHeight="1">
      <c r="A118" s="17"/>
      <c r="B118" s="17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9"/>
        <v>#DIV/0!</v>
      </c>
      <c r="K118" s="33" t="e">
        <f t="shared" si="10"/>
        <v>#DIV/0!</v>
      </c>
      <c r="L118" s="34"/>
    </row>
    <row r="119" spans="1:12" ht="17.100000000000001" customHeight="1">
      <c r="A119" s="17"/>
      <c r="B119" s="17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9"/>
        <v>#DIV/0!</v>
      </c>
      <c r="K119" s="33" t="e">
        <f t="shared" si="10"/>
        <v>#DIV/0!</v>
      </c>
      <c r="L119" s="34"/>
    </row>
    <row r="120" spans="1:12" ht="17.100000000000001" customHeight="1">
      <c r="A120" s="17"/>
      <c r="B120" s="17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9"/>
        <v>#DIV/0!</v>
      </c>
      <c r="K120" s="33" t="e">
        <f t="shared" si="10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3">
    <tabColor rgb="FFFFFF00"/>
    <pageSetUpPr fitToPage="1"/>
  </sheetPr>
  <dimension ref="A1:M80"/>
  <sheetViews>
    <sheetView topLeftCell="A30" zoomScaleNormal="100" zoomScaleSheetLayoutView="100" workbookViewId="0">
      <selection activeCell="T49" sqref="S49:T49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174</v>
      </c>
      <c r="L8" s="11"/>
    </row>
    <row r="9" spans="1:13" ht="15" customHeight="1">
      <c r="A9" s="12" t="s">
        <v>8</v>
      </c>
      <c r="D9" s="10" t="s">
        <v>173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16</v>
      </c>
      <c r="J14" s="25">
        <v>289.73</v>
      </c>
      <c r="K14" s="21">
        <f>J14*I14</f>
        <v>4635.68</v>
      </c>
      <c r="L14" s="26"/>
    </row>
    <row r="15" spans="1:13" ht="17.100000000000001" customHeight="1">
      <c r="A15" s="17">
        <v>45294</v>
      </c>
      <c r="B15" s="85" t="s">
        <v>583</v>
      </c>
      <c r="C15" s="28"/>
      <c r="D15" s="29"/>
      <c r="E15" s="21"/>
      <c r="F15" s="30">
        <v>3</v>
      </c>
      <c r="G15" s="31">
        <v>289.73</v>
      </c>
      <c r="H15" s="21">
        <f t="shared" si="0"/>
        <v>869.19</v>
      </c>
      <c r="I15" s="32">
        <f t="shared" ref="I15:I50" si="1">+I14+C15-F15</f>
        <v>13</v>
      </c>
      <c r="J15" s="42">
        <f t="shared" ref="J15:J22" si="2">ROUND(((K14+E15)-H15)/I15,2)</f>
        <v>289.73</v>
      </c>
      <c r="K15" s="33">
        <f t="shared" ref="K15:K50" si="3">ROUND(I15*J15,2)</f>
        <v>3766.49</v>
      </c>
      <c r="L15" s="34"/>
      <c r="M15" s="118" t="s">
        <v>585</v>
      </c>
    </row>
    <row r="16" spans="1:13" ht="17.100000000000001" customHeight="1">
      <c r="A16" s="17">
        <v>45299</v>
      </c>
      <c r="B16" s="85" t="s">
        <v>587</v>
      </c>
      <c r="C16" s="28"/>
      <c r="D16" s="29"/>
      <c r="E16" s="21"/>
      <c r="F16" s="30">
        <v>2</v>
      </c>
      <c r="G16" s="31">
        <v>289.73</v>
      </c>
      <c r="H16" s="21">
        <f t="shared" si="0"/>
        <v>579.46</v>
      </c>
      <c r="I16" s="32">
        <f t="shared" si="1"/>
        <v>11</v>
      </c>
      <c r="J16" s="42">
        <f t="shared" si="2"/>
        <v>289.73</v>
      </c>
      <c r="K16" s="33">
        <f t="shared" si="3"/>
        <v>3187.03</v>
      </c>
      <c r="L16" s="34"/>
      <c r="M16" s="118" t="s">
        <v>600</v>
      </c>
    </row>
    <row r="17" spans="1:13" ht="17.100000000000001" customHeight="1">
      <c r="A17" s="17">
        <v>45300</v>
      </c>
      <c r="B17" s="85" t="s">
        <v>610</v>
      </c>
      <c r="C17" s="28"/>
      <c r="D17" s="29"/>
      <c r="E17" s="21"/>
      <c r="F17" s="30">
        <v>2</v>
      </c>
      <c r="G17" s="31">
        <v>289.73</v>
      </c>
      <c r="H17" s="21">
        <f t="shared" si="0"/>
        <v>579.46</v>
      </c>
      <c r="I17" s="32">
        <f t="shared" si="1"/>
        <v>9</v>
      </c>
      <c r="J17" s="42">
        <f t="shared" si="2"/>
        <v>289.73</v>
      </c>
      <c r="K17" s="33">
        <f t="shared" si="3"/>
        <v>2607.5700000000002</v>
      </c>
      <c r="L17" s="34"/>
      <c r="M17" s="118" t="s">
        <v>611</v>
      </c>
    </row>
    <row r="18" spans="1:13" ht="17.100000000000001" customHeight="1">
      <c r="A18" s="154">
        <v>45302</v>
      </c>
      <c r="B18" s="171" t="s">
        <v>591</v>
      </c>
      <c r="C18" s="156"/>
      <c r="D18" s="157"/>
      <c r="E18" s="158"/>
      <c r="F18" s="159">
        <v>1</v>
      </c>
      <c r="G18" s="31">
        <v>289.73</v>
      </c>
      <c r="H18" s="33">
        <f t="shared" si="0"/>
        <v>289.73</v>
      </c>
      <c r="I18" s="32">
        <f t="shared" si="1"/>
        <v>8</v>
      </c>
      <c r="J18" s="42">
        <f t="shared" si="2"/>
        <v>289.73</v>
      </c>
      <c r="K18" s="33">
        <f t="shared" si="3"/>
        <v>2317.84</v>
      </c>
      <c r="L18" s="164"/>
      <c r="M18" s="167" t="s">
        <v>620</v>
      </c>
    </row>
    <row r="19" spans="1:13" ht="17.100000000000001" customHeight="1">
      <c r="A19" s="154">
        <v>45348</v>
      </c>
      <c r="B19" s="155" t="s">
        <v>636</v>
      </c>
      <c r="C19" s="244"/>
      <c r="D19" s="245"/>
      <c r="E19" s="158"/>
      <c r="F19" s="172">
        <v>3</v>
      </c>
      <c r="G19" s="170">
        <v>289.73</v>
      </c>
      <c r="H19" s="158">
        <f t="shared" si="0"/>
        <v>869.19</v>
      </c>
      <c r="I19" s="173">
        <f t="shared" si="1"/>
        <v>5</v>
      </c>
      <c r="J19" s="174">
        <f t="shared" si="2"/>
        <v>289.73</v>
      </c>
      <c r="K19" s="158">
        <f t="shared" si="3"/>
        <v>1448.65</v>
      </c>
      <c r="L19" s="246"/>
      <c r="M19" s="167" t="s">
        <v>714</v>
      </c>
    </row>
    <row r="20" spans="1:13" ht="17.100000000000001" customHeight="1">
      <c r="A20" s="17">
        <v>45359</v>
      </c>
      <c r="B20" s="86" t="s">
        <v>587</v>
      </c>
      <c r="C20" s="19"/>
      <c r="D20" s="20"/>
      <c r="E20" s="21"/>
      <c r="F20" s="22">
        <v>1</v>
      </c>
      <c r="G20" s="23">
        <v>289.73</v>
      </c>
      <c r="H20" s="21">
        <f>F20*G20</f>
        <v>289.73</v>
      </c>
      <c r="I20" s="24">
        <f t="shared" si="1"/>
        <v>4</v>
      </c>
      <c r="J20" s="134">
        <f t="shared" si="2"/>
        <v>289.73</v>
      </c>
      <c r="K20" s="21">
        <f t="shared" si="3"/>
        <v>1158.92</v>
      </c>
      <c r="L20" s="26"/>
      <c r="M20" s="118" t="s">
        <v>752</v>
      </c>
    </row>
    <row r="21" spans="1:13" ht="17.100000000000001" customHeight="1">
      <c r="A21" s="17">
        <v>45371</v>
      </c>
      <c r="B21" s="85" t="s">
        <v>640</v>
      </c>
      <c r="C21" s="28"/>
      <c r="D21" s="29"/>
      <c r="E21" s="21"/>
      <c r="F21" s="30">
        <v>1</v>
      </c>
      <c r="G21" s="31">
        <v>289.73</v>
      </c>
      <c r="H21" s="21">
        <f>F21*G21</f>
        <v>289.73</v>
      </c>
      <c r="I21" s="32">
        <f t="shared" si="1"/>
        <v>3</v>
      </c>
      <c r="J21" s="42">
        <f t="shared" si="2"/>
        <v>289.73</v>
      </c>
      <c r="K21" s="33">
        <f t="shared" si="3"/>
        <v>869.19</v>
      </c>
      <c r="L21" s="34"/>
      <c r="M21" s="118" t="s">
        <v>768</v>
      </c>
    </row>
    <row r="22" spans="1:13" ht="17.100000000000001" customHeight="1">
      <c r="A22" s="154">
        <v>45372</v>
      </c>
      <c r="B22" s="166" t="s">
        <v>591</v>
      </c>
      <c r="C22" s="156"/>
      <c r="D22" s="157"/>
      <c r="E22" s="158"/>
      <c r="F22" s="159">
        <v>2</v>
      </c>
      <c r="G22" s="160">
        <v>289.73</v>
      </c>
      <c r="H22" s="158">
        <f t="shared" ref="H22:H50" si="4">G22*F22</f>
        <v>579.46</v>
      </c>
      <c r="I22" s="161">
        <f t="shared" si="1"/>
        <v>1</v>
      </c>
      <c r="J22" s="162">
        <f t="shared" si="2"/>
        <v>289.73</v>
      </c>
      <c r="K22" s="163">
        <f t="shared" si="3"/>
        <v>289.73</v>
      </c>
      <c r="L22" s="164"/>
      <c r="M22" s="167" t="s">
        <v>777</v>
      </c>
    </row>
    <row r="23" spans="1:13" ht="17.100000000000001" customHeight="1">
      <c r="A23" s="17">
        <v>45400</v>
      </c>
      <c r="B23" s="86" t="s">
        <v>587</v>
      </c>
      <c r="C23" s="19"/>
      <c r="D23" s="20"/>
      <c r="E23" s="21"/>
      <c r="F23" s="22">
        <v>1</v>
      </c>
      <c r="G23" s="23">
        <v>289.73</v>
      </c>
      <c r="H23" s="21">
        <f t="shared" si="4"/>
        <v>289.73</v>
      </c>
      <c r="I23" s="24">
        <f t="shared" si="1"/>
        <v>0</v>
      </c>
      <c r="J23" s="134">
        <v>0</v>
      </c>
      <c r="K23" s="21">
        <f t="shared" si="3"/>
        <v>0</v>
      </c>
      <c r="L23" s="26"/>
      <c r="M23" s="118" t="s">
        <v>823</v>
      </c>
    </row>
    <row r="24" spans="1:13" ht="17.100000000000001" customHeight="1">
      <c r="A24" s="17">
        <v>45418</v>
      </c>
      <c r="B24" s="85" t="s">
        <v>847</v>
      </c>
      <c r="C24" s="28">
        <v>25</v>
      </c>
      <c r="D24" s="29">
        <v>320</v>
      </c>
      <c r="E24" s="21">
        <f>C24*D24</f>
        <v>8000</v>
      </c>
      <c r="F24" s="30"/>
      <c r="G24" s="31">
        <v>0</v>
      </c>
      <c r="H24" s="21">
        <f t="shared" si="4"/>
        <v>0</v>
      </c>
      <c r="I24" s="32">
        <f t="shared" si="1"/>
        <v>25</v>
      </c>
      <c r="J24" s="42">
        <f t="shared" ref="J24:J39" si="5">ROUND(((K23+E24)-H24)/I24,2)</f>
        <v>320</v>
      </c>
      <c r="K24" s="33">
        <f t="shared" si="3"/>
        <v>8000</v>
      </c>
      <c r="L24" s="34"/>
    </row>
    <row r="25" spans="1:13" ht="17.100000000000001" customHeight="1">
      <c r="A25" s="17">
        <v>45418</v>
      </c>
      <c r="B25" s="85" t="s">
        <v>604</v>
      </c>
      <c r="C25" s="28"/>
      <c r="D25" s="29"/>
      <c r="E25" s="21"/>
      <c r="F25" s="30">
        <v>1</v>
      </c>
      <c r="G25" s="31">
        <f>J24</f>
        <v>320</v>
      </c>
      <c r="H25" s="21">
        <f t="shared" si="4"/>
        <v>320</v>
      </c>
      <c r="I25" s="32">
        <f t="shared" si="1"/>
        <v>24</v>
      </c>
      <c r="J25" s="42">
        <f t="shared" si="5"/>
        <v>320</v>
      </c>
      <c r="K25" s="33">
        <f t="shared" si="3"/>
        <v>7680</v>
      </c>
      <c r="L25" s="34"/>
      <c r="M25" s="118" t="s">
        <v>855</v>
      </c>
    </row>
    <row r="26" spans="1:13" ht="17.100000000000001" customHeight="1">
      <c r="A26" s="17">
        <v>45425</v>
      </c>
      <c r="B26" s="85" t="s">
        <v>607</v>
      </c>
      <c r="C26" s="28"/>
      <c r="D26" s="29"/>
      <c r="E26" s="21"/>
      <c r="F26" s="30">
        <v>2</v>
      </c>
      <c r="G26" s="31">
        <f t="shared" ref="G26:G51" si="6">J25</f>
        <v>320</v>
      </c>
      <c r="H26" s="21">
        <f t="shared" si="4"/>
        <v>640</v>
      </c>
      <c r="I26" s="32">
        <f t="shared" si="1"/>
        <v>22</v>
      </c>
      <c r="J26" s="42">
        <f t="shared" si="5"/>
        <v>320</v>
      </c>
      <c r="K26" s="33">
        <f t="shared" si="3"/>
        <v>7040</v>
      </c>
      <c r="L26" s="34"/>
      <c r="M26" s="118" t="s">
        <v>881</v>
      </c>
    </row>
    <row r="27" spans="1:13" ht="17.100000000000001" customHeight="1">
      <c r="A27" s="17">
        <v>45425</v>
      </c>
      <c r="B27" s="85" t="s">
        <v>607</v>
      </c>
      <c r="C27" s="28"/>
      <c r="D27" s="29"/>
      <c r="E27" s="21"/>
      <c r="F27" s="30">
        <v>1</v>
      </c>
      <c r="G27" s="31">
        <f t="shared" si="6"/>
        <v>320</v>
      </c>
      <c r="H27" s="21">
        <f t="shared" si="4"/>
        <v>320</v>
      </c>
      <c r="I27" s="32">
        <f t="shared" si="1"/>
        <v>21</v>
      </c>
      <c r="J27" s="42">
        <f t="shared" si="5"/>
        <v>320</v>
      </c>
      <c r="K27" s="33">
        <f t="shared" si="3"/>
        <v>6720</v>
      </c>
      <c r="L27" s="34"/>
      <c r="M27" s="118" t="s">
        <v>882</v>
      </c>
    </row>
    <row r="28" spans="1:13" ht="17.100000000000001" customHeight="1">
      <c r="A28" s="17">
        <v>45426</v>
      </c>
      <c r="B28" s="85" t="s">
        <v>593</v>
      </c>
      <c r="C28" s="28"/>
      <c r="D28" s="29"/>
      <c r="E28" s="21"/>
      <c r="F28" s="30">
        <v>2</v>
      </c>
      <c r="G28" s="31">
        <f t="shared" si="6"/>
        <v>320</v>
      </c>
      <c r="H28" s="21">
        <f t="shared" si="4"/>
        <v>640</v>
      </c>
      <c r="I28" s="32">
        <f t="shared" si="1"/>
        <v>19</v>
      </c>
      <c r="J28" s="42">
        <f t="shared" si="5"/>
        <v>320</v>
      </c>
      <c r="K28" s="33">
        <f t="shared" si="3"/>
        <v>6080</v>
      </c>
      <c r="L28" s="34"/>
      <c r="M28" s="118" t="s">
        <v>884</v>
      </c>
    </row>
    <row r="29" spans="1:13" ht="17.100000000000001" customHeight="1">
      <c r="A29" s="17">
        <v>45435</v>
      </c>
      <c r="B29" s="85" t="s">
        <v>607</v>
      </c>
      <c r="C29" s="28"/>
      <c r="D29" s="29"/>
      <c r="E29" s="21"/>
      <c r="F29" s="30">
        <v>3</v>
      </c>
      <c r="G29" s="31">
        <f t="shared" si="6"/>
        <v>320</v>
      </c>
      <c r="H29" s="21">
        <f t="shared" si="4"/>
        <v>960</v>
      </c>
      <c r="I29" s="32">
        <f t="shared" si="1"/>
        <v>16</v>
      </c>
      <c r="J29" s="42">
        <f t="shared" si="5"/>
        <v>320</v>
      </c>
      <c r="K29" s="33">
        <f t="shared" si="3"/>
        <v>5120</v>
      </c>
      <c r="L29" s="34"/>
      <c r="M29" s="118" t="s">
        <v>910</v>
      </c>
    </row>
    <row r="30" spans="1:13" ht="17.100000000000001" customHeight="1">
      <c r="A30" s="17">
        <v>45439</v>
      </c>
      <c r="B30" s="85" t="s">
        <v>610</v>
      </c>
      <c r="C30" s="28"/>
      <c r="D30" s="29"/>
      <c r="E30" s="21"/>
      <c r="F30" s="30">
        <v>1</v>
      </c>
      <c r="G30" s="31">
        <f t="shared" si="6"/>
        <v>320</v>
      </c>
      <c r="H30" s="21">
        <f t="shared" si="4"/>
        <v>320</v>
      </c>
      <c r="I30" s="32">
        <f t="shared" si="1"/>
        <v>15</v>
      </c>
      <c r="J30" s="42">
        <f t="shared" si="5"/>
        <v>320</v>
      </c>
      <c r="K30" s="33">
        <f t="shared" si="3"/>
        <v>4800</v>
      </c>
      <c r="L30" s="34"/>
      <c r="M30" s="118" t="s">
        <v>916</v>
      </c>
    </row>
    <row r="31" spans="1:13" ht="17.100000000000001" customHeight="1">
      <c r="A31" s="154">
        <v>45440</v>
      </c>
      <c r="B31" s="166" t="s">
        <v>629</v>
      </c>
      <c r="C31" s="156"/>
      <c r="D31" s="157"/>
      <c r="E31" s="158"/>
      <c r="F31" s="159">
        <v>1</v>
      </c>
      <c r="G31" s="160">
        <f t="shared" si="6"/>
        <v>320</v>
      </c>
      <c r="H31" s="158">
        <f t="shared" si="4"/>
        <v>320</v>
      </c>
      <c r="I31" s="161">
        <f t="shared" si="1"/>
        <v>14</v>
      </c>
      <c r="J31" s="162">
        <f t="shared" si="5"/>
        <v>320</v>
      </c>
      <c r="K31" s="163">
        <f t="shared" si="3"/>
        <v>4480</v>
      </c>
      <c r="L31" s="164"/>
      <c r="M31" s="167" t="s">
        <v>921</v>
      </c>
    </row>
    <row r="32" spans="1:13" ht="17.100000000000001" customHeight="1">
      <c r="A32" s="17">
        <v>45446</v>
      </c>
      <c r="B32" s="86" t="s">
        <v>604</v>
      </c>
      <c r="C32" s="19"/>
      <c r="D32" s="20"/>
      <c r="E32" s="21"/>
      <c r="F32" s="22">
        <v>1</v>
      </c>
      <c r="G32" s="23">
        <f t="shared" si="6"/>
        <v>320</v>
      </c>
      <c r="H32" s="21">
        <f t="shared" si="4"/>
        <v>320</v>
      </c>
      <c r="I32" s="24">
        <f t="shared" si="1"/>
        <v>13</v>
      </c>
      <c r="J32" s="134">
        <f t="shared" si="5"/>
        <v>320</v>
      </c>
      <c r="K32" s="21">
        <f t="shared" si="3"/>
        <v>4160</v>
      </c>
      <c r="L32" s="26"/>
      <c r="M32" s="118" t="s">
        <v>924</v>
      </c>
    </row>
    <row r="33" spans="1:13" ht="17.100000000000001" customHeight="1">
      <c r="A33" s="17">
        <v>45446</v>
      </c>
      <c r="B33" s="85" t="s">
        <v>629</v>
      </c>
      <c r="C33" s="28"/>
      <c r="D33" s="29"/>
      <c r="E33" s="21"/>
      <c r="F33" s="30">
        <v>2</v>
      </c>
      <c r="G33" s="31">
        <f t="shared" si="6"/>
        <v>320</v>
      </c>
      <c r="H33" s="21">
        <f t="shared" si="4"/>
        <v>640</v>
      </c>
      <c r="I33" s="32">
        <f t="shared" si="1"/>
        <v>11</v>
      </c>
      <c r="J33" s="42">
        <f t="shared" si="5"/>
        <v>320</v>
      </c>
      <c r="K33" s="33">
        <f t="shared" si="3"/>
        <v>3520</v>
      </c>
      <c r="L33" s="34"/>
      <c r="M33" s="118" t="s">
        <v>925</v>
      </c>
    </row>
    <row r="34" spans="1:13" ht="17.100000000000001" customHeight="1">
      <c r="A34" s="17">
        <v>45446</v>
      </c>
      <c r="B34" s="85" t="s">
        <v>629</v>
      </c>
      <c r="C34" s="28"/>
      <c r="D34" s="29"/>
      <c r="E34" s="21"/>
      <c r="F34" s="30">
        <v>2</v>
      </c>
      <c r="G34" s="31">
        <f t="shared" si="6"/>
        <v>320</v>
      </c>
      <c r="H34" s="21">
        <f t="shared" si="4"/>
        <v>640</v>
      </c>
      <c r="I34" s="32">
        <f t="shared" si="1"/>
        <v>9</v>
      </c>
      <c r="J34" s="42">
        <f t="shared" si="5"/>
        <v>320</v>
      </c>
      <c r="K34" s="33">
        <f t="shared" si="3"/>
        <v>2880</v>
      </c>
      <c r="L34" s="34"/>
      <c r="M34" s="118" t="s">
        <v>926</v>
      </c>
    </row>
    <row r="35" spans="1:13" ht="17.100000000000001" customHeight="1">
      <c r="A35" s="17">
        <v>45449</v>
      </c>
      <c r="B35" s="85" t="s">
        <v>626</v>
      </c>
      <c r="C35" s="28"/>
      <c r="D35" s="29"/>
      <c r="E35" s="21"/>
      <c r="F35" s="30">
        <v>1</v>
      </c>
      <c r="G35" s="31">
        <f t="shared" si="6"/>
        <v>320</v>
      </c>
      <c r="H35" s="21">
        <f t="shared" si="4"/>
        <v>320</v>
      </c>
      <c r="I35" s="32">
        <f t="shared" si="1"/>
        <v>8</v>
      </c>
      <c r="J35" s="42">
        <f t="shared" si="5"/>
        <v>320</v>
      </c>
      <c r="K35" s="33">
        <f t="shared" si="3"/>
        <v>2560</v>
      </c>
      <c r="L35" s="34"/>
      <c r="M35" s="118" t="s">
        <v>938</v>
      </c>
    </row>
    <row r="36" spans="1:13" ht="17.100000000000001" customHeight="1">
      <c r="A36" s="17">
        <v>45463</v>
      </c>
      <c r="B36" s="85" t="s">
        <v>627</v>
      </c>
      <c r="C36" s="28"/>
      <c r="D36" s="29"/>
      <c r="E36" s="21"/>
      <c r="F36" s="30">
        <v>2</v>
      </c>
      <c r="G36" s="31">
        <f t="shared" si="6"/>
        <v>320</v>
      </c>
      <c r="H36" s="21">
        <f t="shared" si="4"/>
        <v>640</v>
      </c>
      <c r="I36" s="32">
        <f t="shared" si="1"/>
        <v>6</v>
      </c>
      <c r="J36" s="42">
        <f t="shared" si="5"/>
        <v>320</v>
      </c>
      <c r="K36" s="33">
        <f t="shared" si="3"/>
        <v>1920</v>
      </c>
      <c r="L36" s="34"/>
      <c r="M36" s="118" t="s">
        <v>956</v>
      </c>
    </row>
    <row r="37" spans="1:13" ht="17.100000000000001" customHeight="1">
      <c r="A37" s="17">
        <v>45467</v>
      </c>
      <c r="B37" s="85" t="s">
        <v>589</v>
      </c>
      <c r="C37" s="28"/>
      <c r="D37" s="29"/>
      <c r="E37" s="21"/>
      <c r="F37" s="30">
        <v>1</v>
      </c>
      <c r="G37" s="31">
        <f t="shared" si="6"/>
        <v>320</v>
      </c>
      <c r="H37" s="21">
        <f t="shared" si="4"/>
        <v>320</v>
      </c>
      <c r="I37" s="32">
        <f t="shared" si="1"/>
        <v>5</v>
      </c>
      <c r="J37" s="42">
        <f t="shared" si="5"/>
        <v>320</v>
      </c>
      <c r="K37" s="33">
        <f t="shared" si="3"/>
        <v>1600</v>
      </c>
      <c r="L37" s="34"/>
      <c r="M37" s="118" t="s">
        <v>959</v>
      </c>
    </row>
    <row r="38" spans="1:13" ht="17.100000000000001" customHeight="1">
      <c r="A38" s="17">
        <v>45468</v>
      </c>
      <c r="B38" s="36" t="s">
        <v>629</v>
      </c>
      <c r="C38" s="28"/>
      <c r="D38" s="29"/>
      <c r="E38" s="21"/>
      <c r="F38" s="30">
        <v>1</v>
      </c>
      <c r="G38" s="31">
        <f t="shared" si="6"/>
        <v>320</v>
      </c>
      <c r="H38" s="21">
        <f t="shared" si="4"/>
        <v>320</v>
      </c>
      <c r="I38" s="32">
        <f t="shared" si="1"/>
        <v>4</v>
      </c>
      <c r="J38" s="42">
        <f t="shared" si="5"/>
        <v>320</v>
      </c>
      <c r="K38" s="33">
        <f t="shared" si="3"/>
        <v>1280</v>
      </c>
      <c r="L38" s="34"/>
      <c r="M38" s="118" t="s">
        <v>965</v>
      </c>
    </row>
    <row r="39" spans="1:13" ht="17.100000000000001" customHeight="1">
      <c r="A39" s="154">
        <v>45471</v>
      </c>
      <c r="B39" s="166" t="s">
        <v>607</v>
      </c>
      <c r="C39" s="156"/>
      <c r="D39" s="157"/>
      <c r="E39" s="158"/>
      <c r="F39" s="159">
        <v>3</v>
      </c>
      <c r="G39" s="160">
        <f t="shared" si="6"/>
        <v>320</v>
      </c>
      <c r="H39" s="158">
        <f t="shared" si="4"/>
        <v>960</v>
      </c>
      <c r="I39" s="161">
        <f t="shared" si="1"/>
        <v>1</v>
      </c>
      <c r="J39" s="162">
        <f t="shared" si="5"/>
        <v>320</v>
      </c>
      <c r="K39" s="163">
        <f t="shared" si="3"/>
        <v>320</v>
      </c>
      <c r="L39" s="164"/>
      <c r="M39" s="167" t="s">
        <v>973</v>
      </c>
    </row>
    <row r="40" spans="1:13" ht="17.100000000000001" customHeight="1">
      <c r="A40" s="17">
        <v>45517</v>
      </c>
      <c r="B40" s="86" t="s">
        <v>604</v>
      </c>
      <c r="C40" s="19"/>
      <c r="D40" s="20"/>
      <c r="E40" s="21"/>
      <c r="F40" s="22">
        <v>1</v>
      </c>
      <c r="G40" s="23">
        <f t="shared" si="6"/>
        <v>320</v>
      </c>
      <c r="H40" s="21">
        <f t="shared" si="4"/>
        <v>320</v>
      </c>
      <c r="I40" s="24">
        <f t="shared" si="1"/>
        <v>0</v>
      </c>
      <c r="J40" s="134">
        <v>0</v>
      </c>
      <c r="K40" s="21">
        <f t="shared" si="3"/>
        <v>0</v>
      </c>
      <c r="L40" s="26"/>
      <c r="M40" s="118" t="s">
        <v>1061</v>
      </c>
    </row>
    <row r="41" spans="1:13" ht="17.100000000000001" customHeight="1">
      <c r="A41" s="17"/>
      <c r="B41" s="85"/>
      <c r="C41" s="28"/>
      <c r="D41" s="29"/>
      <c r="E41" s="21"/>
      <c r="F41" s="30"/>
      <c r="G41" s="31">
        <f t="shared" si="6"/>
        <v>0</v>
      </c>
      <c r="H41" s="21">
        <f t="shared" si="4"/>
        <v>0</v>
      </c>
      <c r="I41" s="32">
        <f t="shared" si="1"/>
        <v>0</v>
      </c>
      <c r="J41" s="42" t="e">
        <f>ROUND(((K40+E41)-H41)/I41,2)</f>
        <v>#DIV/0!</v>
      </c>
      <c r="K41" s="33" t="e">
        <f t="shared" si="3"/>
        <v>#DIV/0!</v>
      </c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 t="e">
        <f t="shared" si="6"/>
        <v>#DIV/0!</v>
      </c>
      <c r="H42" s="21" t="e">
        <f t="shared" si="4"/>
        <v>#DIV/0!</v>
      </c>
      <c r="I42" s="32">
        <f t="shared" si="1"/>
        <v>0</v>
      </c>
      <c r="J42" s="42" t="e">
        <f>ROUND(((K41+E42)-H42)/I42,2)</f>
        <v>#DIV/0!</v>
      </c>
      <c r="K42" s="33" t="e">
        <f t="shared" si="3"/>
        <v>#DIV/0!</v>
      </c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 t="e">
        <f t="shared" si="6"/>
        <v>#DIV/0!</v>
      </c>
      <c r="H43" s="21" t="e">
        <f t="shared" si="4"/>
        <v>#DIV/0!</v>
      </c>
      <c r="I43" s="32">
        <f t="shared" si="1"/>
        <v>0</v>
      </c>
      <c r="J43" s="42">
        <v>0</v>
      </c>
      <c r="K43" s="33">
        <f t="shared" si="3"/>
        <v>0</v>
      </c>
      <c r="L43" s="34"/>
    </row>
    <row r="44" spans="1:13" ht="17.100000000000001" customHeight="1">
      <c r="A44" s="17"/>
      <c r="B44" s="85"/>
      <c r="C44" s="28"/>
      <c r="D44" s="29"/>
      <c r="E44" s="21"/>
      <c r="F44" s="30"/>
      <c r="G44" s="31">
        <f t="shared" si="6"/>
        <v>0</v>
      </c>
      <c r="H44" s="21">
        <f t="shared" si="4"/>
        <v>0</v>
      </c>
      <c r="I44" s="32">
        <f t="shared" si="1"/>
        <v>0</v>
      </c>
      <c r="J44" s="42" t="e">
        <f t="shared" ref="J44:J50" si="7">ROUND(((K43+E44)-H44)/I44,2)</f>
        <v>#DIV/0!</v>
      </c>
      <c r="K44" s="33" t="e">
        <f t="shared" si="3"/>
        <v>#DIV/0!</v>
      </c>
      <c r="L44" s="34"/>
    </row>
    <row r="45" spans="1:13" ht="17.100000000000001" customHeight="1">
      <c r="A45" s="17"/>
      <c r="B45" s="85"/>
      <c r="C45" s="28"/>
      <c r="D45" s="29"/>
      <c r="E45" s="21"/>
      <c r="F45" s="30"/>
      <c r="G45" s="31" t="e">
        <f t="shared" si="6"/>
        <v>#DIV/0!</v>
      </c>
      <c r="H45" s="21" t="e">
        <f t="shared" si="4"/>
        <v>#DIV/0!</v>
      </c>
      <c r="I45" s="32">
        <f t="shared" si="1"/>
        <v>0</v>
      </c>
      <c r="J45" s="42" t="e">
        <f t="shared" si="7"/>
        <v>#DIV/0!</v>
      </c>
      <c r="K45" s="33" t="e">
        <f t="shared" si="3"/>
        <v>#DIV/0!</v>
      </c>
      <c r="L45" s="34"/>
    </row>
    <row r="46" spans="1:13" ht="17.100000000000001" customHeight="1">
      <c r="A46" s="17"/>
      <c r="B46" s="85"/>
      <c r="C46" s="28"/>
      <c r="D46" s="29"/>
      <c r="E46" s="21"/>
      <c r="F46" s="30"/>
      <c r="G46" s="31" t="e">
        <f t="shared" si="6"/>
        <v>#DIV/0!</v>
      </c>
      <c r="H46" s="21" t="e">
        <f t="shared" si="4"/>
        <v>#DIV/0!</v>
      </c>
      <c r="I46" s="32">
        <f t="shared" si="1"/>
        <v>0</v>
      </c>
      <c r="J46" s="42" t="e">
        <f t="shared" si="7"/>
        <v>#DIV/0!</v>
      </c>
      <c r="K46" s="33" t="e">
        <f t="shared" si="3"/>
        <v>#DIV/0!</v>
      </c>
      <c r="L46" s="34"/>
    </row>
    <row r="47" spans="1:13" ht="17.100000000000001" customHeight="1">
      <c r="A47" s="17"/>
      <c r="B47" s="85"/>
      <c r="C47" s="28"/>
      <c r="D47" s="29"/>
      <c r="E47" s="21"/>
      <c r="F47" s="30"/>
      <c r="G47" s="31" t="e">
        <f t="shared" si="6"/>
        <v>#DIV/0!</v>
      </c>
      <c r="H47" s="21" t="e">
        <f t="shared" si="4"/>
        <v>#DIV/0!</v>
      </c>
      <c r="I47" s="32">
        <f t="shared" si="1"/>
        <v>0</v>
      </c>
      <c r="J47" s="42" t="e">
        <f t="shared" si="7"/>
        <v>#DIV/0!</v>
      </c>
      <c r="K47" s="33" t="e">
        <f t="shared" si="3"/>
        <v>#DIV/0!</v>
      </c>
      <c r="L47" s="34"/>
    </row>
    <row r="48" spans="1:13" ht="17.100000000000001" customHeight="1">
      <c r="A48" s="17"/>
      <c r="B48" s="85"/>
      <c r="C48" s="28"/>
      <c r="D48" s="29"/>
      <c r="E48" s="21"/>
      <c r="F48" s="30"/>
      <c r="G48" s="31" t="e">
        <f t="shared" si="6"/>
        <v>#DIV/0!</v>
      </c>
      <c r="H48" s="21" t="e">
        <f t="shared" si="4"/>
        <v>#DIV/0!</v>
      </c>
      <c r="I48" s="32">
        <f t="shared" si="1"/>
        <v>0</v>
      </c>
      <c r="J48" s="42" t="e">
        <f t="shared" si="7"/>
        <v>#DIV/0!</v>
      </c>
      <c r="K48" s="33" t="e">
        <f t="shared" si="3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 t="e">
        <f t="shared" si="6"/>
        <v>#DIV/0!</v>
      </c>
      <c r="H49" s="21" t="e">
        <f t="shared" si="4"/>
        <v>#DIV/0!</v>
      </c>
      <c r="I49" s="32">
        <f t="shared" si="1"/>
        <v>0</v>
      </c>
      <c r="J49" s="42" t="e">
        <f t="shared" si="7"/>
        <v>#DIV/0!</v>
      </c>
      <c r="K49" s="33" t="e">
        <f t="shared" si="3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 t="e">
        <f t="shared" si="6"/>
        <v>#DIV/0!</v>
      </c>
      <c r="H50" s="21" t="e">
        <f t="shared" si="4"/>
        <v>#DIV/0!</v>
      </c>
      <c r="I50" s="32">
        <f t="shared" si="1"/>
        <v>0</v>
      </c>
      <c r="J50" s="42" t="e">
        <f t="shared" si="7"/>
        <v>#DIV/0!</v>
      </c>
      <c r="K50" s="33" t="e">
        <f t="shared" si="3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 t="e">
        <f t="shared" si="6"/>
        <v>#DIV/0!</v>
      </c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80" spans="1:12" ht="15.75">
      <c r="E80" s="37"/>
      <c r="F80" s="37"/>
      <c r="G80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4">
    <tabColor rgb="FFFFFF00"/>
    <pageSetUpPr fitToPage="1"/>
  </sheetPr>
  <dimension ref="A1:M79"/>
  <sheetViews>
    <sheetView topLeftCell="A23" zoomScaleNormal="100" zoomScaleSheetLayoutView="100" workbookViewId="0">
      <selection activeCell="M33" sqref="M33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175</v>
      </c>
      <c r="L8" s="11"/>
    </row>
    <row r="9" spans="1:13" ht="15" customHeight="1">
      <c r="A9" s="12" t="s">
        <v>8</v>
      </c>
      <c r="D9" s="10" t="s">
        <v>176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45418</v>
      </c>
      <c r="B15" s="85" t="s">
        <v>847</v>
      </c>
      <c r="C15" s="28">
        <v>25</v>
      </c>
      <c r="D15" s="29">
        <v>320</v>
      </c>
      <c r="E15" s="21">
        <f>C15*D15</f>
        <v>8000</v>
      </c>
      <c r="F15" s="22"/>
      <c r="G15" s="23">
        <f>J14</f>
        <v>0</v>
      </c>
      <c r="H15" s="21">
        <f t="shared" si="0"/>
        <v>0</v>
      </c>
      <c r="I15" s="32">
        <f t="shared" ref="I15:I22" si="1">+I14+C15-F15</f>
        <v>25</v>
      </c>
      <c r="J15" s="42">
        <f t="shared" ref="J15:J20" si="2">ROUND(((K14+E15)-H15)/I15,2)</f>
        <v>320</v>
      </c>
      <c r="K15" s="33">
        <f t="shared" ref="K15:K22" si="3">ROUND(I15*J15,2)</f>
        <v>8000</v>
      </c>
      <c r="L15" s="34"/>
    </row>
    <row r="16" spans="1:13" ht="17.100000000000001" customHeight="1">
      <c r="A16" s="17">
        <v>45418</v>
      </c>
      <c r="B16" s="85" t="s">
        <v>604</v>
      </c>
      <c r="C16" s="28"/>
      <c r="D16" s="29"/>
      <c r="E16" s="21"/>
      <c r="F16" s="30">
        <v>1</v>
      </c>
      <c r="G16" s="31">
        <v>320</v>
      </c>
      <c r="H16" s="21">
        <f t="shared" si="0"/>
        <v>320</v>
      </c>
      <c r="I16" s="32">
        <f t="shared" si="1"/>
        <v>24</v>
      </c>
      <c r="J16" s="42">
        <f t="shared" si="2"/>
        <v>320</v>
      </c>
      <c r="K16" s="33">
        <f t="shared" si="3"/>
        <v>7680</v>
      </c>
      <c r="L16" s="34"/>
      <c r="M16" s="118" t="s">
        <v>855</v>
      </c>
    </row>
    <row r="17" spans="1:13" ht="17.100000000000001" customHeight="1">
      <c r="A17" s="17">
        <v>45425</v>
      </c>
      <c r="B17" s="86" t="s">
        <v>607</v>
      </c>
      <c r="C17" s="28"/>
      <c r="D17" s="29"/>
      <c r="E17" s="21"/>
      <c r="F17" s="30">
        <v>2</v>
      </c>
      <c r="G17" s="31">
        <v>320</v>
      </c>
      <c r="H17" s="21">
        <f t="shared" si="0"/>
        <v>640</v>
      </c>
      <c r="I17" s="32">
        <f t="shared" si="1"/>
        <v>22</v>
      </c>
      <c r="J17" s="42">
        <f t="shared" si="2"/>
        <v>320</v>
      </c>
      <c r="K17" s="33">
        <f t="shared" si="3"/>
        <v>7040</v>
      </c>
      <c r="L17" s="34"/>
      <c r="M17" s="118" t="s">
        <v>881</v>
      </c>
    </row>
    <row r="18" spans="1:13" ht="17.100000000000001" customHeight="1">
      <c r="A18" s="17">
        <v>45425</v>
      </c>
      <c r="B18" s="86" t="s">
        <v>607</v>
      </c>
      <c r="C18" s="28"/>
      <c r="D18" s="29"/>
      <c r="E18" s="21"/>
      <c r="F18" s="30">
        <v>1</v>
      </c>
      <c r="G18" s="31">
        <v>320</v>
      </c>
      <c r="H18" s="21">
        <f t="shared" si="0"/>
        <v>320</v>
      </c>
      <c r="I18" s="32">
        <f t="shared" si="1"/>
        <v>21</v>
      </c>
      <c r="J18" s="42">
        <f t="shared" si="2"/>
        <v>320</v>
      </c>
      <c r="K18" s="33">
        <f t="shared" si="3"/>
        <v>6720</v>
      </c>
      <c r="L18" s="34"/>
      <c r="M18" s="118" t="s">
        <v>882</v>
      </c>
    </row>
    <row r="19" spans="1:13" ht="17.100000000000001" customHeight="1">
      <c r="A19" s="17">
        <v>45426</v>
      </c>
      <c r="B19" s="87" t="s">
        <v>593</v>
      </c>
      <c r="C19" s="28"/>
      <c r="D19" s="29"/>
      <c r="E19" s="21"/>
      <c r="F19" s="30">
        <v>2</v>
      </c>
      <c r="G19" s="31">
        <v>320</v>
      </c>
      <c r="H19" s="21">
        <f t="shared" si="0"/>
        <v>640</v>
      </c>
      <c r="I19" s="32">
        <f t="shared" si="1"/>
        <v>19</v>
      </c>
      <c r="J19" s="42">
        <f t="shared" si="2"/>
        <v>320</v>
      </c>
      <c r="K19" s="33">
        <f t="shared" si="3"/>
        <v>6080</v>
      </c>
      <c r="L19" s="34"/>
      <c r="M19" s="118" t="s">
        <v>884</v>
      </c>
    </row>
    <row r="20" spans="1:13" ht="17.100000000000001" customHeight="1">
      <c r="A20" s="17">
        <v>45435</v>
      </c>
      <c r="B20" s="85" t="s">
        <v>607</v>
      </c>
      <c r="C20" s="28"/>
      <c r="D20" s="29"/>
      <c r="E20" s="21"/>
      <c r="F20" s="30">
        <v>3</v>
      </c>
      <c r="G20" s="31">
        <v>320</v>
      </c>
      <c r="H20" s="21">
        <f t="shared" si="0"/>
        <v>960</v>
      </c>
      <c r="I20" s="32">
        <f t="shared" si="1"/>
        <v>16</v>
      </c>
      <c r="J20" s="42">
        <f t="shared" si="2"/>
        <v>320</v>
      </c>
      <c r="K20" s="33">
        <f t="shared" si="3"/>
        <v>5120</v>
      </c>
      <c r="L20" s="34"/>
      <c r="M20" s="118" t="s">
        <v>910</v>
      </c>
    </row>
    <row r="21" spans="1:13" ht="17.100000000000001" customHeight="1">
      <c r="A21" s="17">
        <v>45439</v>
      </c>
      <c r="B21" s="85" t="s">
        <v>610</v>
      </c>
      <c r="C21" s="28"/>
      <c r="D21" s="29"/>
      <c r="E21" s="21"/>
      <c r="F21" s="30">
        <v>1</v>
      </c>
      <c r="G21" s="31">
        <v>320</v>
      </c>
      <c r="H21" s="21">
        <f t="shared" si="0"/>
        <v>320</v>
      </c>
      <c r="I21" s="32">
        <f t="shared" si="1"/>
        <v>15</v>
      </c>
      <c r="J21" s="42">
        <f t="shared" ref="J21:J42" si="4">ROUND(((K20+E21)-H21)/I21,2)</f>
        <v>320</v>
      </c>
      <c r="K21" s="33">
        <f>ROUND(I21*J21,2)</f>
        <v>4800</v>
      </c>
      <c r="L21" s="34"/>
      <c r="M21" s="118" t="s">
        <v>916</v>
      </c>
    </row>
    <row r="22" spans="1:13" ht="17.100000000000001" customHeight="1">
      <c r="A22" s="154">
        <v>45440</v>
      </c>
      <c r="B22" s="166" t="s">
        <v>629</v>
      </c>
      <c r="C22" s="156"/>
      <c r="D22" s="157"/>
      <c r="E22" s="158"/>
      <c r="F22" s="159">
        <v>1</v>
      </c>
      <c r="G22" s="160">
        <f t="shared" ref="G22:G43" si="5">J21</f>
        <v>320</v>
      </c>
      <c r="H22" s="158">
        <f t="shared" ref="H22:H43" si="6">G22*F22</f>
        <v>320</v>
      </c>
      <c r="I22" s="161">
        <f t="shared" si="1"/>
        <v>14</v>
      </c>
      <c r="J22" s="162">
        <f t="shared" si="4"/>
        <v>320</v>
      </c>
      <c r="K22" s="163">
        <f t="shared" si="3"/>
        <v>4480</v>
      </c>
      <c r="L22" s="164"/>
      <c r="M22" s="167" t="s">
        <v>921</v>
      </c>
    </row>
    <row r="23" spans="1:13" ht="17.100000000000001" customHeight="1">
      <c r="A23" s="17">
        <v>45446</v>
      </c>
      <c r="B23" s="86" t="s">
        <v>604</v>
      </c>
      <c r="C23" s="19"/>
      <c r="D23" s="20"/>
      <c r="E23" s="21"/>
      <c r="F23" s="22">
        <v>1</v>
      </c>
      <c r="G23" s="23">
        <f t="shared" si="5"/>
        <v>320</v>
      </c>
      <c r="H23" s="21">
        <f t="shared" si="6"/>
        <v>320</v>
      </c>
      <c r="I23" s="24">
        <f t="shared" ref="I23:I43" si="7">+I22+C23-F23</f>
        <v>13</v>
      </c>
      <c r="J23" s="134">
        <f t="shared" si="4"/>
        <v>320</v>
      </c>
      <c r="K23" s="21">
        <f t="shared" ref="K23:K43" si="8">ROUND(I23*J23,2)</f>
        <v>4160</v>
      </c>
      <c r="L23" s="26"/>
      <c r="M23" s="118" t="s">
        <v>924</v>
      </c>
    </row>
    <row r="24" spans="1:13" ht="17.100000000000001" customHeight="1">
      <c r="A24" s="17">
        <v>45446</v>
      </c>
      <c r="B24" s="85" t="s">
        <v>629</v>
      </c>
      <c r="C24" s="28"/>
      <c r="D24" s="29"/>
      <c r="E24" s="21"/>
      <c r="F24" s="30">
        <v>2</v>
      </c>
      <c r="G24" s="31">
        <f t="shared" si="5"/>
        <v>320</v>
      </c>
      <c r="H24" s="21">
        <f t="shared" si="6"/>
        <v>640</v>
      </c>
      <c r="I24" s="32">
        <f t="shared" si="7"/>
        <v>11</v>
      </c>
      <c r="J24" s="42">
        <f t="shared" si="4"/>
        <v>320</v>
      </c>
      <c r="K24" s="33">
        <f t="shared" si="8"/>
        <v>3520</v>
      </c>
      <c r="L24" s="34"/>
      <c r="M24" s="118" t="s">
        <v>925</v>
      </c>
    </row>
    <row r="25" spans="1:13" ht="17.100000000000001" customHeight="1">
      <c r="A25" s="17">
        <v>45446</v>
      </c>
      <c r="B25" s="85" t="s">
        <v>629</v>
      </c>
      <c r="C25" s="28"/>
      <c r="D25" s="29"/>
      <c r="E25" s="21"/>
      <c r="F25" s="30">
        <v>2</v>
      </c>
      <c r="G25" s="31">
        <f t="shared" si="5"/>
        <v>320</v>
      </c>
      <c r="H25" s="21">
        <f t="shared" si="6"/>
        <v>640</v>
      </c>
      <c r="I25" s="32">
        <f t="shared" si="7"/>
        <v>9</v>
      </c>
      <c r="J25" s="42">
        <f t="shared" si="4"/>
        <v>320</v>
      </c>
      <c r="K25" s="33">
        <f t="shared" si="8"/>
        <v>2880</v>
      </c>
      <c r="L25" s="34"/>
      <c r="M25" s="118" t="s">
        <v>926</v>
      </c>
    </row>
    <row r="26" spans="1:13" ht="17.100000000000001" customHeight="1">
      <c r="A26" s="17">
        <v>45449</v>
      </c>
      <c r="B26" s="85" t="s">
        <v>626</v>
      </c>
      <c r="C26" s="28"/>
      <c r="D26" s="29"/>
      <c r="E26" s="21"/>
      <c r="F26" s="30">
        <v>1</v>
      </c>
      <c r="G26" s="31">
        <f t="shared" si="5"/>
        <v>320</v>
      </c>
      <c r="H26" s="21">
        <f t="shared" si="6"/>
        <v>320</v>
      </c>
      <c r="I26" s="32">
        <f t="shared" si="7"/>
        <v>8</v>
      </c>
      <c r="J26" s="42">
        <f t="shared" si="4"/>
        <v>320</v>
      </c>
      <c r="K26" s="33">
        <f t="shared" si="8"/>
        <v>2560</v>
      </c>
      <c r="L26" s="34"/>
      <c r="M26" s="118" t="s">
        <v>938</v>
      </c>
    </row>
    <row r="27" spans="1:13" ht="17.100000000000001" customHeight="1">
      <c r="A27" s="17">
        <v>45454</v>
      </c>
      <c r="B27" s="85" t="s">
        <v>591</v>
      </c>
      <c r="C27" s="28"/>
      <c r="D27" s="29"/>
      <c r="E27" s="21"/>
      <c r="F27" s="30">
        <v>1</v>
      </c>
      <c r="G27" s="31">
        <f t="shared" si="5"/>
        <v>320</v>
      </c>
      <c r="H27" s="21">
        <f t="shared" si="6"/>
        <v>320</v>
      </c>
      <c r="I27" s="32">
        <f t="shared" si="7"/>
        <v>7</v>
      </c>
      <c r="J27" s="42">
        <f t="shared" si="4"/>
        <v>320</v>
      </c>
      <c r="K27" s="33">
        <f t="shared" si="8"/>
        <v>2240</v>
      </c>
      <c r="L27" s="34"/>
      <c r="M27" s="118" t="s">
        <v>945</v>
      </c>
    </row>
    <row r="28" spans="1:13" ht="17.100000000000001" customHeight="1">
      <c r="A28" s="17">
        <v>45463</v>
      </c>
      <c r="B28" s="85" t="s">
        <v>627</v>
      </c>
      <c r="C28" s="28"/>
      <c r="D28" s="29"/>
      <c r="E28" s="21"/>
      <c r="F28" s="30">
        <v>2</v>
      </c>
      <c r="G28" s="31">
        <f t="shared" si="5"/>
        <v>320</v>
      </c>
      <c r="H28" s="21">
        <f t="shared" si="6"/>
        <v>640</v>
      </c>
      <c r="I28" s="32">
        <f t="shared" si="7"/>
        <v>5</v>
      </c>
      <c r="J28" s="42">
        <f t="shared" si="4"/>
        <v>320</v>
      </c>
      <c r="K28" s="33">
        <f t="shared" si="8"/>
        <v>1600</v>
      </c>
      <c r="L28" s="34"/>
      <c r="M28" s="118" t="s">
        <v>956</v>
      </c>
    </row>
    <row r="29" spans="1:13" ht="17.100000000000001" customHeight="1">
      <c r="A29" s="17">
        <v>45467</v>
      </c>
      <c r="B29" s="85" t="s">
        <v>589</v>
      </c>
      <c r="C29" s="28"/>
      <c r="D29" s="29"/>
      <c r="E29" s="21"/>
      <c r="F29" s="30">
        <v>1</v>
      </c>
      <c r="G29" s="31">
        <f t="shared" si="5"/>
        <v>320</v>
      </c>
      <c r="H29" s="21">
        <f t="shared" si="6"/>
        <v>320</v>
      </c>
      <c r="I29" s="32">
        <f t="shared" si="7"/>
        <v>4</v>
      </c>
      <c r="J29" s="42">
        <f t="shared" si="4"/>
        <v>320</v>
      </c>
      <c r="K29" s="33">
        <f t="shared" si="8"/>
        <v>1280</v>
      </c>
      <c r="L29" s="34"/>
      <c r="M29" s="118" t="s">
        <v>959</v>
      </c>
    </row>
    <row r="30" spans="1:13" ht="17.100000000000001" customHeight="1">
      <c r="A30" s="17">
        <v>45468</v>
      </c>
      <c r="B30" s="85" t="s">
        <v>629</v>
      </c>
      <c r="C30" s="28"/>
      <c r="D30" s="29"/>
      <c r="E30" s="21"/>
      <c r="F30" s="30">
        <v>1</v>
      </c>
      <c r="G30" s="31">
        <f t="shared" si="5"/>
        <v>320</v>
      </c>
      <c r="H30" s="21">
        <f t="shared" si="6"/>
        <v>320</v>
      </c>
      <c r="I30" s="32">
        <f t="shared" si="7"/>
        <v>3</v>
      </c>
      <c r="J30" s="42">
        <f t="shared" si="4"/>
        <v>320</v>
      </c>
      <c r="K30" s="33">
        <f t="shared" si="8"/>
        <v>960</v>
      </c>
      <c r="L30" s="34"/>
      <c r="M30" s="118" t="s">
        <v>965</v>
      </c>
    </row>
    <row r="31" spans="1:13" ht="17.100000000000001" customHeight="1">
      <c r="A31" s="154">
        <v>45471</v>
      </c>
      <c r="B31" s="166" t="s">
        <v>607</v>
      </c>
      <c r="C31" s="156"/>
      <c r="D31" s="157"/>
      <c r="E31" s="158"/>
      <c r="F31" s="159">
        <v>2</v>
      </c>
      <c r="G31" s="160">
        <f t="shared" si="5"/>
        <v>320</v>
      </c>
      <c r="H31" s="158">
        <f t="shared" si="6"/>
        <v>640</v>
      </c>
      <c r="I31" s="161">
        <f t="shared" si="7"/>
        <v>1</v>
      </c>
      <c r="J31" s="162">
        <f t="shared" si="4"/>
        <v>320</v>
      </c>
      <c r="K31" s="163">
        <f t="shared" si="8"/>
        <v>320</v>
      </c>
      <c r="L31" s="164"/>
      <c r="M31" s="167" t="s">
        <v>973</v>
      </c>
    </row>
    <row r="32" spans="1:13" ht="17.100000000000001" customHeight="1">
      <c r="A32" s="17">
        <v>45509</v>
      </c>
      <c r="B32" s="86" t="s">
        <v>629</v>
      </c>
      <c r="C32" s="19"/>
      <c r="D32" s="20"/>
      <c r="E32" s="21"/>
      <c r="F32" s="22">
        <v>1</v>
      </c>
      <c r="G32" s="23">
        <f t="shared" si="5"/>
        <v>320</v>
      </c>
      <c r="H32" s="21">
        <f t="shared" si="6"/>
        <v>320</v>
      </c>
      <c r="I32" s="24">
        <f t="shared" si="7"/>
        <v>0</v>
      </c>
      <c r="J32" s="134" t="e">
        <f t="shared" si="4"/>
        <v>#DIV/0!</v>
      </c>
      <c r="K32" s="21" t="e">
        <f t="shared" si="8"/>
        <v>#DIV/0!</v>
      </c>
      <c r="L32" s="26"/>
      <c r="M32" s="118" t="s">
        <v>1035</v>
      </c>
    </row>
    <row r="33" spans="1:12" ht="17.100000000000001" customHeight="1">
      <c r="A33" s="17"/>
      <c r="B33" s="85"/>
      <c r="C33" s="28"/>
      <c r="D33" s="29"/>
      <c r="E33" s="21"/>
      <c r="F33" s="30"/>
      <c r="G33" s="31" t="e">
        <f t="shared" si="5"/>
        <v>#DIV/0!</v>
      </c>
      <c r="H33" s="21" t="e">
        <f t="shared" si="6"/>
        <v>#DIV/0!</v>
      </c>
      <c r="I33" s="32">
        <f t="shared" si="7"/>
        <v>0</v>
      </c>
      <c r="J33" s="42" t="e">
        <f t="shared" si="4"/>
        <v>#DIV/0!</v>
      </c>
      <c r="K33" s="33" t="e">
        <f t="shared" si="8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 t="e">
        <f t="shared" si="5"/>
        <v>#DIV/0!</v>
      </c>
      <c r="H34" s="21" t="e">
        <f t="shared" si="6"/>
        <v>#DIV/0!</v>
      </c>
      <c r="I34" s="32">
        <f t="shared" si="7"/>
        <v>0</v>
      </c>
      <c r="J34" s="42" t="e">
        <f t="shared" si="4"/>
        <v>#DIV/0!</v>
      </c>
      <c r="K34" s="33" t="e">
        <f t="shared" si="8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 t="e">
        <f t="shared" si="5"/>
        <v>#DIV/0!</v>
      </c>
      <c r="H35" s="21" t="e">
        <f t="shared" si="6"/>
        <v>#DIV/0!</v>
      </c>
      <c r="I35" s="32">
        <f t="shared" si="7"/>
        <v>0</v>
      </c>
      <c r="J35" s="42" t="e">
        <f t="shared" si="4"/>
        <v>#DIV/0!</v>
      </c>
      <c r="K35" s="33" t="e">
        <f t="shared" si="8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 t="e">
        <f t="shared" si="5"/>
        <v>#DIV/0!</v>
      </c>
      <c r="H36" s="21" t="e">
        <f t="shared" si="6"/>
        <v>#DIV/0!</v>
      </c>
      <c r="I36" s="32">
        <f t="shared" si="7"/>
        <v>0</v>
      </c>
      <c r="J36" s="42" t="e">
        <f t="shared" si="4"/>
        <v>#DIV/0!</v>
      </c>
      <c r="K36" s="33" t="e">
        <f t="shared" si="8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 t="e">
        <f t="shared" si="5"/>
        <v>#DIV/0!</v>
      </c>
      <c r="H37" s="21" t="e">
        <f t="shared" si="6"/>
        <v>#DIV/0!</v>
      </c>
      <c r="I37" s="32">
        <f t="shared" si="7"/>
        <v>0</v>
      </c>
      <c r="J37" s="42" t="e">
        <f t="shared" si="4"/>
        <v>#DIV/0!</v>
      </c>
      <c r="K37" s="33" t="e">
        <f t="shared" si="8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 t="e">
        <f t="shared" si="5"/>
        <v>#DIV/0!</v>
      </c>
      <c r="H38" s="21" t="e">
        <f t="shared" si="6"/>
        <v>#DIV/0!</v>
      </c>
      <c r="I38" s="32">
        <f t="shared" si="7"/>
        <v>0</v>
      </c>
      <c r="J38" s="42" t="e">
        <f t="shared" si="4"/>
        <v>#DIV/0!</v>
      </c>
      <c r="K38" s="33" t="e">
        <f t="shared" si="8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 t="e">
        <f t="shared" si="5"/>
        <v>#DIV/0!</v>
      </c>
      <c r="H39" s="21" t="e">
        <f t="shared" si="6"/>
        <v>#DIV/0!</v>
      </c>
      <c r="I39" s="32">
        <f t="shared" si="7"/>
        <v>0</v>
      </c>
      <c r="J39" s="42" t="e">
        <f t="shared" si="4"/>
        <v>#DIV/0!</v>
      </c>
      <c r="K39" s="33" t="e">
        <f t="shared" si="8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 t="e">
        <f t="shared" si="5"/>
        <v>#DIV/0!</v>
      </c>
      <c r="H40" s="21" t="e">
        <f t="shared" si="6"/>
        <v>#DIV/0!</v>
      </c>
      <c r="I40" s="32">
        <f t="shared" si="7"/>
        <v>0</v>
      </c>
      <c r="J40" s="42" t="e">
        <f t="shared" si="4"/>
        <v>#DIV/0!</v>
      </c>
      <c r="K40" s="33" t="e">
        <f t="shared" si="8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 t="e">
        <f t="shared" si="5"/>
        <v>#DIV/0!</v>
      </c>
      <c r="H41" s="21" t="e">
        <f t="shared" si="6"/>
        <v>#DIV/0!</v>
      </c>
      <c r="I41" s="32">
        <f t="shared" si="7"/>
        <v>0</v>
      </c>
      <c r="J41" s="42" t="e">
        <f t="shared" si="4"/>
        <v>#DIV/0!</v>
      </c>
      <c r="K41" s="33" t="e">
        <f t="shared" si="8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 t="e">
        <f t="shared" si="5"/>
        <v>#DIV/0!</v>
      </c>
      <c r="H42" s="21" t="e">
        <f t="shared" si="6"/>
        <v>#DIV/0!</v>
      </c>
      <c r="I42" s="32">
        <f t="shared" si="7"/>
        <v>0</v>
      </c>
      <c r="J42" s="42" t="e">
        <f t="shared" si="4"/>
        <v>#DIV/0!</v>
      </c>
      <c r="K42" s="33" t="e">
        <f t="shared" si="8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 t="e">
        <f t="shared" si="5"/>
        <v>#DIV/0!</v>
      </c>
      <c r="H43" s="21" t="e">
        <f t="shared" si="6"/>
        <v>#DIV/0!</v>
      </c>
      <c r="I43" s="32">
        <f t="shared" si="7"/>
        <v>0</v>
      </c>
      <c r="J43" s="42">
        <v>0</v>
      </c>
      <c r="K43" s="33">
        <f t="shared" si="8"/>
        <v>0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5">
    <tabColor rgb="FFFF0000"/>
    <pageSetUpPr fitToPage="1"/>
  </sheetPr>
  <dimension ref="A1:L120"/>
  <sheetViews>
    <sheetView topLeftCell="A10" zoomScaleNormal="100" zoomScaleSheetLayoutView="100" workbookViewId="0">
      <selection activeCell="A9" sqref="A9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178</v>
      </c>
      <c r="L8" s="11"/>
    </row>
    <row r="9" spans="1:12" ht="15" customHeight="1">
      <c r="A9" s="12" t="s">
        <v>8</v>
      </c>
      <c r="D9" s="10" t="s">
        <v>177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88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v>550</v>
      </c>
      <c r="H15" s="21">
        <f t="shared" si="0"/>
        <v>0</v>
      </c>
      <c r="I15" s="32">
        <f t="shared" ref="I15:I22" si="1">+I14+C15-F15</f>
        <v>0</v>
      </c>
      <c r="J15" s="42" t="e">
        <f t="shared" ref="J15:J22" si="2">ROUND(((K14+E15)-H15)/I15,2)</f>
        <v>#DIV/0!</v>
      </c>
      <c r="K15" s="33" t="e">
        <f t="shared" ref="K15:K22" si="3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>
        <v>550</v>
      </c>
      <c r="H16" s="21">
        <f t="shared" si="0"/>
        <v>0</v>
      </c>
      <c r="I16" s="32">
        <f t="shared" si="1"/>
        <v>0</v>
      </c>
      <c r="J16" s="42" t="e">
        <f t="shared" si="2"/>
        <v>#DIV/0!</v>
      </c>
      <c r="K16" s="33" t="e">
        <f t="shared" si="3"/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>
        <v>550</v>
      </c>
      <c r="H17" s="21">
        <f t="shared" si="0"/>
        <v>0</v>
      </c>
      <c r="I17" s="32">
        <f t="shared" si="1"/>
        <v>0</v>
      </c>
      <c r="J17" s="42" t="e">
        <f t="shared" si="2"/>
        <v>#DIV/0!</v>
      </c>
      <c r="K17" s="33" t="e">
        <f t="shared" si="3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>
        <v>550</v>
      </c>
      <c r="H18" s="21">
        <f t="shared" si="0"/>
        <v>0</v>
      </c>
      <c r="I18" s="32">
        <f t="shared" si="1"/>
        <v>0</v>
      </c>
      <c r="J18" s="42" t="e">
        <f t="shared" si="2"/>
        <v>#DIV/0!</v>
      </c>
      <c r="K18" s="33" t="e">
        <f t="shared" si="3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>
        <v>550</v>
      </c>
      <c r="H19" s="21">
        <f t="shared" si="0"/>
        <v>0</v>
      </c>
      <c r="I19" s="32">
        <f t="shared" si="1"/>
        <v>0</v>
      </c>
      <c r="J19" s="42" t="e">
        <f t="shared" si="2"/>
        <v>#DIV/0!</v>
      </c>
      <c r="K19" s="33" t="e">
        <f t="shared" si="3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>
        <v>550</v>
      </c>
      <c r="H20" s="21">
        <f>F20*G20</f>
        <v>0</v>
      </c>
      <c r="I20" s="32">
        <f t="shared" si="1"/>
        <v>0</v>
      </c>
      <c r="J20" s="42" t="e">
        <f t="shared" si="2"/>
        <v>#DIV/0!</v>
      </c>
      <c r="K20" s="33" t="e">
        <f t="shared" si="3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>
        <v>550</v>
      </c>
      <c r="H21" s="21">
        <f>F21*G21</f>
        <v>0</v>
      </c>
      <c r="I21" s="32">
        <f t="shared" si="1"/>
        <v>0</v>
      </c>
      <c r="J21" s="42" t="e">
        <f t="shared" si="2"/>
        <v>#DIV/0!</v>
      </c>
      <c r="K21" s="33" t="e">
        <f t="shared" si="3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>
        <v>550</v>
      </c>
      <c r="H22" s="21">
        <f>F22*G22</f>
        <v>0</v>
      </c>
      <c r="I22" s="32">
        <f t="shared" si="1"/>
        <v>0</v>
      </c>
      <c r="J22" s="42" t="e">
        <f t="shared" si="2"/>
        <v>#DIV/0!</v>
      </c>
      <c r="K22" s="33" t="e">
        <f t="shared" si="3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ref="I23:I86" si="4">+I22+C23-F23</f>
        <v>0</v>
      </c>
      <c r="J23" s="42" t="e">
        <f t="shared" ref="J23:J86" si="5">ROUND(((K22+E23)-H23)/I23,2)</f>
        <v>#DIV/0!</v>
      </c>
      <c r="K23" s="33" t="e">
        <f t="shared" ref="K23:K86" si="6">ROUND(I23*J23,2)</f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4"/>
        <v>0</v>
      </c>
      <c r="J24" s="42" t="e">
        <f t="shared" si="5"/>
        <v>#DIV/0!</v>
      </c>
      <c r="K24" s="33" t="e">
        <f t="shared" si="6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4"/>
        <v>0</v>
      </c>
      <c r="J25" s="42" t="e">
        <f t="shared" si="5"/>
        <v>#DIV/0!</v>
      </c>
      <c r="K25" s="33" t="e">
        <f t="shared" si="6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4"/>
        <v>0</v>
      </c>
      <c r="J26" s="42" t="e">
        <f t="shared" si="5"/>
        <v>#DIV/0!</v>
      </c>
      <c r="K26" s="33" t="e">
        <f t="shared" si="6"/>
        <v>#DIV/0!</v>
      </c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4"/>
        <v>0</v>
      </c>
      <c r="J27" s="42" t="e">
        <f t="shared" si="5"/>
        <v>#DIV/0!</v>
      </c>
      <c r="K27" s="33" t="e">
        <f t="shared" si="6"/>
        <v>#DIV/0!</v>
      </c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4"/>
        <v>0</v>
      </c>
      <c r="J28" s="42" t="e">
        <f t="shared" si="5"/>
        <v>#DIV/0!</v>
      </c>
      <c r="K28" s="33" t="e">
        <f t="shared" si="6"/>
        <v>#DIV/0!</v>
      </c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4"/>
        <v>0</v>
      </c>
      <c r="J29" s="42" t="e">
        <f t="shared" si="5"/>
        <v>#DIV/0!</v>
      </c>
      <c r="K29" s="33" t="e">
        <f t="shared" si="6"/>
        <v>#DIV/0!</v>
      </c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4"/>
        <v>0</v>
      </c>
      <c r="J30" s="42" t="e">
        <f t="shared" si="5"/>
        <v>#DIV/0!</v>
      </c>
      <c r="K30" s="33" t="e">
        <f t="shared" si="6"/>
        <v>#DIV/0!</v>
      </c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4"/>
        <v>0</v>
      </c>
      <c r="J31" s="42" t="e">
        <f t="shared" si="5"/>
        <v>#DIV/0!</v>
      </c>
      <c r="K31" s="33" t="e">
        <f t="shared" si="6"/>
        <v>#DIV/0!</v>
      </c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4"/>
        <v>0</v>
      </c>
      <c r="J32" s="42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4"/>
        <v>0</v>
      </c>
      <c r="J33" s="42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4"/>
        <v>0</v>
      </c>
      <c r="J34" s="42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4"/>
        <v>0</v>
      </c>
      <c r="J35" s="42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4"/>
        <v>0</v>
      </c>
      <c r="J36" s="42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4"/>
        <v>0</v>
      </c>
      <c r="J37" s="42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4"/>
        <v>0</v>
      </c>
      <c r="J38" s="42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4"/>
        <v>0</v>
      </c>
      <c r="J39" s="42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4"/>
        <v>0</v>
      </c>
      <c r="J40" s="42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4"/>
        <v>0</v>
      </c>
      <c r="J41" s="42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4"/>
        <v>0</v>
      </c>
      <c r="J42" s="42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4"/>
        <v>0</v>
      </c>
      <c r="J43" s="42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4"/>
        <v>0</v>
      </c>
      <c r="J81" s="42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4"/>
        <v>0</v>
      </c>
      <c r="J82" s="42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4"/>
        <v>0</v>
      </c>
      <c r="J83" s="42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4"/>
        <v>0</v>
      </c>
      <c r="J84" s="42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4"/>
        <v>0</v>
      </c>
      <c r="J85" s="42" t="e">
        <f t="shared" si="5"/>
        <v>#DIV/0!</v>
      </c>
      <c r="K85" s="33" t="e">
        <f t="shared" si="6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4"/>
        <v>0</v>
      </c>
      <c r="J86" s="42" t="e">
        <f t="shared" si="5"/>
        <v>#DIV/0!</v>
      </c>
      <c r="K86" s="33" t="e">
        <f t="shared" si="6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ref="I87:I120" si="7">+I86+C87-F87</f>
        <v>0</v>
      </c>
      <c r="J87" s="42" t="e">
        <f t="shared" ref="J87:J120" si="8">ROUND(((K86+E87)-H87)/I87,2)</f>
        <v>#DIV/0!</v>
      </c>
      <c r="K87" s="33" t="e">
        <f t="shared" ref="K87:K120" si="9">ROUND(I87*J87,2)</f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7"/>
        <v>0</v>
      </c>
      <c r="J96" s="42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7"/>
        <v>0</v>
      </c>
      <c r="J97" s="42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7"/>
        <v>0</v>
      </c>
      <c r="J98" s="42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7"/>
        <v>0</v>
      </c>
      <c r="J99" s="42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7"/>
        <v>0</v>
      </c>
      <c r="J100" s="42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7"/>
        <v>0</v>
      </c>
      <c r="J101" s="42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7"/>
        <v>0</v>
      </c>
      <c r="J102" s="42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7"/>
        <v>0</v>
      </c>
      <c r="J103" s="42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7"/>
        <v>0</v>
      </c>
      <c r="J104" s="42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7"/>
        <v>0</v>
      </c>
      <c r="J105" s="42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7"/>
        <v>0</v>
      </c>
      <c r="J106" s="42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7"/>
        <v>0</v>
      </c>
      <c r="J107" s="42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6">
    <tabColor rgb="FFFFFF00"/>
    <pageSetUpPr fitToPage="1"/>
  </sheetPr>
  <dimension ref="A1:M120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499</v>
      </c>
      <c r="L8" s="11"/>
    </row>
    <row r="9" spans="1:13" ht="15" customHeight="1">
      <c r="A9" s="12" t="s">
        <v>8</v>
      </c>
      <c r="D9" s="10" t="s">
        <v>179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550</v>
      </c>
      <c r="K14" s="21">
        <f>J14*I14</f>
        <v>11000</v>
      </c>
      <c r="L14" s="26"/>
    </row>
    <row r="15" spans="1:13" ht="17.100000000000001" customHeight="1">
      <c r="A15" s="154">
        <v>45400</v>
      </c>
      <c r="B15" s="166" t="s">
        <v>587</v>
      </c>
      <c r="C15" s="156"/>
      <c r="D15" s="157"/>
      <c r="E15" s="158"/>
      <c r="F15" s="159">
        <v>1</v>
      </c>
      <c r="G15" s="160">
        <v>550</v>
      </c>
      <c r="H15" s="158">
        <f>F15*G15</f>
        <v>550</v>
      </c>
      <c r="I15" s="161">
        <f>+I14+C15-F15</f>
        <v>19</v>
      </c>
      <c r="J15" s="162">
        <f>ROUND(((K14+E15)-H15)/I15,2)</f>
        <v>550</v>
      </c>
      <c r="K15" s="163">
        <f>ROUND(I15*J15,2)</f>
        <v>10450</v>
      </c>
      <c r="L15" s="164"/>
      <c r="M15" s="165" t="s">
        <v>823</v>
      </c>
    </row>
    <row r="16" spans="1:13" ht="17.100000000000001" customHeight="1">
      <c r="A16" s="17">
        <v>45490</v>
      </c>
      <c r="B16" s="86" t="s">
        <v>627</v>
      </c>
      <c r="C16" s="19"/>
      <c r="D16" s="20"/>
      <c r="E16" s="21"/>
      <c r="F16" s="22">
        <v>19</v>
      </c>
      <c r="G16" s="23">
        <v>550</v>
      </c>
      <c r="H16" s="21">
        <f>F16*G16</f>
        <v>10450</v>
      </c>
      <c r="I16" s="24">
        <f>+I15+C16-F16</f>
        <v>0</v>
      </c>
      <c r="J16" s="134" t="e">
        <f>ROUND(((K15+E16)-H16)/I16,2)</f>
        <v>#DIV/0!</v>
      </c>
      <c r="K16" s="21" t="e">
        <f>ROUND(I16*J16,2)</f>
        <v>#DIV/0!</v>
      </c>
      <c r="L16" s="26"/>
      <c r="M16" s="1" t="s">
        <v>1010</v>
      </c>
    </row>
    <row r="17" spans="1:12" ht="17.100000000000001" customHeight="1">
      <c r="A17" s="17"/>
      <c r="B17" s="85"/>
      <c r="C17" s="28"/>
      <c r="D17" s="29"/>
      <c r="E17" s="21"/>
      <c r="F17" s="30"/>
      <c r="G17" s="31"/>
      <c r="H17" s="21"/>
      <c r="I17" s="32">
        <f t="shared" ref="I17:I80" si="0">+I16+C17-F17</f>
        <v>0</v>
      </c>
      <c r="J17" s="42" t="e">
        <f t="shared" ref="J17:J80" si="1">ROUND(((K16+E17)-H17)/I17,2)</f>
        <v>#DIV/0!</v>
      </c>
      <c r="K17" s="33" t="e">
        <f t="shared" ref="K17:K80" si="2">ROUND(I17*J17,2)</f>
        <v>#DIV/0!</v>
      </c>
      <c r="L17" s="34"/>
    </row>
    <row r="18" spans="1:12" ht="17.100000000000001" customHeight="1">
      <c r="A18" s="17"/>
      <c r="B18" s="85"/>
      <c r="C18" s="28"/>
      <c r="D18" s="29"/>
      <c r="E18" s="21"/>
      <c r="F18" s="30"/>
      <c r="G18" s="31"/>
      <c r="H18" s="21"/>
      <c r="I18" s="32">
        <f t="shared" si="0"/>
        <v>0</v>
      </c>
      <c r="J18" s="42" t="e">
        <f t="shared" si="1"/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/>
      <c r="H19" s="21"/>
      <c r="I19" s="32">
        <f t="shared" si="0"/>
        <v>0</v>
      </c>
      <c r="J19" s="42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>
        <f t="shared" si="0"/>
        <v>0</v>
      </c>
      <c r="J20" s="42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>
        <f t="shared" si="0"/>
        <v>0</v>
      </c>
      <c r="J21" s="42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>
        <f t="shared" si="0"/>
        <v>0</v>
      </c>
      <c r="J22" s="42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0"/>
        <v>0</v>
      </c>
      <c r="J23" s="42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0"/>
        <v>0</v>
      </c>
      <c r="J24" s="42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0"/>
        <v>0</v>
      </c>
      <c r="J25" s="42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0"/>
        <v>0</v>
      </c>
      <c r="J26" s="42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0"/>
        <v>0</v>
      </c>
      <c r="J27" s="42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0"/>
        <v>0</v>
      </c>
      <c r="J28" s="42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0"/>
        <v>0</v>
      </c>
      <c r="J29" s="42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0"/>
        <v>0</v>
      </c>
      <c r="J30" s="42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0"/>
        <v>0</v>
      </c>
      <c r="J31" s="42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0"/>
        <v>0</v>
      </c>
      <c r="J32" s="42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0"/>
        <v>0</v>
      </c>
      <c r="J33" s="42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0"/>
        <v>0</v>
      </c>
      <c r="J34" s="42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0"/>
        <v>0</v>
      </c>
      <c r="J35" s="42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0"/>
        <v>0</v>
      </c>
      <c r="J36" s="42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0"/>
        <v>0</v>
      </c>
      <c r="J37" s="42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0"/>
        <v>0</v>
      </c>
      <c r="J38" s="42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0"/>
        <v>0</v>
      </c>
      <c r="J39" s="42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0"/>
        <v>0</v>
      </c>
      <c r="J40" s="42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0"/>
        <v>0</v>
      </c>
      <c r="J41" s="42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0"/>
        <v>0</v>
      </c>
      <c r="J42" s="42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0"/>
        <v>0</v>
      </c>
      <c r="J43" s="42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0"/>
        <v>0</v>
      </c>
      <c r="J44" s="42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0"/>
        <v>0</v>
      </c>
      <c r="J45" s="42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0"/>
        <v>0</v>
      </c>
      <c r="J46" s="42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0"/>
        <v>0</v>
      </c>
      <c r="J47" s="42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0"/>
        <v>0</v>
      </c>
      <c r="J48" s="42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0"/>
        <v>0</v>
      </c>
      <c r="J49" s="42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0"/>
        <v>0</v>
      </c>
      <c r="J50" s="42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0"/>
        <v>0</v>
      </c>
      <c r="J51" s="42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0"/>
        <v>0</v>
      </c>
      <c r="J52" s="42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0"/>
        <v>0</v>
      </c>
      <c r="J53" s="42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0"/>
        <v>0</v>
      </c>
      <c r="J54" s="42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0"/>
        <v>0</v>
      </c>
      <c r="J55" s="42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0"/>
        <v>0</v>
      </c>
      <c r="J56" s="42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0"/>
        <v>0</v>
      </c>
      <c r="J57" s="42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0"/>
        <v>0</v>
      </c>
      <c r="J58" s="42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0"/>
        <v>0</v>
      </c>
      <c r="J59" s="42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0"/>
        <v>0</v>
      </c>
      <c r="J60" s="42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0"/>
        <v>0</v>
      </c>
      <c r="J61" s="42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0"/>
        <v>0</v>
      </c>
      <c r="J62" s="42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0"/>
        <v>0</v>
      </c>
      <c r="J63" s="42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0"/>
        <v>0</v>
      </c>
      <c r="J64" s="42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0"/>
        <v>0</v>
      </c>
      <c r="J65" s="42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0"/>
        <v>0</v>
      </c>
      <c r="J66" s="42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0"/>
        <v>0</v>
      </c>
      <c r="J67" s="42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0"/>
        <v>0</v>
      </c>
      <c r="J68" s="42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0"/>
        <v>0</v>
      </c>
      <c r="J69" s="42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0"/>
        <v>0</v>
      </c>
      <c r="J70" s="42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0"/>
        <v>0</v>
      </c>
      <c r="J71" s="42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0"/>
        <v>0</v>
      </c>
      <c r="J72" s="42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0"/>
        <v>0</v>
      </c>
      <c r="J73" s="42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0"/>
        <v>0</v>
      </c>
      <c r="J74" s="42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0"/>
        <v>0</v>
      </c>
      <c r="J75" s="42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0"/>
        <v>0</v>
      </c>
      <c r="J76" s="42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0"/>
        <v>0</v>
      </c>
      <c r="J77" s="42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0"/>
        <v>0</v>
      </c>
      <c r="J78" s="42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0"/>
        <v>0</v>
      </c>
      <c r="J79" s="42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0"/>
        <v>0</v>
      </c>
      <c r="J80" s="42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ref="I81:I120" si="3">+I80+C81-F81</f>
        <v>0</v>
      </c>
      <c r="J81" s="42" t="e">
        <f t="shared" ref="J81:J120" si="4">ROUND(((K80+E81)-H81)/I81,2)</f>
        <v>#DIV/0!</v>
      </c>
      <c r="K81" s="33" t="e">
        <f t="shared" ref="K81:K120" si="5">ROUND(I81*J81,2)</f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3"/>
        <v>0</v>
      </c>
      <c r="J82" s="42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3"/>
        <v>0</v>
      </c>
      <c r="J83" s="42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3"/>
        <v>0</v>
      </c>
      <c r="J84" s="42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3"/>
        <v>0</v>
      </c>
      <c r="J85" s="42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3"/>
        <v>0</v>
      </c>
      <c r="J86" s="42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3"/>
        <v>0</v>
      </c>
      <c r="J87" s="42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3"/>
        <v>0</v>
      </c>
      <c r="J88" s="42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3"/>
        <v>0</v>
      </c>
      <c r="J89" s="42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3"/>
        <v>0</v>
      </c>
      <c r="J90" s="42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3"/>
        <v>0</v>
      </c>
      <c r="J91" s="42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3"/>
        <v>0</v>
      </c>
      <c r="J92" s="42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3"/>
        <v>0</v>
      </c>
      <c r="J93" s="42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3"/>
        <v>0</v>
      </c>
      <c r="J94" s="42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3"/>
        <v>0</v>
      </c>
      <c r="J95" s="42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3"/>
        <v>0</v>
      </c>
      <c r="J96" s="42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3"/>
        <v>0</v>
      </c>
      <c r="J97" s="42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3"/>
        <v>0</v>
      </c>
      <c r="J98" s="42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3"/>
        <v>0</v>
      </c>
      <c r="J99" s="42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3"/>
        <v>0</v>
      </c>
      <c r="J100" s="42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3"/>
        <v>0</v>
      </c>
      <c r="J101" s="42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3"/>
        <v>0</v>
      </c>
      <c r="J102" s="42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3"/>
        <v>0</v>
      </c>
      <c r="J103" s="42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3"/>
        <v>0</v>
      </c>
      <c r="J104" s="42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3"/>
        <v>0</v>
      </c>
      <c r="J105" s="42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3"/>
        <v>0</v>
      </c>
      <c r="J106" s="42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3"/>
        <v>0</v>
      </c>
      <c r="J107" s="42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3"/>
        <v>0</v>
      </c>
      <c r="J108" s="42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3"/>
        <v>0</v>
      </c>
      <c r="J109" s="42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3"/>
        <v>0</v>
      </c>
      <c r="J110" s="42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3"/>
        <v>0</v>
      </c>
      <c r="J111" s="42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3"/>
        <v>0</v>
      </c>
      <c r="J112" s="42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3"/>
        <v>0</v>
      </c>
      <c r="J113" s="42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3"/>
        <v>0</v>
      </c>
      <c r="J114" s="42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3"/>
        <v>0</v>
      </c>
      <c r="J115" s="42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3"/>
        <v>0</v>
      </c>
      <c r="J116" s="42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3"/>
        <v>0</v>
      </c>
      <c r="J117" s="42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3"/>
        <v>0</v>
      </c>
      <c r="J118" s="42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3"/>
        <v>0</v>
      </c>
      <c r="J119" s="42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3"/>
        <v>0</v>
      </c>
      <c r="J120" s="42" t="e">
        <f t="shared" si="4"/>
        <v>#DIV/0!</v>
      </c>
      <c r="K120" s="33" t="e">
        <f t="shared" si="5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7">
    <tabColor rgb="FFFFFF00"/>
    <pageSetUpPr fitToPage="1"/>
  </sheetPr>
  <dimension ref="A1:M120"/>
  <sheetViews>
    <sheetView topLeftCell="A8" zoomScaleNormal="100" zoomScaleSheetLayoutView="100" workbookViewId="0">
      <selection activeCell="J15" sqref="J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855468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181</v>
      </c>
      <c r="L8" s="11"/>
    </row>
    <row r="9" spans="1:13" ht="15" customHeight="1">
      <c r="A9" s="12" t="s">
        <v>8</v>
      </c>
      <c r="D9" s="10" t="s">
        <v>180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550</v>
      </c>
      <c r="K14" s="21">
        <f>J14*I14</f>
        <v>8250</v>
      </c>
      <c r="L14" s="26"/>
    </row>
    <row r="15" spans="1:13" ht="17.100000000000001" customHeight="1">
      <c r="A15" s="17">
        <v>45490</v>
      </c>
      <c r="B15" s="36" t="s">
        <v>627</v>
      </c>
      <c r="C15" s="28"/>
      <c r="D15" s="29"/>
      <c r="E15" s="21"/>
      <c r="F15" s="30">
        <v>6</v>
      </c>
      <c r="G15" s="31">
        <f>J14</f>
        <v>550</v>
      </c>
      <c r="H15" s="21">
        <f>F15*G15</f>
        <v>3300</v>
      </c>
      <c r="I15" s="32">
        <f>+I14+C15-F15</f>
        <v>9</v>
      </c>
      <c r="J15" s="42">
        <f>ROUND(((K14+E15)-H15)/I15,2)</f>
        <v>550</v>
      </c>
      <c r="K15" s="33">
        <f>ROUND(I15*J15,2)</f>
        <v>4950</v>
      </c>
      <c r="L15" s="34"/>
      <c r="M15" s="1" t="s">
        <v>1010</v>
      </c>
    </row>
    <row r="16" spans="1:13" ht="17.100000000000001" customHeight="1">
      <c r="A16" s="17"/>
      <c r="B16" s="36"/>
      <c r="C16" s="28"/>
      <c r="D16" s="29"/>
      <c r="E16" s="21"/>
      <c r="F16" s="30"/>
      <c r="G16" s="31">
        <v>550</v>
      </c>
      <c r="H16" s="21">
        <f>F16*G16</f>
        <v>0</v>
      </c>
      <c r="I16" s="32">
        <f>+I15+C16-F16</f>
        <v>9</v>
      </c>
      <c r="J16" s="42">
        <f>ROUND(((K15+E16)-H16)/I16,2)</f>
        <v>550</v>
      </c>
      <c r="K16" s="33">
        <f>ROUND(I16*J16,2)</f>
        <v>4950</v>
      </c>
      <c r="L16" s="34"/>
    </row>
    <row r="17" spans="1:12" ht="17.100000000000001" customHeight="1">
      <c r="A17" s="17"/>
      <c r="B17" s="82"/>
      <c r="C17" s="28"/>
      <c r="D17" s="29"/>
      <c r="E17" s="21"/>
      <c r="F17" s="30"/>
      <c r="G17" s="31">
        <v>550</v>
      </c>
      <c r="H17" s="21">
        <f>F17*G17</f>
        <v>0</v>
      </c>
      <c r="I17" s="32">
        <f>+I16+C17-F17</f>
        <v>9</v>
      </c>
      <c r="J17" s="42">
        <f>ROUND(((K16+E17)-H17)/I17,2)</f>
        <v>550</v>
      </c>
      <c r="K17" s="33">
        <f>ROUND(I17*J17,2)</f>
        <v>4950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>
        <v>550</v>
      </c>
      <c r="H18" s="21">
        <f>F18*G18</f>
        <v>0</v>
      </c>
      <c r="I18" s="32">
        <f>+I17+C18-F18</f>
        <v>9</v>
      </c>
      <c r="J18" s="42">
        <f>ROUND(((K17+E18)-H18)/I18,2)</f>
        <v>550</v>
      </c>
      <c r="K18" s="33">
        <f>ROUND(I18*J18,2)</f>
        <v>4950</v>
      </c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>
        <f t="shared" ref="I19:I82" si="0">+I18+C19-F19</f>
        <v>9</v>
      </c>
      <c r="J19" s="42">
        <f t="shared" ref="J19:J82" si="1">ROUND(((K18+E19)-H19)/I19,2)</f>
        <v>550</v>
      </c>
      <c r="K19" s="33">
        <f t="shared" ref="K19:K82" si="2">ROUND(I19*J19,2)</f>
        <v>4950</v>
      </c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>
        <f t="shared" si="0"/>
        <v>9</v>
      </c>
      <c r="J20" s="42">
        <f t="shared" si="1"/>
        <v>550</v>
      </c>
      <c r="K20" s="33">
        <f t="shared" si="2"/>
        <v>4950</v>
      </c>
      <c r="L20" s="34"/>
    </row>
    <row r="21" spans="1:12" ht="17.100000000000001" customHeight="1">
      <c r="A21" s="17"/>
      <c r="B21" s="82"/>
      <c r="C21" s="28"/>
      <c r="D21" s="29"/>
      <c r="E21" s="21"/>
      <c r="F21" s="30"/>
      <c r="G21" s="31"/>
      <c r="H21" s="21"/>
      <c r="I21" s="32">
        <f t="shared" si="0"/>
        <v>9</v>
      </c>
      <c r="J21" s="42">
        <f t="shared" si="1"/>
        <v>550</v>
      </c>
      <c r="K21" s="33">
        <f t="shared" si="2"/>
        <v>4950</v>
      </c>
      <c r="L21" s="34"/>
    </row>
    <row r="22" spans="1:12" ht="17.100000000000001" customHeight="1">
      <c r="A22" s="17"/>
      <c r="B22" s="82"/>
      <c r="C22" s="28"/>
      <c r="D22" s="29"/>
      <c r="E22" s="21"/>
      <c r="F22" s="30"/>
      <c r="G22" s="31"/>
      <c r="H22" s="21"/>
      <c r="I22" s="32">
        <f t="shared" si="0"/>
        <v>9</v>
      </c>
      <c r="J22" s="42">
        <f t="shared" si="1"/>
        <v>550</v>
      </c>
      <c r="K22" s="33">
        <f t="shared" si="2"/>
        <v>4950</v>
      </c>
      <c r="L22" s="34"/>
    </row>
    <row r="23" spans="1:12" ht="17.100000000000001" customHeight="1">
      <c r="A23" s="17"/>
      <c r="B23" s="82"/>
      <c r="C23" s="28"/>
      <c r="D23" s="29"/>
      <c r="E23" s="21"/>
      <c r="F23" s="30"/>
      <c r="G23" s="31"/>
      <c r="H23" s="21"/>
      <c r="I23" s="32">
        <f t="shared" si="0"/>
        <v>9</v>
      </c>
      <c r="J23" s="42">
        <f t="shared" si="1"/>
        <v>550</v>
      </c>
      <c r="K23" s="33">
        <f t="shared" si="2"/>
        <v>4950</v>
      </c>
      <c r="L23" s="34"/>
    </row>
    <row r="24" spans="1:12" ht="17.100000000000001" customHeight="1">
      <c r="A24" s="17"/>
      <c r="B24" s="82"/>
      <c r="C24" s="28"/>
      <c r="D24" s="29"/>
      <c r="E24" s="21"/>
      <c r="F24" s="30"/>
      <c r="G24" s="31"/>
      <c r="H24" s="21"/>
      <c r="I24" s="32">
        <f t="shared" si="0"/>
        <v>9</v>
      </c>
      <c r="J24" s="42">
        <f t="shared" si="1"/>
        <v>550</v>
      </c>
      <c r="K24" s="33">
        <f t="shared" si="2"/>
        <v>4950</v>
      </c>
      <c r="L24" s="34"/>
    </row>
    <row r="25" spans="1:12" ht="17.100000000000001" customHeight="1">
      <c r="A25" s="17"/>
      <c r="B25" s="82"/>
      <c r="C25" s="28"/>
      <c r="D25" s="29"/>
      <c r="E25" s="21"/>
      <c r="F25" s="30"/>
      <c r="G25" s="31"/>
      <c r="H25" s="21"/>
      <c r="I25" s="32">
        <f t="shared" si="0"/>
        <v>9</v>
      </c>
      <c r="J25" s="42">
        <f t="shared" si="1"/>
        <v>550</v>
      </c>
      <c r="K25" s="33">
        <f t="shared" si="2"/>
        <v>4950</v>
      </c>
      <c r="L25" s="34"/>
    </row>
    <row r="26" spans="1:12" ht="17.100000000000001" customHeight="1">
      <c r="A26" s="17"/>
      <c r="B26" s="82"/>
      <c r="C26" s="28"/>
      <c r="D26" s="29"/>
      <c r="E26" s="21"/>
      <c r="F26" s="30"/>
      <c r="G26" s="31"/>
      <c r="H26" s="21"/>
      <c r="I26" s="32">
        <f t="shared" si="0"/>
        <v>9</v>
      </c>
      <c r="J26" s="42">
        <f t="shared" si="1"/>
        <v>550</v>
      </c>
      <c r="K26" s="33">
        <f t="shared" si="2"/>
        <v>4950</v>
      </c>
      <c r="L26" s="34"/>
    </row>
    <row r="27" spans="1:12" ht="17.100000000000001" customHeight="1">
      <c r="A27" s="17"/>
      <c r="B27" s="82"/>
      <c r="C27" s="28"/>
      <c r="D27" s="29"/>
      <c r="E27" s="21"/>
      <c r="F27" s="30"/>
      <c r="G27" s="31"/>
      <c r="H27" s="21"/>
      <c r="I27" s="32">
        <f t="shared" si="0"/>
        <v>9</v>
      </c>
      <c r="J27" s="42">
        <f t="shared" si="1"/>
        <v>550</v>
      </c>
      <c r="K27" s="33">
        <f t="shared" si="2"/>
        <v>4950</v>
      </c>
      <c r="L27" s="34"/>
    </row>
    <row r="28" spans="1:12" ht="17.100000000000001" customHeight="1">
      <c r="A28" s="17"/>
      <c r="B28" s="82"/>
      <c r="C28" s="28"/>
      <c r="D28" s="29"/>
      <c r="E28" s="21"/>
      <c r="F28" s="30"/>
      <c r="G28" s="31"/>
      <c r="H28" s="21"/>
      <c r="I28" s="32">
        <f t="shared" si="0"/>
        <v>9</v>
      </c>
      <c r="J28" s="42">
        <f t="shared" si="1"/>
        <v>550</v>
      </c>
      <c r="K28" s="33">
        <f t="shared" si="2"/>
        <v>4950</v>
      </c>
      <c r="L28" s="34"/>
    </row>
    <row r="29" spans="1:12" ht="17.100000000000001" customHeight="1">
      <c r="A29" s="17"/>
      <c r="B29" s="82"/>
      <c r="C29" s="28"/>
      <c r="D29" s="29"/>
      <c r="E29" s="21"/>
      <c r="F29" s="30"/>
      <c r="G29" s="31"/>
      <c r="H29" s="21"/>
      <c r="I29" s="32">
        <f t="shared" si="0"/>
        <v>9</v>
      </c>
      <c r="J29" s="42">
        <f t="shared" si="1"/>
        <v>550</v>
      </c>
      <c r="K29" s="33">
        <f t="shared" si="2"/>
        <v>4950</v>
      </c>
      <c r="L29" s="34"/>
    </row>
    <row r="30" spans="1:12" ht="17.100000000000001" customHeight="1">
      <c r="A30" s="17"/>
      <c r="B30" s="82"/>
      <c r="C30" s="28"/>
      <c r="D30" s="29"/>
      <c r="E30" s="21"/>
      <c r="F30" s="30"/>
      <c r="G30" s="31"/>
      <c r="H30" s="21"/>
      <c r="I30" s="32">
        <f t="shared" si="0"/>
        <v>9</v>
      </c>
      <c r="J30" s="42">
        <f t="shared" si="1"/>
        <v>550</v>
      </c>
      <c r="K30" s="33">
        <f t="shared" si="2"/>
        <v>4950</v>
      </c>
      <c r="L30" s="34"/>
    </row>
    <row r="31" spans="1:12" ht="17.100000000000001" customHeight="1">
      <c r="A31" s="17"/>
      <c r="B31" s="82"/>
      <c r="C31" s="28"/>
      <c r="D31" s="29"/>
      <c r="E31" s="21"/>
      <c r="F31" s="30"/>
      <c r="G31" s="31"/>
      <c r="H31" s="21"/>
      <c r="I31" s="32">
        <f t="shared" si="0"/>
        <v>9</v>
      </c>
      <c r="J31" s="42">
        <f t="shared" si="1"/>
        <v>550</v>
      </c>
      <c r="K31" s="33">
        <f t="shared" si="2"/>
        <v>4950</v>
      </c>
      <c r="L31" s="34"/>
    </row>
    <row r="32" spans="1:12" ht="17.100000000000001" customHeight="1">
      <c r="A32" s="17"/>
      <c r="B32" s="82"/>
      <c r="C32" s="28"/>
      <c r="D32" s="29"/>
      <c r="E32" s="21"/>
      <c r="F32" s="30"/>
      <c r="G32" s="31"/>
      <c r="H32" s="21"/>
      <c r="I32" s="32">
        <f t="shared" si="0"/>
        <v>9</v>
      </c>
      <c r="J32" s="42">
        <f t="shared" si="1"/>
        <v>550</v>
      </c>
      <c r="K32" s="33">
        <f t="shared" si="2"/>
        <v>4950</v>
      </c>
      <c r="L32" s="34"/>
    </row>
    <row r="33" spans="1:12" ht="17.100000000000001" customHeight="1">
      <c r="A33" s="17"/>
      <c r="B33" s="82"/>
      <c r="C33" s="28"/>
      <c r="D33" s="29"/>
      <c r="E33" s="21"/>
      <c r="F33" s="30"/>
      <c r="G33" s="31"/>
      <c r="H33" s="21"/>
      <c r="I33" s="32">
        <f t="shared" si="0"/>
        <v>9</v>
      </c>
      <c r="J33" s="42">
        <f t="shared" si="1"/>
        <v>550</v>
      </c>
      <c r="K33" s="33">
        <f t="shared" si="2"/>
        <v>4950</v>
      </c>
      <c r="L33" s="34"/>
    </row>
    <row r="34" spans="1:12" ht="17.100000000000001" customHeight="1">
      <c r="A34" s="17"/>
      <c r="B34" s="82"/>
      <c r="C34" s="28"/>
      <c r="D34" s="29"/>
      <c r="E34" s="21"/>
      <c r="F34" s="30"/>
      <c r="G34" s="31"/>
      <c r="H34" s="21"/>
      <c r="I34" s="32">
        <f t="shared" si="0"/>
        <v>9</v>
      </c>
      <c r="J34" s="42">
        <f t="shared" si="1"/>
        <v>550</v>
      </c>
      <c r="K34" s="33">
        <f t="shared" si="2"/>
        <v>4950</v>
      </c>
      <c r="L34" s="34"/>
    </row>
    <row r="35" spans="1:12" ht="17.100000000000001" customHeight="1">
      <c r="A35" s="17"/>
      <c r="B35" s="82"/>
      <c r="C35" s="28"/>
      <c r="D35" s="29"/>
      <c r="E35" s="21"/>
      <c r="F35" s="30"/>
      <c r="G35" s="31"/>
      <c r="H35" s="21"/>
      <c r="I35" s="32">
        <f t="shared" si="0"/>
        <v>9</v>
      </c>
      <c r="J35" s="42">
        <f t="shared" si="1"/>
        <v>550</v>
      </c>
      <c r="K35" s="33">
        <f t="shared" si="2"/>
        <v>4950</v>
      </c>
      <c r="L35" s="34"/>
    </row>
    <row r="36" spans="1:12" ht="17.100000000000001" customHeight="1">
      <c r="A36" s="17"/>
      <c r="B36" s="82"/>
      <c r="C36" s="28"/>
      <c r="D36" s="29"/>
      <c r="E36" s="21"/>
      <c r="F36" s="30"/>
      <c r="G36" s="31"/>
      <c r="H36" s="21"/>
      <c r="I36" s="32">
        <f t="shared" si="0"/>
        <v>9</v>
      </c>
      <c r="J36" s="42">
        <f t="shared" si="1"/>
        <v>550</v>
      </c>
      <c r="K36" s="33">
        <f t="shared" si="2"/>
        <v>4950</v>
      </c>
      <c r="L36" s="34"/>
    </row>
    <row r="37" spans="1:12" ht="17.100000000000001" customHeight="1">
      <c r="A37" s="17"/>
      <c r="B37" s="82"/>
      <c r="C37" s="28"/>
      <c r="D37" s="29"/>
      <c r="E37" s="21"/>
      <c r="F37" s="30"/>
      <c r="G37" s="31"/>
      <c r="H37" s="21"/>
      <c r="I37" s="32">
        <f t="shared" si="0"/>
        <v>9</v>
      </c>
      <c r="J37" s="42">
        <f t="shared" si="1"/>
        <v>550</v>
      </c>
      <c r="K37" s="33">
        <f t="shared" si="2"/>
        <v>4950</v>
      </c>
      <c r="L37" s="34"/>
    </row>
    <row r="38" spans="1:12" ht="17.100000000000001" customHeight="1">
      <c r="A38" s="17"/>
      <c r="B38" s="82"/>
      <c r="C38" s="28"/>
      <c r="D38" s="29"/>
      <c r="E38" s="21"/>
      <c r="F38" s="30"/>
      <c r="G38" s="31"/>
      <c r="H38" s="21"/>
      <c r="I38" s="32">
        <f t="shared" si="0"/>
        <v>9</v>
      </c>
      <c r="J38" s="42">
        <f t="shared" si="1"/>
        <v>550</v>
      </c>
      <c r="K38" s="33">
        <f t="shared" si="2"/>
        <v>4950</v>
      </c>
      <c r="L38" s="34"/>
    </row>
    <row r="39" spans="1:12" ht="17.100000000000001" customHeight="1">
      <c r="A39" s="17"/>
      <c r="B39" s="82"/>
      <c r="C39" s="28"/>
      <c r="D39" s="29"/>
      <c r="E39" s="21"/>
      <c r="F39" s="30"/>
      <c r="G39" s="31"/>
      <c r="H39" s="21"/>
      <c r="I39" s="32">
        <f t="shared" si="0"/>
        <v>9</v>
      </c>
      <c r="J39" s="42">
        <f t="shared" si="1"/>
        <v>550</v>
      </c>
      <c r="K39" s="33">
        <f t="shared" si="2"/>
        <v>4950</v>
      </c>
      <c r="L39" s="34"/>
    </row>
    <row r="40" spans="1:12" ht="17.100000000000001" customHeight="1">
      <c r="A40" s="17"/>
      <c r="B40" s="82"/>
      <c r="C40" s="28"/>
      <c r="D40" s="29"/>
      <c r="E40" s="21"/>
      <c r="F40" s="30"/>
      <c r="G40" s="31"/>
      <c r="H40" s="21"/>
      <c r="I40" s="32">
        <f t="shared" si="0"/>
        <v>9</v>
      </c>
      <c r="J40" s="42">
        <f t="shared" si="1"/>
        <v>550</v>
      </c>
      <c r="K40" s="33">
        <f t="shared" si="2"/>
        <v>4950</v>
      </c>
      <c r="L40" s="34"/>
    </row>
    <row r="41" spans="1:12" ht="17.100000000000001" customHeight="1">
      <c r="A41" s="17"/>
      <c r="B41" s="82"/>
      <c r="C41" s="28"/>
      <c r="D41" s="29"/>
      <c r="E41" s="21"/>
      <c r="F41" s="30"/>
      <c r="G41" s="31"/>
      <c r="H41" s="21"/>
      <c r="I41" s="32">
        <f t="shared" si="0"/>
        <v>9</v>
      </c>
      <c r="J41" s="42">
        <f t="shared" si="1"/>
        <v>550</v>
      </c>
      <c r="K41" s="33">
        <f t="shared" si="2"/>
        <v>4950</v>
      </c>
      <c r="L41" s="34"/>
    </row>
    <row r="42" spans="1:12" ht="17.100000000000001" customHeight="1">
      <c r="A42" s="17"/>
      <c r="B42" s="82"/>
      <c r="C42" s="28"/>
      <c r="D42" s="29"/>
      <c r="E42" s="21"/>
      <c r="F42" s="30"/>
      <c r="G42" s="31"/>
      <c r="H42" s="21"/>
      <c r="I42" s="32">
        <f t="shared" si="0"/>
        <v>9</v>
      </c>
      <c r="J42" s="42">
        <f t="shared" si="1"/>
        <v>550</v>
      </c>
      <c r="K42" s="33">
        <f t="shared" si="2"/>
        <v>4950</v>
      </c>
      <c r="L42" s="34"/>
    </row>
    <row r="43" spans="1:12" ht="17.100000000000001" customHeight="1">
      <c r="A43" s="17"/>
      <c r="B43" s="82"/>
      <c r="C43" s="28"/>
      <c r="D43" s="29"/>
      <c r="E43" s="21"/>
      <c r="F43" s="30"/>
      <c r="G43" s="31"/>
      <c r="H43" s="21"/>
      <c r="I43" s="32">
        <f t="shared" si="0"/>
        <v>9</v>
      </c>
      <c r="J43" s="42">
        <f t="shared" si="1"/>
        <v>550</v>
      </c>
      <c r="K43" s="33">
        <f t="shared" si="2"/>
        <v>4950</v>
      </c>
      <c r="L43" s="34"/>
    </row>
    <row r="44" spans="1:12" ht="17.100000000000001" customHeight="1">
      <c r="A44" s="17"/>
      <c r="B44" s="82"/>
      <c r="C44" s="28"/>
      <c r="D44" s="29"/>
      <c r="E44" s="21"/>
      <c r="F44" s="30"/>
      <c r="G44" s="31"/>
      <c r="H44" s="21"/>
      <c r="I44" s="32">
        <f t="shared" si="0"/>
        <v>9</v>
      </c>
      <c r="J44" s="42">
        <f t="shared" si="1"/>
        <v>550</v>
      </c>
      <c r="K44" s="33">
        <f t="shared" si="2"/>
        <v>4950</v>
      </c>
      <c r="L44" s="34"/>
    </row>
    <row r="45" spans="1:12" ht="17.100000000000001" customHeight="1">
      <c r="A45" s="17"/>
      <c r="B45" s="82"/>
      <c r="C45" s="28"/>
      <c r="D45" s="29"/>
      <c r="E45" s="21"/>
      <c r="F45" s="30"/>
      <c r="G45" s="31"/>
      <c r="H45" s="21"/>
      <c r="I45" s="32">
        <f t="shared" si="0"/>
        <v>9</v>
      </c>
      <c r="J45" s="42">
        <f t="shared" si="1"/>
        <v>550</v>
      </c>
      <c r="K45" s="33">
        <f t="shared" si="2"/>
        <v>4950</v>
      </c>
      <c r="L45" s="34"/>
    </row>
    <row r="46" spans="1:12" ht="17.100000000000001" customHeight="1">
      <c r="A46" s="17"/>
      <c r="B46" s="82"/>
      <c r="C46" s="28"/>
      <c r="D46" s="29"/>
      <c r="E46" s="21"/>
      <c r="F46" s="30"/>
      <c r="G46" s="31"/>
      <c r="H46" s="21"/>
      <c r="I46" s="32">
        <f t="shared" si="0"/>
        <v>9</v>
      </c>
      <c r="J46" s="42">
        <f t="shared" si="1"/>
        <v>550</v>
      </c>
      <c r="K46" s="33">
        <f t="shared" si="2"/>
        <v>4950</v>
      </c>
      <c r="L46" s="34"/>
    </row>
    <row r="47" spans="1:12" ht="17.100000000000001" customHeight="1">
      <c r="A47" s="17"/>
      <c r="B47" s="82"/>
      <c r="C47" s="28"/>
      <c r="D47" s="29"/>
      <c r="E47" s="21"/>
      <c r="F47" s="30"/>
      <c r="G47" s="31"/>
      <c r="H47" s="21"/>
      <c r="I47" s="32">
        <f t="shared" si="0"/>
        <v>9</v>
      </c>
      <c r="J47" s="42">
        <f t="shared" si="1"/>
        <v>550</v>
      </c>
      <c r="K47" s="33">
        <f t="shared" si="2"/>
        <v>4950</v>
      </c>
      <c r="L47" s="34"/>
    </row>
    <row r="48" spans="1:12" ht="17.100000000000001" customHeight="1">
      <c r="A48" s="17"/>
      <c r="B48" s="82"/>
      <c r="C48" s="28"/>
      <c r="D48" s="29"/>
      <c r="E48" s="21"/>
      <c r="F48" s="30"/>
      <c r="G48" s="31"/>
      <c r="H48" s="21"/>
      <c r="I48" s="32">
        <f t="shared" si="0"/>
        <v>9</v>
      </c>
      <c r="J48" s="42">
        <f t="shared" si="1"/>
        <v>550</v>
      </c>
      <c r="K48" s="33">
        <f t="shared" si="2"/>
        <v>4950</v>
      </c>
      <c r="L48" s="34"/>
    </row>
    <row r="49" spans="1:12" ht="17.100000000000001" customHeight="1">
      <c r="A49" s="17"/>
      <c r="B49" s="82"/>
      <c r="C49" s="28"/>
      <c r="D49" s="29"/>
      <c r="E49" s="21"/>
      <c r="F49" s="30"/>
      <c r="G49" s="31"/>
      <c r="H49" s="21"/>
      <c r="I49" s="32">
        <f t="shared" si="0"/>
        <v>9</v>
      </c>
      <c r="J49" s="42">
        <f t="shared" si="1"/>
        <v>550</v>
      </c>
      <c r="K49" s="33">
        <f t="shared" si="2"/>
        <v>4950</v>
      </c>
      <c r="L49" s="34"/>
    </row>
    <row r="50" spans="1:12" ht="17.100000000000001" customHeight="1">
      <c r="A50" s="17"/>
      <c r="B50" s="82"/>
      <c r="C50" s="28"/>
      <c r="D50" s="29"/>
      <c r="E50" s="21"/>
      <c r="F50" s="30"/>
      <c r="G50" s="31"/>
      <c r="H50" s="21"/>
      <c r="I50" s="32">
        <f t="shared" si="0"/>
        <v>9</v>
      </c>
      <c r="J50" s="42">
        <f t="shared" si="1"/>
        <v>550</v>
      </c>
      <c r="K50" s="33">
        <f t="shared" si="2"/>
        <v>4950</v>
      </c>
      <c r="L50" s="34"/>
    </row>
    <row r="51" spans="1:12" ht="17.100000000000001" customHeight="1">
      <c r="A51" s="17"/>
      <c r="B51" s="82"/>
      <c r="C51" s="28"/>
      <c r="D51" s="29"/>
      <c r="E51" s="21"/>
      <c r="F51" s="30"/>
      <c r="G51" s="31"/>
      <c r="H51" s="21"/>
      <c r="I51" s="32">
        <f t="shared" si="0"/>
        <v>9</v>
      </c>
      <c r="J51" s="42">
        <f t="shared" si="1"/>
        <v>550</v>
      </c>
      <c r="K51" s="33">
        <f t="shared" si="2"/>
        <v>4950</v>
      </c>
      <c r="L51" s="34"/>
    </row>
    <row r="52" spans="1:12" ht="17.100000000000001" customHeight="1">
      <c r="A52" s="17"/>
      <c r="B52" s="82"/>
      <c r="C52" s="28"/>
      <c r="D52" s="29"/>
      <c r="E52" s="21"/>
      <c r="F52" s="30"/>
      <c r="G52" s="31"/>
      <c r="H52" s="21"/>
      <c r="I52" s="32">
        <f t="shared" si="0"/>
        <v>9</v>
      </c>
      <c r="J52" s="42">
        <f t="shared" si="1"/>
        <v>550</v>
      </c>
      <c r="K52" s="33">
        <f t="shared" si="2"/>
        <v>4950</v>
      </c>
      <c r="L52" s="34"/>
    </row>
    <row r="53" spans="1:12" ht="17.100000000000001" customHeight="1">
      <c r="A53" s="17"/>
      <c r="B53" s="82"/>
      <c r="C53" s="28"/>
      <c r="D53" s="29"/>
      <c r="E53" s="21"/>
      <c r="F53" s="30"/>
      <c r="G53" s="31"/>
      <c r="H53" s="21"/>
      <c r="I53" s="32">
        <f t="shared" si="0"/>
        <v>9</v>
      </c>
      <c r="J53" s="42">
        <f t="shared" si="1"/>
        <v>550</v>
      </c>
      <c r="K53" s="33">
        <f t="shared" si="2"/>
        <v>4950</v>
      </c>
      <c r="L53" s="34"/>
    </row>
    <row r="54" spans="1:12" ht="17.100000000000001" customHeight="1">
      <c r="A54" s="17"/>
      <c r="B54" s="82"/>
      <c r="C54" s="28"/>
      <c r="D54" s="29"/>
      <c r="E54" s="21"/>
      <c r="F54" s="30"/>
      <c r="G54" s="31"/>
      <c r="H54" s="21"/>
      <c r="I54" s="32">
        <f t="shared" si="0"/>
        <v>9</v>
      </c>
      <c r="J54" s="42">
        <f t="shared" si="1"/>
        <v>550</v>
      </c>
      <c r="K54" s="33">
        <f t="shared" si="2"/>
        <v>4950</v>
      </c>
      <c r="L54" s="34"/>
    </row>
    <row r="55" spans="1:12" ht="17.100000000000001" customHeight="1">
      <c r="A55" s="17"/>
      <c r="B55" s="82"/>
      <c r="C55" s="28"/>
      <c r="D55" s="29"/>
      <c r="E55" s="21"/>
      <c r="F55" s="30"/>
      <c r="G55" s="31"/>
      <c r="H55" s="21"/>
      <c r="I55" s="32">
        <f t="shared" si="0"/>
        <v>9</v>
      </c>
      <c r="J55" s="42">
        <f t="shared" si="1"/>
        <v>550</v>
      </c>
      <c r="K55" s="33">
        <f t="shared" si="2"/>
        <v>4950</v>
      </c>
      <c r="L55" s="34"/>
    </row>
    <row r="56" spans="1:12" ht="17.100000000000001" customHeight="1">
      <c r="A56" s="17"/>
      <c r="B56" s="82"/>
      <c r="C56" s="28"/>
      <c r="D56" s="29"/>
      <c r="E56" s="21"/>
      <c r="F56" s="30"/>
      <c r="G56" s="31"/>
      <c r="H56" s="21"/>
      <c r="I56" s="32">
        <f t="shared" si="0"/>
        <v>9</v>
      </c>
      <c r="J56" s="42">
        <f t="shared" si="1"/>
        <v>550</v>
      </c>
      <c r="K56" s="33">
        <f t="shared" si="2"/>
        <v>4950</v>
      </c>
      <c r="L56" s="34"/>
    </row>
    <row r="57" spans="1:12" ht="17.100000000000001" customHeight="1">
      <c r="A57" s="17"/>
      <c r="B57" s="82"/>
      <c r="C57" s="28"/>
      <c r="D57" s="29"/>
      <c r="E57" s="21"/>
      <c r="F57" s="30"/>
      <c r="G57" s="31"/>
      <c r="H57" s="21"/>
      <c r="I57" s="32">
        <f t="shared" si="0"/>
        <v>9</v>
      </c>
      <c r="J57" s="42">
        <f t="shared" si="1"/>
        <v>550</v>
      </c>
      <c r="K57" s="33">
        <f t="shared" si="2"/>
        <v>4950</v>
      </c>
      <c r="L57" s="34"/>
    </row>
    <row r="58" spans="1:12" ht="17.100000000000001" customHeight="1">
      <c r="A58" s="17"/>
      <c r="B58" s="82"/>
      <c r="C58" s="28"/>
      <c r="D58" s="29"/>
      <c r="E58" s="21"/>
      <c r="F58" s="30"/>
      <c r="G58" s="31"/>
      <c r="H58" s="21"/>
      <c r="I58" s="32">
        <f t="shared" si="0"/>
        <v>9</v>
      </c>
      <c r="J58" s="42">
        <f t="shared" si="1"/>
        <v>550</v>
      </c>
      <c r="K58" s="33">
        <f t="shared" si="2"/>
        <v>4950</v>
      </c>
      <c r="L58" s="34"/>
    </row>
    <row r="59" spans="1:12" ht="17.100000000000001" customHeight="1">
      <c r="A59" s="17"/>
      <c r="B59" s="82"/>
      <c r="C59" s="28"/>
      <c r="D59" s="29"/>
      <c r="E59" s="21"/>
      <c r="F59" s="30"/>
      <c r="G59" s="31"/>
      <c r="H59" s="21"/>
      <c r="I59" s="32">
        <f t="shared" si="0"/>
        <v>9</v>
      </c>
      <c r="J59" s="42">
        <f t="shared" si="1"/>
        <v>550</v>
      </c>
      <c r="K59" s="33">
        <f t="shared" si="2"/>
        <v>4950</v>
      </c>
      <c r="L59" s="34"/>
    </row>
    <row r="60" spans="1:12" ht="17.100000000000001" customHeight="1">
      <c r="A60" s="17"/>
      <c r="B60" s="82"/>
      <c r="C60" s="28"/>
      <c r="D60" s="29"/>
      <c r="E60" s="21"/>
      <c r="F60" s="30"/>
      <c r="G60" s="31"/>
      <c r="H60" s="21"/>
      <c r="I60" s="32">
        <f t="shared" si="0"/>
        <v>9</v>
      </c>
      <c r="J60" s="42">
        <f t="shared" si="1"/>
        <v>550</v>
      </c>
      <c r="K60" s="33">
        <f t="shared" si="2"/>
        <v>4950</v>
      </c>
      <c r="L60" s="34"/>
    </row>
    <row r="61" spans="1:12" ht="17.100000000000001" customHeight="1">
      <c r="A61" s="17"/>
      <c r="B61" s="82"/>
      <c r="C61" s="28"/>
      <c r="D61" s="29"/>
      <c r="E61" s="21"/>
      <c r="F61" s="30"/>
      <c r="G61" s="31"/>
      <c r="H61" s="21"/>
      <c r="I61" s="32">
        <f t="shared" si="0"/>
        <v>9</v>
      </c>
      <c r="J61" s="42">
        <f t="shared" si="1"/>
        <v>550</v>
      </c>
      <c r="K61" s="33">
        <f t="shared" si="2"/>
        <v>4950</v>
      </c>
      <c r="L61" s="34"/>
    </row>
    <row r="62" spans="1:12" ht="17.100000000000001" customHeight="1">
      <c r="A62" s="17"/>
      <c r="B62" s="82"/>
      <c r="C62" s="28"/>
      <c r="D62" s="29"/>
      <c r="E62" s="21"/>
      <c r="F62" s="30"/>
      <c r="G62" s="31"/>
      <c r="H62" s="21"/>
      <c r="I62" s="32">
        <f t="shared" si="0"/>
        <v>9</v>
      </c>
      <c r="J62" s="42">
        <f t="shared" si="1"/>
        <v>550</v>
      </c>
      <c r="K62" s="33">
        <f t="shared" si="2"/>
        <v>4950</v>
      </c>
      <c r="L62" s="34"/>
    </row>
    <row r="63" spans="1:12" ht="17.100000000000001" customHeight="1">
      <c r="A63" s="17"/>
      <c r="B63" s="82"/>
      <c r="C63" s="28"/>
      <c r="D63" s="29"/>
      <c r="E63" s="21"/>
      <c r="F63" s="30"/>
      <c r="G63" s="31"/>
      <c r="H63" s="21"/>
      <c r="I63" s="32">
        <f t="shared" si="0"/>
        <v>9</v>
      </c>
      <c r="J63" s="42">
        <f t="shared" si="1"/>
        <v>550</v>
      </c>
      <c r="K63" s="33">
        <f t="shared" si="2"/>
        <v>4950</v>
      </c>
      <c r="L63" s="34"/>
    </row>
    <row r="64" spans="1:12" ht="17.100000000000001" customHeight="1">
      <c r="A64" s="17"/>
      <c r="B64" s="82"/>
      <c r="C64" s="28"/>
      <c r="D64" s="29"/>
      <c r="E64" s="21"/>
      <c r="F64" s="30"/>
      <c r="G64" s="31"/>
      <c r="H64" s="21"/>
      <c r="I64" s="32">
        <f t="shared" si="0"/>
        <v>9</v>
      </c>
      <c r="J64" s="42">
        <f t="shared" si="1"/>
        <v>550</v>
      </c>
      <c r="K64" s="33">
        <f t="shared" si="2"/>
        <v>4950</v>
      </c>
      <c r="L64" s="34"/>
    </row>
    <row r="65" spans="1:12" ht="17.100000000000001" customHeight="1">
      <c r="A65" s="17"/>
      <c r="B65" s="82"/>
      <c r="C65" s="28"/>
      <c r="D65" s="29"/>
      <c r="E65" s="21"/>
      <c r="F65" s="30"/>
      <c r="G65" s="31"/>
      <c r="H65" s="21"/>
      <c r="I65" s="32">
        <f t="shared" si="0"/>
        <v>9</v>
      </c>
      <c r="J65" s="42">
        <f t="shared" si="1"/>
        <v>550</v>
      </c>
      <c r="K65" s="33">
        <f t="shared" si="2"/>
        <v>4950</v>
      </c>
      <c r="L65" s="34"/>
    </row>
    <row r="66" spans="1:12" ht="17.100000000000001" customHeight="1">
      <c r="A66" s="17"/>
      <c r="B66" s="82"/>
      <c r="C66" s="28"/>
      <c r="D66" s="29"/>
      <c r="E66" s="21"/>
      <c r="F66" s="30"/>
      <c r="G66" s="31"/>
      <c r="H66" s="21"/>
      <c r="I66" s="32">
        <f t="shared" si="0"/>
        <v>9</v>
      </c>
      <c r="J66" s="42">
        <f t="shared" si="1"/>
        <v>550</v>
      </c>
      <c r="K66" s="33">
        <f t="shared" si="2"/>
        <v>4950</v>
      </c>
      <c r="L66" s="34"/>
    </row>
    <row r="67" spans="1:12" ht="17.100000000000001" customHeight="1">
      <c r="A67" s="17"/>
      <c r="B67" s="82"/>
      <c r="C67" s="28"/>
      <c r="D67" s="29"/>
      <c r="E67" s="21"/>
      <c r="F67" s="30"/>
      <c r="G67" s="31"/>
      <c r="H67" s="21"/>
      <c r="I67" s="32">
        <f t="shared" si="0"/>
        <v>9</v>
      </c>
      <c r="J67" s="42">
        <f t="shared" si="1"/>
        <v>550</v>
      </c>
      <c r="K67" s="33">
        <f t="shared" si="2"/>
        <v>4950</v>
      </c>
      <c r="L67" s="34"/>
    </row>
    <row r="68" spans="1:12" ht="17.100000000000001" customHeight="1">
      <c r="A68" s="17"/>
      <c r="B68" s="82"/>
      <c r="C68" s="28"/>
      <c r="D68" s="29"/>
      <c r="E68" s="21"/>
      <c r="F68" s="30"/>
      <c r="G68" s="31"/>
      <c r="H68" s="21"/>
      <c r="I68" s="32">
        <f t="shared" si="0"/>
        <v>9</v>
      </c>
      <c r="J68" s="42">
        <f t="shared" si="1"/>
        <v>550</v>
      </c>
      <c r="K68" s="33">
        <f t="shared" si="2"/>
        <v>4950</v>
      </c>
      <c r="L68" s="34"/>
    </row>
    <row r="69" spans="1:12" ht="17.100000000000001" customHeight="1">
      <c r="A69" s="17"/>
      <c r="B69" s="82"/>
      <c r="C69" s="28"/>
      <c r="D69" s="29"/>
      <c r="E69" s="21"/>
      <c r="F69" s="30"/>
      <c r="G69" s="31"/>
      <c r="H69" s="21"/>
      <c r="I69" s="32">
        <f t="shared" si="0"/>
        <v>9</v>
      </c>
      <c r="J69" s="42">
        <f t="shared" si="1"/>
        <v>550</v>
      </c>
      <c r="K69" s="33">
        <f t="shared" si="2"/>
        <v>4950</v>
      </c>
      <c r="L69" s="34"/>
    </row>
    <row r="70" spans="1:12" ht="17.100000000000001" customHeight="1">
      <c r="A70" s="17"/>
      <c r="B70" s="82"/>
      <c r="C70" s="28"/>
      <c r="D70" s="29"/>
      <c r="E70" s="21"/>
      <c r="F70" s="30"/>
      <c r="G70" s="31"/>
      <c r="H70" s="21"/>
      <c r="I70" s="32">
        <f t="shared" si="0"/>
        <v>9</v>
      </c>
      <c r="J70" s="42">
        <f t="shared" si="1"/>
        <v>550</v>
      </c>
      <c r="K70" s="33">
        <f t="shared" si="2"/>
        <v>4950</v>
      </c>
      <c r="L70" s="34"/>
    </row>
    <row r="71" spans="1:12" ht="17.100000000000001" customHeight="1">
      <c r="A71" s="17"/>
      <c r="B71" s="82"/>
      <c r="C71" s="28"/>
      <c r="D71" s="29"/>
      <c r="E71" s="21"/>
      <c r="F71" s="30"/>
      <c r="G71" s="31"/>
      <c r="H71" s="21"/>
      <c r="I71" s="32">
        <f t="shared" si="0"/>
        <v>9</v>
      </c>
      <c r="J71" s="42">
        <f t="shared" si="1"/>
        <v>550</v>
      </c>
      <c r="K71" s="33">
        <f t="shared" si="2"/>
        <v>4950</v>
      </c>
      <c r="L71" s="34"/>
    </row>
    <row r="72" spans="1:12" ht="17.100000000000001" customHeight="1">
      <c r="A72" s="17"/>
      <c r="B72" s="82"/>
      <c r="C72" s="28"/>
      <c r="D72" s="29"/>
      <c r="E72" s="21"/>
      <c r="F72" s="30"/>
      <c r="G72" s="31"/>
      <c r="H72" s="21"/>
      <c r="I72" s="32">
        <f t="shared" si="0"/>
        <v>9</v>
      </c>
      <c r="J72" s="42">
        <f t="shared" si="1"/>
        <v>550</v>
      </c>
      <c r="K72" s="33">
        <f t="shared" si="2"/>
        <v>4950</v>
      </c>
      <c r="L72" s="34"/>
    </row>
    <row r="73" spans="1:12" ht="17.100000000000001" customHeight="1">
      <c r="A73" s="17"/>
      <c r="B73" s="82"/>
      <c r="C73" s="28"/>
      <c r="D73" s="29"/>
      <c r="E73" s="21"/>
      <c r="F73" s="30"/>
      <c r="G73" s="31"/>
      <c r="H73" s="21"/>
      <c r="I73" s="32">
        <f t="shared" si="0"/>
        <v>9</v>
      </c>
      <c r="J73" s="42">
        <f t="shared" si="1"/>
        <v>550</v>
      </c>
      <c r="K73" s="33">
        <f t="shared" si="2"/>
        <v>4950</v>
      </c>
      <c r="L73" s="34"/>
    </row>
    <row r="74" spans="1:12" ht="17.100000000000001" customHeight="1">
      <c r="A74" s="17"/>
      <c r="B74" s="82"/>
      <c r="C74" s="28"/>
      <c r="D74" s="29"/>
      <c r="E74" s="21"/>
      <c r="F74" s="30"/>
      <c r="G74" s="31"/>
      <c r="H74" s="21"/>
      <c r="I74" s="32">
        <f t="shared" si="0"/>
        <v>9</v>
      </c>
      <c r="J74" s="42">
        <f t="shared" si="1"/>
        <v>550</v>
      </c>
      <c r="K74" s="33">
        <f t="shared" si="2"/>
        <v>4950</v>
      </c>
      <c r="L74" s="34"/>
    </row>
    <row r="75" spans="1:12" ht="17.100000000000001" customHeight="1">
      <c r="A75" s="17"/>
      <c r="B75" s="82"/>
      <c r="C75" s="28"/>
      <c r="D75" s="29"/>
      <c r="E75" s="21"/>
      <c r="F75" s="30"/>
      <c r="G75" s="31"/>
      <c r="H75" s="21"/>
      <c r="I75" s="32">
        <f t="shared" si="0"/>
        <v>9</v>
      </c>
      <c r="J75" s="42">
        <f t="shared" si="1"/>
        <v>550</v>
      </c>
      <c r="K75" s="33">
        <f t="shared" si="2"/>
        <v>4950</v>
      </c>
      <c r="L75" s="34"/>
    </row>
    <row r="76" spans="1:12" ht="17.100000000000001" customHeight="1">
      <c r="A76" s="17"/>
      <c r="B76" s="82"/>
      <c r="C76" s="28"/>
      <c r="D76" s="29"/>
      <c r="E76" s="21"/>
      <c r="F76" s="30"/>
      <c r="G76" s="31"/>
      <c r="H76" s="21"/>
      <c r="I76" s="32">
        <f t="shared" si="0"/>
        <v>9</v>
      </c>
      <c r="J76" s="42">
        <f t="shared" si="1"/>
        <v>550</v>
      </c>
      <c r="K76" s="33">
        <f t="shared" si="2"/>
        <v>4950</v>
      </c>
      <c r="L76" s="34"/>
    </row>
    <row r="77" spans="1:12" ht="17.100000000000001" customHeight="1">
      <c r="A77" s="17"/>
      <c r="B77" s="82"/>
      <c r="C77" s="28"/>
      <c r="D77" s="29"/>
      <c r="E77" s="21"/>
      <c r="F77" s="30"/>
      <c r="G77" s="31"/>
      <c r="H77" s="21"/>
      <c r="I77" s="32">
        <f t="shared" si="0"/>
        <v>9</v>
      </c>
      <c r="J77" s="42">
        <f t="shared" si="1"/>
        <v>550</v>
      </c>
      <c r="K77" s="33">
        <f t="shared" si="2"/>
        <v>4950</v>
      </c>
      <c r="L77" s="34"/>
    </row>
    <row r="78" spans="1:12" ht="17.100000000000001" customHeight="1">
      <c r="A78" s="17"/>
      <c r="B78" s="82"/>
      <c r="C78" s="28"/>
      <c r="D78" s="29"/>
      <c r="E78" s="21"/>
      <c r="F78" s="30"/>
      <c r="G78" s="31"/>
      <c r="H78" s="21"/>
      <c r="I78" s="32">
        <f t="shared" si="0"/>
        <v>9</v>
      </c>
      <c r="J78" s="42">
        <f t="shared" si="1"/>
        <v>550</v>
      </c>
      <c r="K78" s="33">
        <f t="shared" si="2"/>
        <v>4950</v>
      </c>
      <c r="L78" s="34"/>
    </row>
    <row r="79" spans="1:12" ht="17.100000000000001" customHeight="1">
      <c r="A79" s="17"/>
      <c r="B79" s="82"/>
      <c r="C79" s="28"/>
      <c r="D79" s="29"/>
      <c r="E79" s="21"/>
      <c r="F79" s="30"/>
      <c r="G79" s="31"/>
      <c r="H79" s="21"/>
      <c r="I79" s="32">
        <f t="shared" si="0"/>
        <v>9</v>
      </c>
      <c r="J79" s="42">
        <f t="shared" si="1"/>
        <v>550</v>
      </c>
      <c r="K79" s="33">
        <f t="shared" si="2"/>
        <v>4950</v>
      </c>
      <c r="L79" s="34"/>
    </row>
    <row r="80" spans="1:12" ht="17.100000000000001" customHeight="1">
      <c r="A80" s="17"/>
      <c r="B80" s="82"/>
      <c r="C80" s="28"/>
      <c r="D80" s="29"/>
      <c r="E80" s="21"/>
      <c r="F80" s="30"/>
      <c r="G80" s="31"/>
      <c r="H80" s="21"/>
      <c r="I80" s="32">
        <f t="shared" si="0"/>
        <v>9</v>
      </c>
      <c r="J80" s="42">
        <f t="shared" si="1"/>
        <v>550</v>
      </c>
      <c r="K80" s="33">
        <f t="shared" si="2"/>
        <v>4950</v>
      </c>
      <c r="L80" s="34"/>
    </row>
    <row r="81" spans="1:12" ht="17.100000000000001" customHeight="1">
      <c r="A81" s="17"/>
      <c r="B81" s="82"/>
      <c r="C81" s="28"/>
      <c r="D81" s="29"/>
      <c r="E81" s="21"/>
      <c r="F81" s="30"/>
      <c r="G81" s="31"/>
      <c r="H81" s="21"/>
      <c r="I81" s="32">
        <f t="shared" si="0"/>
        <v>9</v>
      </c>
      <c r="J81" s="42">
        <f t="shared" si="1"/>
        <v>550</v>
      </c>
      <c r="K81" s="33">
        <f t="shared" si="2"/>
        <v>4950</v>
      </c>
      <c r="L81" s="34"/>
    </row>
    <row r="82" spans="1:12" ht="17.100000000000001" customHeight="1">
      <c r="A82" s="17"/>
      <c r="B82" s="82"/>
      <c r="C82" s="28"/>
      <c r="D82" s="29"/>
      <c r="E82" s="21"/>
      <c r="F82" s="30"/>
      <c r="G82" s="31"/>
      <c r="H82" s="21"/>
      <c r="I82" s="32">
        <f t="shared" si="0"/>
        <v>9</v>
      </c>
      <c r="J82" s="42">
        <f t="shared" si="1"/>
        <v>550</v>
      </c>
      <c r="K82" s="33">
        <f t="shared" si="2"/>
        <v>4950</v>
      </c>
      <c r="L82" s="34"/>
    </row>
    <row r="83" spans="1:12" ht="17.100000000000001" customHeight="1">
      <c r="A83" s="17"/>
      <c r="B83" s="82"/>
      <c r="C83" s="28"/>
      <c r="D83" s="29"/>
      <c r="E83" s="21"/>
      <c r="F83" s="30"/>
      <c r="G83" s="31"/>
      <c r="H83" s="21"/>
      <c r="I83" s="32">
        <f t="shared" ref="I83:I120" si="3">+I82+C83-F83</f>
        <v>9</v>
      </c>
      <c r="J83" s="42">
        <f t="shared" ref="J83:J120" si="4">ROUND(((K82+E83)-H83)/I83,2)</f>
        <v>550</v>
      </c>
      <c r="K83" s="33">
        <f t="shared" ref="K83:K120" si="5">ROUND(I83*J83,2)</f>
        <v>4950</v>
      </c>
      <c r="L83" s="34"/>
    </row>
    <row r="84" spans="1:12" ht="17.100000000000001" customHeight="1">
      <c r="A84" s="17"/>
      <c r="B84" s="82"/>
      <c r="C84" s="28"/>
      <c r="D84" s="29"/>
      <c r="E84" s="21"/>
      <c r="F84" s="30"/>
      <c r="G84" s="31"/>
      <c r="H84" s="21"/>
      <c r="I84" s="32">
        <f t="shared" si="3"/>
        <v>9</v>
      </c>
      <c r="J84" s="42">
        <f t="shared" si="4"/>
        <v>550</v>
      </c>
      <c r="K84" s="33">
        <f t="shared" si="5"/>
        <v>4950</v>
      </c>
      <c r="L84" s="34"/>
    </row>
    <row r="85" spans="1:12" ht="17.100000000000001" customHeight="1">
      <c r="A85" s="17"/>
      <c r="B85" s="82"/>
      <c r="C85" s="28"/>
      <c r="D85" s="29"/>
      <c r="E85" s="21"/>
      <c r="F85" s="30"/>
      <c r="G85" s="31"/>
      <c r="H85" s="21"/>
      <c r="I85" s="32">
        <f t="shared" si="3"/>
        <v>9</v>
      </c>
      <c r="J85" s="42">
        <f t="shared" si="4"/>
        <v>550</v>
      </c>
      <c r="K85" s="33">
        <f t="shared" si="5"/>
        <v>4950</v>
      </c>
      <c r="L85" s="34"/>
    </row>
    <row r="86" spans="1:12" ht="17.100000000000001" customHeight="1">
      <c r="A86" s="17"/>
      <c r="B86" s="82"/>
      <c r="C86" s="28"/>
      <c r="D86" s="29"/>
      <c r="E86" s="21"/>
      <c r="F86" s="30"/>
      <c r="G86" s="31"/>
      <c r="H86" s="21"/>
      <c r="I86" s="32">
        <f t="shared" si="3"/>
        <v>9</v>
      </c>
      <c r="J86" s="42">
        <f t="shared" si="4"/>
        <v>550</v>
      </c>
      <c r="K86" s="33">
        <f t="shared" si="5"/>
        <v>4950</v>
      </c>
      <c r="L86" s="34"/>
    </row>
    <row r="87" spans="1:12" ht="17.100000000000001" customHeight="1">
      <c r="A87" s="17"/>
      <c r="B87" s="82"/>
      <c r="C87" s="28"/>
      <c r="D87" s="29"/>
      <c r="E87" s="21"/>
      <c r="F87" s="30"/>
      <c r="G87" s="31"/>
      <c r="H87" s="21"/>
      <c r="I87" s="32">
        <f t="shared" si="3"/>
        <v>9</v>
      </c>
      <c r="J87" s="42">
        <f t="shared" si="4"/>
        <v>550</v>
      </c>
      <c r="K87" s="33">
        <f t="shared" si="5"/>
        <v>4950</v>
      </c>
      <c r="L87" s="34"/>
    </row>
    <row r="88" spans="1:12" ht="17.100000000000001" customHeight="1">
      <c r="A88" s="17"/>
      <c r="B88" s="82"/>
      <c r="C88" s="28"/>
      <c r="D88" s="29"/>
      <c r="E88" s="21"/>
      <c r="F88" s="30"/>
      <c r="G88" s="31"/>
      <c r="H88" s="21"/>
      <c r="I88" s="32">
        <f t="shared" si="3"/>
        <v>9</v>
      </c>
      <c r="J88" s="42">
        <f t="shared" si="4"/>
        <v>550</v>
      </c>
      <c r="K88" s="33">
        <f t="shared" si="5"/>
        <v>4950</v>
      </c>
      <c r="L88" s="34"/>
    </row>
    <row r="89" spans="1:12" ht="17.100000000000001" customHeight="1">
      <c r="A89" s="17"/>
      <c r="B89" s="82"/>
      <c r="C89" s="28"/>
      <c r="D89" s="29"/>
      <c r="E89" s="21"/>
      <c r="F89" s="30"/>
      <c r="G89" s="31"/>
      <c r="H89" s="21"/>
      <c r="I89" s="32">
        <f t="shared" si="3"/>
        <v>9</v>
      </c>
      <c r="J89" s="42">
        <f t="shared" si="4"/>
        <v>550</v>
      </c>
      <c r="K89" s="33">
        <f t="shared" si="5"/>
        <v>4950</v>
      </c>
      <c r="L89" s="34"/>
    </row>
    <row r="90" spans="1:12" ht="17.100000000000001" customHeight="1">
      <c r="A90" s="17"/>
      <c r="B90" s="82"/>
      <c r="C90" s="28"/>
      <c r="D90" s="29"/>
      <c r="E90" s="21"/>
      <c r="F90" s="30"/>
      <c r="G90" s="31"/>
      <c r="H90" s="21"/>
      <c r="I90" s="32">
        <f t="shared" si="3"/>
        <v>9</v>
      </c>
      <c r="J90" s="42">
        <f t="shared" si="4"/>
        <v>550</v>
      </c>
      <c r="K90" s="33">
        <f t="shared" si="5"/>
        <v>4950</v>
      </c>
      <c r="L90" s="34"/>
    </row>
    <row r="91" spans="1:12" ht="17.100000000000001" customHeight="1">
      <c r="A91" s="17"/>
      <c r="B91" s="82"/>
      <c r="C91" s="28"/>
      <c r="D91" s="29"/>
      <c r="E91" s="21"/>
      <c r="F91" s="30"/>
      <c r="G91" s="31"/>
      <c r="H91" s="21"/>
      <c r="I91" s="32">
        <f t="shared" si="3"/>
        <v>9</v>
      </c>
      <c r="J91" s="42">
        <f t="shared" si="4"/>
        <v>550</v>
      </c>
      <c r="K91" s="33">
        <f t="shared" si="5"/>
        <v>4950</v>
      </c>
      <c r="L91" s="34"/>
    </row>
    <row r="92" spans="1:12" ht="17.100000000000001" customHeight="1">
      <c r="A92" s="17"/>
      <c r="B92" s="82"/>
      <c r="C92" s="28"/>
      <c r="D92" s="29"/>
      <c r="E92" s="21"/>
      <c r="F92" s="30"/>
      <c r="G92" s="31"/>
      <c r="H92" s="21"/>
      <c r="I92" s="32">
        <f t="shared" si="3"/>
        <v>9</v>
      </c>
      <c r="J92" s="42">
        <f t="shared" si="4"/>
        <v>550</v>
      </c>
      <c r="K92" s="33">
        <f t="shared" si="5"/>
        <v>4950</v>
      </c>
      <c r="L92" s="34"/>
    </row>
    <row r="93" spans="1:12" ht="17.100000000000001" customHeight="1">
      <c r="A93" s="17"/>
      <c r="B93" s="82"/>
      <c r="C93" s="28"/>
      <c r="D93" s="29"/>
      <c r="E93" s="21"/>
      <c r="F93" s="30"/>
      <c r="G93" s="31"/>
      <c r="H93" s="21"/>
      <c r="I93" s="32">
        <f t="shared" si="3"/>
        <v>9</v>
      </c>
      <c r="J93" s="42">
        <f t="shared" si="4"/>
        <v>550</v>
      </c>
      <c r="K93" s="33">
        <f t="shared" si="5"/>
        <v>4950</v>
      </c>
      <c r="L93" s="34"/>
    </row>
    <row r="94" spans="1:12" ht="17.100000000000001" customHeight="1">
      <c r="A94" s="17"/>
      <c r="B94" s="82"/>
      <c r="C94" s="28"/>
      <c r="D94" s="29"/>
      <c r="E94" s="21"/>
      <c r="F94" s="30"/>
      <c r="G94" s="31"/>
      <c r="H94" s="21"/>
      <c r="I94" s="32">
        <f t="shared" si="3"/>
        <v>9</v>
      </c>
      <c r="J94" s="42">
        <f t="shared" si="4"/>
        <v>550</v>
      </c>
      <c r="K94" s="33">
        <f t="shared" si="5"/>
        <v>4950</v>
      </c>
      <c r="L94" s="34"/>
    </row>
    <row r="95" spans="1:12" ht="17.100000000000001" customHeight="1">
      <c r="A95" s="17"/>
      <c r="B95" s="82"/>
      <c r="C95" s="28"/>
      <c r="D95" s="29"/>
      <c r="E95" s="21"/>
      <c r="F95" s="30"/>
      <c r="G95" s="31"/>
      <c r="H95" s="21"/>
      <c r="I95" s="32">
        <f t="shared" si="3"/>
        <v>9</v>
      </c>
      <c r="J95" s="42">
        <f t="shared" si="4"/>
        <v>550</v>
      </c>
      <c r="K95" s="33">
        <f t="shared" si="5"/>
        <v>4950</v>
      </c>
      <c r="L95" s="34"/>
    </row>
    <row r="96" spans="1:12" ht="17.100000000000001" customHeight="1">
      <c r="A96" s="17"/>
      <c r="B96" s="82"/>
      <c r="C96" s="28"/>
      <c r="D96" s="29"/>
      <c r="E96" s="21"/>
      <c r="F96" s="30"/>
      <c r="G96" s="31"/>
      <c r="H96" s="21"/>
      <c r="I96" s="32">
        <f t="shared" si="3"/>
        <v>9</v>
      </c>
      <c r="J96" s="42">
        <f t="shared" si="4"/>
        <v>550</v>
      </c>
      <c r="K96" s="33">
        <f t="shared" si="5"/>
        <v>4950</v>
      </c>
      <c r="L96" s="34"/>
    </row>
    <row r="97" spans="1:12" ht="17.100000000000001" customHeight="1">
      <c r="A97" s="17"/>
      <c r="B97" s="82"/>
      <c r="C97" s="28"/>
      <c r="D97" s="29"/>
      <c r="E97" s="21"/>
      <c r="F97" s="30"/>
      <c r="G97" s="31"/>
      <c r="H97" s="21"/>
      <c r="I97" s="32">
        <f t="shared" si="3"/>
        <v>9</v>
      </c>
      <c r="J97" s="42">
        <f t="shared" si="4"/>
        <v>550</v>
      </c>
      <c r="K97" s="33">
        <f t="shared" si="5"/>
        <v>4950</v>
      </c>
      <c r="L97" s="34"/>
    </row>
    <row r="98" spans="1:12" ht="17.100000000000001" customHeight="1">
      <c r="A98" s="17"/>
      <c r="B98" s="82"/>
      <c r="C98" s="28"/>
      <c r="D98" s="29"/>
      <c r="E98" s="21"/>
      <c r="F98" s="30"/>
      <c r="G98" s="31"/>
      <c r="H98" s="21"/>
      <c r="I98" s="32">
        <f t="shared" si="3"/>
        <v>9</v>
      </c>
      <c r="J98" s="42">
        <f t="shared" si="4"/>
        <v>550</v>
      </c>
      <c r="K98" s="33">
        <f t="shared" si="5"/>
        <v>4950</v>
      </c>
      <c r="L98" s="34"/>
    </row>
    <row r="99" spans="1:12" ht="17.100000000000001" customHeight="1">
      <c r="A99" s="17"/>
      <c r="B99" s="82"/>
      <c r="C99" s="28"/>
      <c r="D99" s="29"/>
      <c r="E99" s="21"/>
      <c r="F99" s="30"/>
      <c r="G99" s="31"/>
      <c r="H99" s="21"/>
      <c r="I99" s="32">
        <f t="shared" si="3"/>
        <v>9</v>
      </c>
      <c r="J99" s="42">
        <f t="shared" si="4"/>
        <v>550</v>
      </c>
      <c r="K99" s="33">
        <f t="shared" si="5"/>
        <v>4950</v>
      </c>
      <c r="L99" s="34"/>
    </row>
    <row r="100" spans="1:12" ht="17.100000000000001" customHeight="1">
      <c r="A100" s="17"/>
      <c r="B100" s="82"/>
      <c r="C100" s="28"/>
      <c r="D100" s="29"/>
      <c r="E100" s="21"/>
      <c r="F100" s="30"/>
      <c r="G100" s="31"/>
      <c r="H100" s="21"/>
      <c r="I100" s="32">
        <f t="shared" si="3"/>
        <v>9</v>
      </c>
      <c r="J100" s="42">
        <f t="shared" si="4"/>
        <v>550</v>
      </c>
      <c r="K100" s="33">
        <f t="shared" si="5"/>
        <v>4950</v>
      </c>
      <c r="L100" s="34"/>
    </row>
    <row r="101" spans="1:12" ht="17.100000000000001" customHeight="1">
      <c r="A101" s="17"/>
      <c r="B101" s="82"/>
      <c r="C101" s="28"/>
      <c r="D101" s="29"/>
      <c r="E101" s="21"/>
      <c r="F101" s="30"/>
      <c r="G101" s="31"/>
      <c r="H101" s="21"/>
      <c r="I101" s="32">
        <f t="shared" si="3"/>
        <v>9</v>
      </c>
      <c r="J101" s="42">
        <f t="shared" si="4"/>
        <v>550</v>
      </c>
      <c r="K101" s="33">
        <f t="shared" si="5"/>
        <v>4950</v>
      </c>
      <c r="L101" s="34"/>
    </row>
    <row r="102" spans="1:12" ht="17.100000000000001" customHeight="1">
      <c r="A102" s="17"/>
      <c r="B102" s="82"/>
      <c r="C102" s="28"/>
      <c r="D102" s="29"/>
      <c r="E102" s="21"/>
      <c r="F102" s="30"/>
      <c r="G102" s="31"/>
      <c r="H102" s="21"/>
      <c r="I102" s="32">
        <f t="shared" si="3"/>
        <v>9</v>
      </c>
      <c r="J102" s="42">
        <f t="shared" si="4"/>
        <v>550</v>
      </c>
      <c r="K102" s="33">
        <f t="shared" si="5"/>
        <v>4950</v>
      </c>
      <c r="L102" s="34"/>
    </row>
    <row r="103" spans="1:12" ht="17.100000000000001" customHeight="1">
      <c r="A103" s="17"/>
      <c r="B103" s="82"/>
      <c r="C103" s="28"/>
      <c r="D103" s="29"/>
      <c r="E103" s="21"/>
      <c r="F103" s="30"/>
      <c r="G103" s="31"/>
      <c r="H103" s="21"/>
      <c r="I103" s="32">
        <f t="shared" si="3"/>
        <v>9</v>
      </c>
      <c r="J103" s="42">
        <f t="shared" si="4"/>
        <v>550</v>
      </c>
      <c r="K103" s="33">
        <f t="shared" si="5"/>
        <v>4950</v>
      </c>
      <c r="L103" s="34"/>
    </row>
    <row r="104" spans="1:12" ht="17.100000000000001" customHeight="1">
      <c r="A104" s="17"/>
      <c r="B104" s="82"/>
      <c r="C104" s="28"/>
      <c r="D104" s="29"/>
      <c r="E104" s="21"/>
      <c r="F104" s="30"/>
      <c r="G104" s="31"/>
      <c r="H104" s="21"/>
      <c r="I104" s="32">
        <f t="shared" si="3"/>
        <v>9</v>
      </c>
      <c r="J104" s="42">
        <f t="shared" si="4"/>
        <v>550</v>
      </c>
      <c r="K104" s="33">
        <f t="shared" si="5"/>
        <v>4950</v>
      </c>
      <c r="L104" s="34"/>
    </row>
    <row r="105" spans="1:12" ht="17.100000000000001" customHeight="1">
      <c r="A105" s="17"/>
      <c r="B105" s="82"/>
      <c r="C105" s="28"/>
      <c r="D105" s="29"/>
      <c r="E105" s="21"/>
      <c r="F105" s="30"/>
      <c r="G105" s="31"/>
      <c r="H105" s="21"/>
      <c r="I105" s="32">
        <f t="shared" si="3"/>
        <v>9</v>
      </c>
      <c r="J105" s="42">
        <f t="shared" si="4"/>
        <v>550</v>
      </c>
      <c r="K105" s="33">
        <f t="shared" si="5"/>
        <v>4950</v>
      </c>
      <c r="L105" s="34"/>
    </row>
    <row r="106" spans="1:12" ht="17.100000000000001" customHeight="1">
      <c r="A106" s="17"/>
      <c r="B106" s="82"/>
      <c r="C106" s="28"/>
      <c r="D106" s="29"/>
      <c r="E106" s="21"/>
      <c r="F106" s="30"/>
      <c r="G106" s="31"/>
      <c r="H106" s="21"/>
      <c r="I106" s="32">
        <f t="shared" si="3"/>
        <v>9</v>
      </c>
      <c r="J106" s="42">
        <f t="shared" si="4"/>
        <v>550</v>
      </c>
      <c r="K106" s="33">
        <f t="shared" si="5"/>
        <v>4950</v>
      </c>
      <c r="L106" s="34"/>
    </row>
    <row r="107" spans="1:12" ht="17.100000000000001" customHeight="1">
      <c r="A107" s="17"/>
      <c r="B107" s="82"/>
      <c r="C107" s="28"/>
      <c r="D107" s="29"/>
      <c r="E107" s="21"/>
      <c r="F107" s="30"/>
      <c r="G107" s="31"/>
      <c r="H107" s="21"/>
      <c r="I107" s="32">
        <f t="shared" si="3"/>
        <v>9</v>
      </c>
      <c r="J107" s="42">
        <f t="shared" si="4"/>
        <v>550</v>
      </c>
      <c r="K107" s="33">
        <f t="shared" si="5"/>
        <v>4950</v>
      </c>
      <c r="L107" s="34"/>
    </row>
    <row r="108" spans="1:12" ht="17.100000000000001" customHeight="1">
      <c r="A108" s="17"/>
      <c r="B108" s="82"/>
      <c r="C108" s="28"/>
      <c r="D108" s="29"/>
      <c r="E108" s="21"/>
      <c r="F108" s="30"/>
      <c r="G108" s="31"/>
      <c r="H108" s="21"/>
      <c r="I108" s="32">
        <f t="shared" si="3"/>
        <v>9</v>
      </c>
      <c r="J108" s="42">
        <f t="shared" si="4"/>
        <v>550</v>
      </c>
      <c r="K108" s="33">
        <f t="shared" si="5"/>
        <v>4950</v>
      </c>
      <c r="L108" s="34"/>
    </row>
    <row r="109" spans="1:12" ht="17.100000000000001" customHeight="1">
      <c r="A109" s="17"/>
      <c r="B109" s="82"/>
      <c r="C109" s="28"/>
      <c r="D109" s="29"/>
      <c r="E109" s="21"/>
      <c r="F109" s="30"/>
      <c r="G109" s="31"/>
      <c r="H109" s="21"/>
      <c r="I109" s="32">
        <f t="shared" si="3"/>
        <v>9</v>
      </c>
      <c r="J109" s="42">
        <f t="shared" si="4"/>
        <v>550</v>
      </c>
      <c r="K109" s="33">
        <f t="shared" si="5"/>
        <v>4950</v>
      </c>
      <c r="L109" s="34"/>
    </row>
    <row r="110" spans="1:12" ht="17.100000000000001" customHeight="1">
      <c r="A110" s="17"/>
      <c r="B110" s="82"/>
      <c r="C110" s="28"/>
      <c r="D110" s="29"/>
      <c r="E110" s="21"/>
      <c r="F110" s="30"/>
      <c r="G110" s="31"/>
      <c r="H110" s="21"/>
      <c r="I110" s="32">
        <f t="shared" si="3"/>
        <v>9</v>
      </c>
      <c r="J110" s="42">
        <f t="shared" si="4"/>
        <v>550</v>
      </c>
      <c r="K110" s="33">
        <f t="shared" si="5"/>
        <v>4950</v>
      </c>
      <c r="L110" s="34"/>
    </row>
    <row r="111" spans="1:12" ht="17.100000000000001" customHeight="1">
      <c r="A111" s="17"/>
      <c r="B111" s="82"/>
      <c r="C111" s="28"/>
      <c r="D111" s="29"/>
      <c r="E111" s="21"/>
      <c r="F111" s="30"/>
      <c r="G111" s="31"/>
      <c r="H111" s="21"/>
      <c r="I111" s="32">
        <f t="shared" si="3"/>
        <v>9</v>
      </c>
      <c r="J111" s="42">
        <f t="shared" si="4"/>
        <v>550</v>
      </c>
      <c r="K111" s="33">
        <f t="shared" si="5"/>
        <v>4950</v>
      </c>
      <c r="L111" s="34"/>
    </row>
    <row r="112" spans="1:12" ht="17.100000000000001" customHeight="1">
      <c r="A112" s="17"/>
      <c r="B112" s="82"/>
      <c r="C112" s="28"/>
      <c r="D112" s="29"/>
      <c r="E112" s="21"/>
      <c r="F112" s="30"/>
      <c r="G112" s="31"/>
      <c r="H112" s="21"/>
      <c r="I112" s="32">
        <f t="shared" si="3"/>
        <v>9</v>
      </c>
      <c r="J112" s="42">
        <f t="shared" si="4"/>
        <v>550</v>
      </c>
      <c r="K112" s="33">
        <f t="shared" si="5"/>
        <v>4950</v>
      </c>
      <c r="L112" s="34"/>
    </row>
    <row r="113" spans="1:12" ht="17.100000000000001" customHeight="1">
      <c r="A113" s="17"/>
      <c r="B113" s="82"/>
      <c r="C113" s="28"/>
      <c r="D113" s="29"/>
      <c r="E113" s="21"/>
      <c r="F113" s="30"/>
      <c r="G113" s="31"/>
      <c r="H113" s="21"/>
      <c r="I113" s="32">
        <f t="shared" si="3"/>
        <v>9</v>
      </c>
      <c r="J113" s="42">
        <f t="shared" si="4"/>
        <v>550</v>
      </c>
      <c r="K113" s="33">
        <f t="shared" si="5"/>
        <v>4950</v>
      </c>
      <c r="L113" s="34"/>
    </row>
    <row r="114" spans="1:12" ht="17.100000000000001" customHeight="1">
      <c r="A114" s="17"/>
      <c r="B114" s="82"/>
      <c r="C114" s="28"/>
      <c r="D114" s="29"/>
      <c r="E114" s="21"/>
      <c r="F114" s="30"/>
      <c r="G114" s="31"/>
      <c r="H114" s="21"/>
      <c r="I114" s="32">
        <f t="shared" si="3"/>
        <v>9</v>
      </c>
      <c r="J114" s="42">
        <f t="shared" si="4"/>
        <v>550</v>
      </c>
      <c r="K114" s="33">
        <f t="shared" si="5"/>
        <v>4950</v>
      </c>
      <c r="L114" s="34"/>
    </row>
    <row r="115" spans="1:12" ht="17.100000000000001" customHeight="1">
      <c r="A115" s="17"/>
      <c r="B115" s="82"/>
      <c r="C115" s="28"/>
      <c r="D115" s="29"/>
      <c r="E115" s="21"/>
      <c r="F115" s="30"/>
      <c r="G115" s="31"/>
      <c r="H115" s="21"/>
      <c r="I115" s="32">
        <f t="shared" si="3"/>
        <v>9</v>
      </c>
      <c r="J115" s="42">
        <f t="shared" si="4"/>
        <v>550</v>
      </c>
      <c r="K115" s="33">
        <f t="shared" si="5"/>
        <v>4950</v>
      </c>
      <c r="L115" s="34"/>
    </row>
    <row r="116" spans="1:12" ht="17.100000000000001" customHeight="1">
      <c r="A116" s="17"/>
      <c r="B116" s="82"/>
      <c r="C116" s="28"/>
      <c r="D116" s="29"/>
      <c r="E116" s="21"/>
      <c r="F116" s="30"/>
      <c r="G116" s="31"/>
      <c r="H116" s="21"/>
      <c r="I116" s="32">
        <f t="shared" si="3"/>
        <v>9</v>
      </c>
      <c r="J116" s="42">
        <f t="shared" si="4"/>
        <v>550</v>
      </c>
      <c r="K116" s="33">
        <f t="shared" si="5"/>
        <v>4950</v>
      </c>
      <c r="L116" s="34"/>
    </row>
    <row r="117" spans="1:12" ht="17.100000000000001" customHeight="1">
      <c r="A117" s="17"/>
      <c r="B117" s="82"/>
      <c r="C117" s="28"/>
      <c r="D117" s="29"/>
      <c r="E117" s="21"/>
      <c r="F117" s="30"/>
      <c r="G117" s="31"/>
      <c r="H117" s="21"/>
      <c r="I117" s="32">
        <f t="shared" si="3"/>
        <v>9</v>
      </c>
      <c r="J117" s="42">
        <f t="shared" si="4"/>
        <v>550</v>
      </c>
      <c r="K117" s="33">
        <f t="shared" si="5"/>
        <v>4950</v>
      </c>
      <c r="L117" s="34"/>
    </row>
    <row r="118" spans="1:12" ht="17.100000000000001" customHeight="1">
      <c r="A118" s="17"/>
      <c r="B118" s="82"/>
      <c r="C118" s="28"/>
      <c r="D118" s="29"/>
      <c r="E118" s="21"/>
      <c r="F118" s="30"/>
      <c r="G118" s="31"/>
      <c r="H118" s="21"/>
      <c r="I118" s="32">
        <f t="shared" si="3"/>
        <v>9</v>
      </c>
      <c r="J118" s="42">
        <f t="shared" si="4"/>
        <v>550</v>
      </c>
      <c r="K118" s="33">
        <f t="shared" si="5"/>
        <v>4950</v>
      </c>
      <c r="L118" s="34"/>
    </row>
    <row r="119" spans="1:12" ht="17.100000000000001" customHeight="1">
      <c r="A119" s="17"/>
      <c r="B119" s="82"/>
      <c r="C119" s="28"/>
      <c r="D119" s="29"/>
      <c r="E119" s="21"/>
      <c r="F119" s="30"/>
      <c r="G119" s="31"/>
      <c r="H119" s="21"/>
      <c r="I119" s="32">
        <f t="shared" si="3"/>
        <v>9</v>
      </c>
      <c r="J119" s="42">
        <f t="shared" si="4"/>
        <v>550</v>
      </c>
      <c r="K119" s="33">
        <f t="shared" si="5"/>
        <v>4950</v>
      </c>
      <c r="L119" s="34"/>
    </row>
    <row r="120" spans="1:12" ht="17.100000000000001" customHeight="1">
      <c r="A120" s="17"/>
      <c r="B120" s="82"/>
      <c r="C120" s="28"/>
      <c r="D120" s="29"/>
      <c r="E120" s="21"/>
      <c r="F120" s="30"/>
      <c r="G120" s="31"/>
      <c r="H120" s="21"/>
      <c r="I120" s="32">
        <f t="shared" si="3"/>
        <v>9</v>
      </c>
      <c r="J120" s="42">
        <f t="shared" si="4"/>
        <v>550</v>
      </c>
      <c r="K120" s="33">
        <f t="shared" si="5"/>
        <v>4950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8">
    <tabColor rgb="FFFFFF00"/>
    <pageSetUpPr fitToPage="1"/>
  </sheetPr>
  <dimension ref="A1:M120"/>
  <sheetViews>
    <sheetView topLeftCell="A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183</v>
      </c>
      <c r="L8" s="11"/>
    </row>
    <row r="9" spans="1:13" ht="15" customHeight="1">
      <c r="A9" s="12" t="s">
        <v>8</v>
      </c>
      <c r="D9" s="10" t="s">
        <v>182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</v>
      </c>
      <c r="J14" s="25">
        <v>550</v>
      </c>
      <c r="K14" s="21">
        <f>J14*I14</f>
        <v>6600</v>
      </c>
      <c r="L14" s="26"/>
    </row>
    <row r="15" spans="1:13" ht="17.100000000000001" customHeight="1">
      <c r="A15" s="17">
        <v>45490</v>
      </c>
      <c r="B15" s="36" t="s">
        <v>627</v>
      </c>
      <c r="C15" s="28"/>
      <c r="D15" s="29"/>
      <c r="E15" s="21"/>
      <c r="F15" s="30">
        <v>12</v>
      </c>
      <c r="G15" s="31">
        <v>550</v>
      </c>
      <c r="H15" s="21">
        <f>F15*G15</f>
        <v>6600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  <c r="M15" s="1" t="s">
        <v>1010</v>
      </c>
    </row>
    <row r="16" spans="1:13" ht="17.100000000000001" customHeight="1">
      <c r="A16" s="17"/>
      <c r="B16" s="36"/>
      <c r="C16" s="28"/>
      <c r="D16" s="29"/>
      <c r="E16" s="21"/>
      <c r="F16" s="30"/>
      <c r="G16" s="31">
        <v>550</v>
      </c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2"/>
      <c r="C17" s="28"/>
      <c r="D17" s="29"/>
      <c r="E17" s="21"/>
      <c r="F17" s="30"/>
      <c r="G17" s="31">
        <v>550</v>
      </c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>
        <v>550</v>
      </c>
      <c r="H18" s="21">
        <f>F18*G18</f>
        <v>0</v>
      </c>
      <c r="I18" s="32">
        <f>+I17+C18-F18</f>
        <v>0</v>
      </c>
      <c r="J18" s="42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>
        <f t="shared" ref="I19:I82" si="0">+I18+C19-F19</f>
        <v>0</v>
      </c>
      <c r="J19" s="42" t="e">
        <f t="shared" ref="J19:J82" si="1">ROUND(((K18+E19)-H19)/I19,2)</f>
        <v>#DIV/0!</v>
      </c>
      <c r="K19" s="33" t="e">
        <f t="shared" ref="K19:K82" si="2">ROUND(I19*J19,2)</f>
        <v>#DIV/0!</v>
      </c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>
        <f t="shared" si="0"/>
        <v>0</v>
      </c>
      <c r="J20" s="42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82"/>
      <c r="C21" s="28"/>
      <c r="D21" s="29"/>
      <c r="E21" s="21"/>
      <c r="F21" s="30"/>
      <c r="G21" s="31"/>
      <c r="H21" s="21"/>
      <c r="I21" s="32">
        <f t="shared" si="0"/>
        <v>0</v>
      </c>
      <c r="J21" s="42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82"/>
      <c r="C22" s="28"/>
      <c r="D22" s="29"/>
      <c r="E22" s="21"/>
      <c r="F22" s="30"/>
      <c r="G22" s="31"/>
      <c r="H22" s="21"/>
      <c r="I22" s="32">
        <f t="shared" si="0"/>
        <v>0</v>
      </c>
      <c r="J22" s="42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82"/>
      <c r="C23" s="28"/>
      <c r="D23" s="29"/>
      <c r="E23" s="21"/>
      <c r="F23" s="30"/>
      <c r="G23" s="31"/>
      <c r="H23" s="21"/>
      <c r="I23" s="32">
        <f t="shared" si="0"/>
        <v>0</v>
      </c>
      <c r="J23" s="42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82"/>
      <c r="C24" s="28"/>
      <c r="D24" s="29"/>
      <c r="E24" s="21"/>
      <c r="F24" s="30"/>
      <c r="G24" s="31"/>
      <c r="H24" s="21"/>
      <c r="I24" s="32">
        <f t="shared" si="0"/>
        <v>0</v>
      </c>
      <c r="J24" s="42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82"/>
      <c r="C25" s="28"/>
      <c r="D25" s="29"/>
      <c r="E25" s="21"/>
      <c r="F25" s="30"/>
      <c r="G25" s="31"/>
      <c r="H25" s="21"/>
      <c r="I25" s="32">
        <f t="shared" si="0"/>
        <v>0</v>
      </c>
      <c r="J25" s="42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82"/>
      <c r="C26" s="28"/>
      <c r="D26" s="29"/>
      <c r="E26" s="21"/>
      <c r="F26" s="30"/>
      <c r="G26" s="31"/>
      <c r="H26" s="21"/>
      <c r="I26" s="32">
        <f t="shared" si="0"/>
        <v>0</v>
      </c>
      <c r="J26" s="42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82"/>
      <c r="C27" s="28"/>
      <c r="D27" s="29"/>
      <c r="E27" s="21"/>
      <c r="F27" s="30"/>
      <c r="G27" s="31"/>
      <c r="H27" s="21"/>
      <c r="I27" s="32">
        <f t="shared" si="0"/>
        <v>0</v>
      </c>
      <c r="J27" s="42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82"/>
      <c r="C28" s="28"/>
      <c r="D28" s="29"/>
      <c r="E28" s="21"/>
      <c r="F28" s="30"/>
      <c r="G28" s="31"/>
      <c r="H28" s="21"/>
      <c r="I28" s="32">
        <f t="shared" si="0"/>
        <v>0</v>
      </c>
      <c r="J28" s="42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82"/>
      <c r="C29" s="28"/>
      <c r="D29" s="29"/>
      <c r="E29" s="21"/>
      <c r="F29" s="30"/>
      <c r="G29" s="31"/>
      <c r="H29" s="21"/>
      <c r="I29" s="32">
        <f t="shared" si="0"/>
        <v>0</v>
      </c>
      <c r="J29" s="42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82"/>
      <c r="C30" s="28"/>
      <c r="D30" s="29"/>
      <c r="E30" s="21"/>
      <c r="F30" s="30"/>
      <c r="G30" s="31"/>
      <c r="H30" s="21"/>
      <c r="I30" s="32">
        <f t="shared" si="0"/>
        <v>0</v>
      </c>
      <c r="J30" s="42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82"/>
      <c r="C31" s="28"/>
      <c r="D31" s="29"/>
      <c r="E31" s="21"/>
      <c r="F31" s="30"/>
      <c r="G31" s="31"/>
      <c r="H31" s="21"/>
      <c r="I31" s="32">
        <f t="shared" si="0"/>
        <v>0</v>
      </c>
      <c r="J31" s="42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82"/>
      <c r="C32" s="28"/>
      <c r="D32" s="29"/>
      <c r="E32" s="21"/>
      <c r="F32" s="30"/>
      <c r="G32" s="31"/>
      <c r="H32" s="21"/>
      <c r="I32" s="32">
        <f t="shared" si="0"/>
        <v>0</v>
      </c>
      <c r="J32" s="42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82"/>
      <c r="C33" s="28"/>
      <c r="D33" s="29"/>
      <c r="E33" s="21"/>
      <c r="F33" s="30"/>
      <c r="G33" s="31"/>
      <c r="H33" s="21"/>
      <c r="I33" s="32">
        <f t="shared" si="0"/>
        <v>0</v>
      </c>
      <c r="J33" s="42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82"/>
      <c r="C34" s="28"/>
      <c r="D34" s="29"/>
      <c r="E34" s="21"/>
      <c r="F34" s="30"/>
      <c r="G34" s="31"/>
      <c r="H34" s="21"/>
      <c r="I34" s="32">
        <f t="shared" si="0"/>
        <v>0</v>
      </c>
      <c r="J34" s="42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82"/>
      <c r="C35" s="28"/>
      <c r="D35" s="29"/>
      <c r="E35" s="21"/>
      <c r="F35" s="30"/>
      <c r="G35" s="31"/>
      <c r="H35" s="21"/>
      <c r="I35" s="32">
        <f t="shared" si="0"/>
        <v>0</v>
      </c>
      <c r="J35" s="42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82"/>
      <c r="C36" s="28"/>
      <c r="D36" s="29"/>
      <c r="E36" s="21"/>
      <c r="F36" s="30"/>
      <c r="G36" s="31"/>
      <c r="H36" s="21"/>
      <c r="I36" s="32">
        <f t="shared" si="0"/>
        <v>0</v>
      </c>
      <c r="J36" s="42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82"/>
      <c r="C37" s="28"/>
      <c r="D37" s="29"/>
      <c r="E37" s="21"/>
      <c r="F37" s="30"/>
      <c r="G37" s="31"/>
      <c r="H37" s="21"/>
      <c r="I37" s="32">
        <f t="shared" si="0"/>
        <v>0</v>
      </c>
      <c r="J37" s="42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82"/>
      <c r="C38" s="28"/>
      <c r="D38" s="29"/>
      <c r="E38" s="21"/>
      <c r="F38" s="30"/>
      <c r="G38" s="31"/>
      <c r="H38" s="21"/>
      <c r="I38" s="32">
        <f t="shared" si="0"/>
        <v>0</v>
      </c>
      <c r="J38" s="42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82"/>
      <c r="C39" s="28"/>
      <c r="D39" s="29"/>
      <c r="E39" s="21"/>
      <c r="F39" s="30"/>
      <c r="G39" s="31"/>
      <c r="H39" s="21"/>
      <c r="I39" s="32">
        <f t="shared" si="0"/>
        <v>0</v>
      </c>
      <c r="J39" s="42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82"/>
      <c r="C40" s="28"/>
      <c r="D40" s="29"/>
      <c r="E40" s="21"/>
      <c r="F40" s="30"/>
      <c r="G40" s="31"/>
      <c r="H40" s="21"/>
      <c r="I40" s="32">
        <f t="shared" si="0"/>
        <v>0</v>
      </c>
      <c r="J40" s="42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82"/>
      <c r="C41" s="28"/>
      <c r="D41" s="29"/>
      <c r="E41" s="21"/>
      <c r="F41" s="30"/>
      <c r="G41" s="31"/>
      <c r="H41" s="21"/>
      <c r="I41" s="32">
        <f t="shared" si="0"/>
        <v>0</v>
      </c>
      <c r="J41" s="42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82"/>
      <c r="C42" s="28"/>
      <c r="D42" s="29"/>
      <c r="E42" s="21"/>
      <c r="F42" s="30"/>
      <c r="G42" s="31"/>
      <c r="H42" s="21"/>
      <c r="I42" s="32">
        <f t="shared" si="0"/>
        <v>0</v>
      </c>
      <c r="J42" s="42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82"/>
      <c r="C43" s="28"/>
      <c r="D43" s="29"/>
      <c r="E43" s="21"/>
      <c r="F43" s="30"/>
      <c r="G43" s="31"/>
      <c r="H43" s="21"/>
      <c r="I43" s="32">
        <f t="shared" si="0"/>
        <v>0</v>
      </c>
      <c r="J43" s="42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82"/>
      <c r="C44" s="28"/>
      <c r="D44" s="29"/>
      <c r="E44" s="21"/>
      <c r="F44" s="30"/>
      <c r="G44" s="31"/>
      <c r="H44" s="21"/>
      <c r="I44" s="32">
        <f t="shared" si="0"/>
        <v>0</v>
      </c>
      <c r="J44" s="42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82"/>
      <c r="C45" s="28"/>
      <c r="D45" s="29"/>
      <c r="E45" s="21"/>
      <c r="F45" s="30"/>
      <c r="G45" s="31"/>
      <c r="H45" s="21"/>
      <c r="I45" s="32">
        <f t="shared" si="0"/>
        <v>0</v>
      </c>
      <c r="J45" s="42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82"/>
      <c r="C46" s="28"/>
      <c r="D46" s="29"/>
      <c r="E46" s="21"/>
      <c r="F46" s="30"/>
      <c r="G46" s="31"/>
      <c r="H46" s="21"/>
      <c r="I46" s="32">
        <f t="shared" si="0"/>
        <v>0</v>
      </c>
      <c r="J46" s="42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82"/>
      <c r="C47" s="28"/>
      <c r="D47" s="29"/>
      <c r="E47" s="21"/>
      <c r="F47" s="30"/>
      <c r="G47" s="31"/>
      <c r="H47" s="21"/>
      <c r="I47" s="32">
        <f t="shared" si="0"/>
        <v>0</v>
      </c>
      <c r="J47" s="42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82"/>
      <c r="C48" s="28"/>
      <c r="D48" s="29"/>
      <c r="E48" s="21"/>
      <c r="F48" s="30"/>
      <c r="G48" s="31"/>
      <c r="H48" s="21"/>
      <c r="I48" s="32">
        <f t="shared" si="0"/>
        <v>0</v>
      </c>
      <c r="J48" s="42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82"/>
      <c r="C49" s="28"/>
      <c r="D49" s="29"/>
      <c r="E49" s="21"/>
      <c r="F49" s="30"/>
      <c r="G49" s="31"/>
      <c r="H49" s="21"/>
      <c r="I49" s="32">
        <f t="shared" si="0"/>
        <v>0</v>
      </c>
      <c r="J49" s="42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82"/>
      <c r="C50" s="28"/>
      <c r="D50" s="29"/>
      <c r="E50" s="21"/>
      <c r="F50" s="30"/>
      <c r="G50" s="31"/>
      <c r="H50" s="21"/>
      <c r="I50" s="32">
        <f t="shared" si="0"/>
        <v>0</v>
      </c>
      <c r="J50" s="42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82"/>
      <c r="C51" s="28"/>
      <c r="D51" s="29"/>
      <c r="E51" s="21"/>
      <c r="F51" s="30"/>
      <c r="G51" s="31"/>
      <c r="H51" s="21"/>
      <c r="I51" s="32">
        <f t="shared" si="0"/>
        <v>0</v>
      </c>
      <c r="J51" s="42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82"/>
      <c r="C52" s="28"/>
      <c r="D52" s="29"/>
      <c r="E52" s="21"/>
      <c r="F52" s="30"/>
      <c r="G52" s="31"/>
      <c r="H52" s="21"/>
      <c r="I52" s="32">
        <f t="shared" si="0"/>
        <v>0</v>
      </c>
      <c r="J52" s="42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82"/>
      <c r="C53" s="28"/>
      <c r="D53" s="29"/>
      <c r="E53" s="21"/>
      <c r="F53" s="30"/>
      <c r="G53" s="31"/>
      <c r="H53" s="21"/>
      <c r="I53" s="32">
        <f t="shared" si="0"/>
        <v>0</v>
      </c>
      <c r="J53" s="42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82"/>
      <c r="C54" s="28"/>
      <c r="D54" s="29"/>
      <c r="E54" s="21"/>
      <c r="F54" s="30"/>
      <c r="G54" s="31"/>
      <c r="H54" s="21"/>
      <c r="I54" s="32">
        <f t="shared" si="0"/>
        <v>0</v>
      </c>
      <c r="J54" s="42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82"/>
      <c r="C55" s="28"/>
      <c r="D55" s="29"/>
      <c r="E55" s="21"/>
      <c r="F55" s="30"/>
      <c r="G55" s="31"/>
      <c r="H55" s="21"/>
      <c r="I55" s="32">
        <f t="shared" si="0"/>
        <v>0</v>
      </c>
      <c r="J55" s="42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82"/>
      <c r="C56" s="28"/>
      <c r="D56" s="29"/>
      <c r="E56" s="21"/>
      <c r="F56" s="30"/>
      <c r="G56" s="31"/>
      <c r="H56" s="21"/>
      <c r="I56" s="32">
        <f t="shared" si="0"/>
        <v>0</v>
      </c>
      <c r="J56" s="42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82"/>
      <c r="C57" s="28"/>
      <c r="D57" s="29"/>
      <c r="E57" s="21"/>
      <c r="F57" s="30"/>
      <c r="G57" s="31"/>
      <c r="H57" s="21"/>
      <c r="I57" s="32">
        <f t="shared" si="0"/>
        <v>0</v>
      </c>
      <c r="J57" s="42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82"/>
      <c r="C58" s="28"/>
      <c r="D58" s="29"/>
      <c r="E58" s="21"/>
      <c r="F58" s="30"/>
      <c r="G58" s="31"/>
      <c r="H58" s="21"/>
      <c r="I58" s="32">
        <f t="shared" si="0"/>
        <v>0</v>
      </c>
      <c r="J58" s="42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82"/>
      <c r="C59" s="28"/>
      <c r="D59" s="29"/>
      <c r="E59" s="21"/>
      <c r="F59" s="30"/>
      <c r="G59" s="31"/>
      <c r="H59" s="21"/>
      <c r="I59" s="32">
        <f t="shared" si="0"/>
        <v>0</v>
      </c>
      <c r="J59" s="42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82"/>
      <c r="C60" s="28"/>
      <c r="D60" s="29"/>
      <c r="E60" s="21"/>
      <c r="F60" s="30"/>
      <c r="G60" s="31"/>
      <c r="H60" s="21"/>
      <c r="I60" s="32">
        <f t="shared" si="0"/>
        <v>0</v>
      </c>
      <c r="J60" s="42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82"/>
      <c r="C61" s="28"/>
      <c r="D61" s="29"/>
      <c r="E61" s="21"/>
      <c r="F61" s="30"/>
      <c r="G61" s="31"/>
      <c r="H61" s="21"/>
      <c r="I61" s="32">
        <f t="shared" si="0"/>
        <v>0</v>
      </c>
      <c r="J61" s="42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82"/>
      <c r="C62" s="28"/>
      <c r="D62" s="29"/>
      <c r="E62" s="21"/>
      <c r="F62" s="30"/>
      <c r="G62" s="31"/>
      <c r="H62" s="21"/>
      <c r="I62" s="32">
        <f t="shared" si="0"/>
        <v>0</v>
      </c>
      <c r="J62" s="42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82"/>
      <c r="C63" s="28"/>
      <c r="D63" s="29"/>
      <c r="E63" s="21"/>
      <c r="F63" s="30"/>
      <c r="G63" s="31"/>
      <c r="H63" s="21"/>
      <c r="I63" s="32">
        <f t="shared" si="0"/>
        <v>0</v>
      </c>
      <c r="J63" s="42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82"/>
      <c r="C64" s="28"/>
      <c r="D64" s="29"/>
      <c r="E64" s="21"/>
      <c r="F64" s="30"/>
      <c r="G64" s="31"/>
      <c r="H64" s="21"/>
      <c r="I64" s="32">
        <f t="shared" si="0"/>
        <v>0</v>
      </c>
      <c r="J64" s="42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82"/>
      <c r="C65" s="28"/>
      <c r="D65" s="29"/>
      <c r="E65" s="21"/>
      <c r="F65" s="30"/>
      <c r="G65" s="31"/>
      <c r="H65" s="21"/>
      <c r="I65" s="32">
        <f t="shared" si="0"/>
        <v>0</v>
      </c>
      <c r="J65" s="42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82"/>
      <c r="C66" s="28"/>
      <c r="D66" s="29"/>
      <c r="E66" s="21"/>
      <c r="F66" s="30"/>
      <c r="G66" s="31"/>
      <c r="H66" s="21"/>
      <c r="I66" s="32">
        <f t="shared" si="0"/>
        <v>0</v>
      </c>
      <c r="J66" s="42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82"/>
      <c r="C67" s="28"/>
      <c r="D67" s="29"/>
      <c r="E67" s="21"/>
      <c r="F67" s="30"/>
      <c r="G67" s="31"/>
      <c r="H67" s="21"/>
      <c r="I67" s="32">
        <f t="shared" si="0"/>
        <v>0</v>
      </c>
      <c r="J67" s="42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82"/>
      <c r="C68" s="28"/>
      <c r="D68" s="29"/>
      <c r="E68" s="21"/>
      <c r="F68" s="30"/>
      <c r="G68" s="31"/>
      <c r="H68" s="21"/>
      <c r="I68" s="32">
        <f t="shared" si="0"/>
        <v>0</v>
      </c>
      <c r="J68" s="42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82"/>
      <c r="C69" s="28"/>
      <c r="D69" s="29"/>
      <c r="E69" s="21"/>
      <c r="F69" s="30"/>
      <c r="G69" s="31"/>
      <c r="H69" s="21"/>
      <c r="I69" s="32">
        <f t="shared" si="0"/>
        <v>0</v>
      </c>
      <c r="J69" s="42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82"/>
      <c r="C70" s="28"/>
      <c r="D70" s="29"/>
      <c r="E70" s="21"/>
      <c r="F70" s="30"/>
      <c r="G70" s="31"/>
      <c r="H70" s="21"/>
      <c r="I70" s="32">
        <f t="shared" si="0"/>
        <v>0</v>
      </c>
      <c r="J70" s="42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82"/>
      <c r="C71" s="28"/>
      <c r="D71" s="29"/>
      <c r="E71" s="21"/>
      <c r="F71" s="30"/>
      <c r="G71" s="31"/>
      <c r="H71" s="21"/>
      <c r="I71" s="32">
        <f t="shared" si="0"/>
        <v>0</v>
      </c>
      <c r="J71" s="42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82"/>
      <c r="C72" s="28"/>
      <c r="D72" s="29"/>
      <c r="E72" s="21"/>
      <c r="F72" s="30"/>
      <c r="G72" s="31"/>
      <c r="H72" s="21"/>
      <c r="I72" s="32">
        <f t="shared" si="0"/>
        <v>0</v>
      </c>
      <c r="J72" s="42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82"/>
      <c r="C73" s="28"/>
      <c r="D73" s="29"/>
      <c r="E73" s="21"/>
      <c r="F73" s="30"/>
      <c r="G73" s="31"/>
      <c r="H73" s="21"/>
      <c r="I73" s="32">
        <f t="shared" si="0"/>
        <v>0</v>
      </c>
      <c r="J73" s="42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82"/>
      <c r="C74" s="28"/>
      <c r="D74" s="29"/>
      <c r="E74" s="21"/>
      <c r="F74" s="30"/>
      <c r="G74" s="31"/>
      <c r="H74" s="21"/>
      <c r="I74" s="32">
        <f t="shared" si="0"/>
        <v>0</v>
      </c>
      <c r="J74" s="42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82"/>
      <c r="C75" s="28"/>
      <c r="D75" s="29"/>
      <c r="E75" s="21"/>
      <c r="F75" s="30"/>
      <c r="G75" s="31"/>
      <c r="H75" s="21"/>
      <c r="I75" s="32">
        <f t="shared" si="0"/>
        <v>0</v>
      </c>
      <c r="J75" s="42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82"/>
      <c r="C76" s="28"/>
      <c r="D76" s="29"/>
      <c r="E76" s="21"/>
      <c r="F76" s="30"/>
      <c r="G76" s="31"/>
      <c r="H76" s="21"/>
      <c r="I76" s="32">
        <f t="shared" si="0"/>
        <v>0</v>
      </c>
      <c r="J76" s="42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82"/>
      <c r="C77" s="28"/>
      <c r="D77" s="29"/>
      <c r="E77" s="21"/>
      <c r="F77" s="30"/>
      <c r="G77" s="31"/>
      <c r="H77" s="21"/>
      <c r="I77" s="32">
        <f t="shared" si="0"/>
        <v>0</v>
      </c>
      <c r="J77" s="42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82"/>
      <c r="C78" s="28"/>
      <c r="D78" s="29"/>
      <c r="E78" s="21"/>
      <c r="F78" s="30"/>
      <c r="G78" s="31"/>
      <c r="H78" s="21"/>
      <c r="I78" s="32">
        <f t="shared" si="0"/>
        <v>0</v>
      </c>
      <c r="J78" s="42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82"/>
      <c r="C79" s="28"/>
      <c r="D79" s="29"/>
      <c r="E79" s="21"/>
      <c r="F79" s="30"/>
      <c r="G79" s="31"/>
      <c r="H79" s="21"/>
      <c r="I79" s="32">
        <f t="shared" si="0"/>
        <v>0</v>
      </c>
      <c r="J79" s="42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82"/>
      <c r="C80" s="28"/>
      <c r="D80" s="29"/>
      <c r="E80" s="21"/>
      <c r="F80" s="30"/>
      <c r="G80" s="31"/>
      <c r="H80" s="21"/>
      <c r="I80" s="32">
        <f t="shared" si="0"/>
        <v>0</v>
      </c>
      <c r="J80" s="42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82"/>
      <c r="C81" s="28"/>
      <c r="D81" s="29"/>
      <c r="E81" s="21"/>
      <c r="F81" s="30"/>
      <c r="G81" s="31"/>
      <c r="H81" s="21"/>
      <c r="I81" s="32">
        <f t="shared" si="0"/>
        <v>0</v>
      </c>
      <c r="J81" s="42" t="e">
        <f t="shared" si="1"/>
        <v>#DIV/0!</v>
      </c>
      <c r="K81" s="33" t="e">
        <f t="shared" si="2"/>
        <v>#DIV/0!</v>
      </c>
      <c r="L81" s="34"/>
    </row>
    <row r="82" spans="1:12" ht="17.100000000000001" customHeight="1">
      <c r="A82" s="17"/>
      <c r="B82" s="82"/>
      <c r="C82" s="28"/>
      <c r="D82" s="29"/>
      <c r="E82" s="21"/>
      <c r="F82" s="30"/>
      <c r="G82" s="31"/>
      <c r="H82" s="21"/>
      <c r="I82" s="32">
        <f t="shared" si="0"/>
        <v>0</v>
      </c>
      <c r="J82" s="42" t="e">
        <f t="shared" si="1"/>
        <v>#DIV/0!</v>
      </c>
      <c r="K82" s="33" t="e">
        <f t="shared" si="2"/>
        <v>#DIV/0!</v>
      </c>
      <c r="L82" s="34"/>
    </row>
    <row r="83" spans="1:12" ht="17.100000000000001" customHeight="1">
      <c r="A83" s="17"/>
      <c r="B83" s="82"/>
      <c r="C83" s="28"/>
      <c r="D83" s="29"/>
      <c r="E83" s="21"/>
      <c r="F83" s="30"/>
      <c r="G83" s="31"/>
      <c r="H83" s="21"/>
      <c r="I83" s="32">
        <f t="shared" ref="I83:I120" si="3">+I82+C83-F83</f>
        <v>0</v>
      </c>
      <c r="J83" s="42" t="e">
        <f t="shared" ref="J83:J120" si="4">ROUND(((K82+E83)-H83)/I83,2)</f>
        <v>#DIV/0!</v>
      </c>
      <c r="K83" s="33" t="e">
        <f t="shared" ref="K83:K120" si="5">ROUND(I83*J83,2)</f>
        <v>#DIV/0!</v>
      </c>
      <c r="L83" s="34"/>
    </row>
    <row r="84" spans="1:12" ht="17.100000000000001" customHeight="1">
      <c r="A84" s="17"/>
      <c r="B84" s="82"/>
      <c r="C84" s="28"/>
      <c r="D84" s="29"/>
      <c r="E84" s="21"/>
      <c r="F84" s="30"/>
      <c r="G84" s="31"/>
      <c r="H84" s="21"/>
      <c r="I84" s="32">
        <f t="shared" si="3"/>
        <v>0</v>
      </c>
      <c r="J84" s="42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82"/>
      <c r="C85" s="28"/>
      <c r="D85" s="29"/>
      <c r="E85" s="21"/>
      <c r="F85" s="30"/>
      <c r="G85" s="31"/>
      <c r="H85" s="21"/>
      <c r="I85" s="32">
        <f t="shared" si="3"/>
        <v>0</v>
      </c>
      <c r="J85" s="42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82"/>
      <c r="C86" s="28"/>
      <c r="D86" s="29"/>
      <c r="E86" s="21"/>
      <c r="F86" s="30"/>
      <c r="G86" s="31"/>
      <c r="H86" s="21"/>
      <c r="I86" s="32">
        <f t="shared" si="3"/>
        <v>0</v>
      </c>
      <c r="J86" s="42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82"/>
      <c r="C87" s="28"/>
      <c r="D87" s="29"/>
      <c r="E87" s="21"/>
      <c r="F87" s="30"/>
      <c r="G87" s="31"/>
      <c r="H87" s="21"/>
      <c r="I87" s="32">
        <f t="shared" si="3"/>
        <v>0</v>
      </c>
      <c r="J87" s="42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82"/>
      <c r="C88" s="28"/>
      <c r="D88" s="29"/>
      <c r="E88" s="21"/>
      <c r="F88" s="30"/>
      <c r="G88" s="31"/>
      <c r="H88" s="21"/>
      <c r="I88" s="32">
        <f t="shared" si="3"/>
        <v>0</v>
      </c>
      <c r="J88" s="42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82"/>
      <c r="C89" s="28"/>
      <c r="D89" s="29"/>
      <c r="E89" s="21"/>
      <c r="F89" s="30"/>
      <c r="G89" s="31"/>
      <c r="H89" s="21"/>
      <c r="I89" s="32">
        <f t="shared" si="3"/>
        <v>0</v>
      </c>
      <c r="J89" s="42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82"/>
      <c r="C90" s="28"/>
      <c r="D90" s="29"/>
      <c r="E90" s="21"/>
      <c r="F90" s="30"/>
      <c r="G90" s="31"/>
      <c r="H90" s="21"/>
      <c r="I90" s="32">
        <f t="shared" si="3"/>
        <v>0</v>
      </c>
      <c r="J90" s="42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82"/>
      <c r="C91" s="28"/>
      <c r="D91" s="29"/>
      <c r="E91" s="21"/>
      <c r="F91" s="30"/>
      <c r="G91" s="31"/>
      <c r="H91" s="21"/>
      <c r="I91" s="32">
        <f t="shared" si="3"/>
        <v>0</v>
      </c>
      <c r="J91" s="42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82"/>
      <c r="C92" s="28"/>
      <c r="D92" s="29"/>
      <c r="E92" s="21"/>
      <c r="F92" s="30"/>
      <c r="G92" s="31"/>
      <c r="H92" s="21"/>
      <c r="I92" s="32">
        <f t="shared" si="3"/>
        <v>0</v>
      </c>
      <c r="J92" s="42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82"/>
      <c r="C93" s="28"/>
      <c r="D93" s="29"/>
      <c r="E93" s="21"/>
      <c r="F93" s="30"/>
      <c r="G93" s="31"/>
      <c r="H93" s="21"/>
      <c r="I93" s="32">
        <f t="shared" si="3"/>
        <v>0</v>
      </c>
      <c r="J93" s="42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82"/>
      <c r="C94" s="28"/>
      <c r="D94" s="29"/>
      <c r="E94" s="21"/>
      <c r="F94" s="30"/>
      <c r="G94" s="31"/>
      <c r="H94" s="21"/>
      <c r="I94" s="32">
        <f t="shared" si="3"/>
        <v>0</v>
      </c>
      <c r="J94" s="42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82"/>
      <c r="C95" s="28"/>
      <c r="D95" s="29"/>
      <c r="E95" s="21"/>
      <c r="F95" s="30"/>
      <c r="G95" s="31"/>
      <c r="H95" s="21"/>
      <c r="I95" s="32">
        <f t="shared" si="3"/>
        <v>0</v>
      </c>
      <c r="J95" s="42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82"/>
      <c r="C96" s="28"/>
      <c r="D96" s="29"/>
      <c r="E96" s="21"/>
      <c r="F96" s="30"/>
      <c r="G96" s="31"/>
      <c r="H96" s="21"/>
      <c r="I96" s="32">
        <f t="shared" si="3"/>
        <v>0</v>
      </c>
      <c r="J96" s="42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82"/>
      <c r="C97" s="28"/>
      <c r="D97" s="29"/>
      <c r="E97" s="21"/>
      <c r="F97" s="30"/>
      <c r="G97" s="31"/>
      <c r="H97" s="21"/>
      <c r="I97" s="32">
        <f t="shared" si="3"/>
        <v>0</v>
      </c>
      <c r="J97" s="42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82"/>
      <c r="C98" s="28"/>
      <c r="D98" s="29"/>
      <c r="E98" s="21"/>
      <c r="F98" s="30"/>
      <c r="G98" s="31"/>
      <c r="H98" s="21"/>
      <c r="I98" s="32">
        <f t="shared" si="3"/>
        <v>0</v>
      </c>
      <c r="J98" s="42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82"/>
      <c r="C99" s="28"/>
      <c r="D99" s="29"/>
      <c r="E99" s="21"/>
      <c r="F99" s="30"/>
      <c r="G99" s="31"/>
      <c r="H99" s="21"/>
      <c r="I99" s="32">
        <f t="shared" si="3"/>
        <v>0</v>
      </c>
      <c r="J99" s="42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82"/>
      <c r="C100" s="28"/>
      <c r="D100" s="29"/>
      <c r="E100" s="21"/>
      <c r="F100" s="30"/>
      <c r="G100" s="31"/>
      <c r="H100" s="21"/>
      <c r="I100" s="32">
        <f t="shared" si="3"/>
        <v>0</v>
      </c>
      <c r="J100" s="42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82"/>
      <c r="C101" s="28"/>
      <c r="D101" s="29"/>
      <c r="E101" s="21"/>
      <c r="F101" s="30"/>
      <c r="G101" s="31"/>
      <c r="H101" s="21"/>
      <c r="I101" s="32">
        <f t="shared" si="3"/>
        <v>0</v>
      </c>
      <c r="J101" s="42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82"/>
      <c r="C102" s="28"/>
      <c r="D102" s="29"/>
      <c r="E102" s="21"/>
      <c r="F102" s="30"/>
      <c r="G102" s="31"/>
      <c r="H102" s="21"/>
      <c r="I102" s="32">
        <f t="shared" si="3"/>
        <v>0</v>
      </c>
      <c r="J102" s="42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82"/>
      <c r="C103" s="28"/>
      <c r="D103" s="29"/>
      <c r="E103" s="21"/>
      <c r="F103" s="30"/>
      <c r="G103" s="31"/>
      <c r="H103" s="21"/>
      <c r="I103" s="32">
        <f t="shared" si="3"/>
        <v>0</v>
      </c>
      <c r="J103" s="42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82"/>
      <c r="C104" s="28"/>
      <c r="D104" s="29"/>
      <c r="E104" s="21"/>
      <c r="F104" s="30"/>
      <c r="G104" s="31"/>
      <c r="H104" s="21"/>
      <c r="I104" s="32">
        <f t="shared" si="3"/>
        <v>0</v>
      </c>
      <c r="J104" s="42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82"/>
      <c r="C105" s="28"/>
      <c r="D105" s="29"/>
      <c r="E105" s="21"/>
      <c r="F105" s="30"/>
      <c r="G105" s="31"/>
      <c r="H105" s="21"/>
      <c r="I105" s="32">
        <f t="shared" si="3"/>
        <v>0</v>
      </c>
      <c r="J105" s="42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82"/>
      <c r="C106" s="28"/>
      <c r="D106" s="29"/>
      <c r="E106" s="21"/>
      <c r="F106" s="30"/>
      <c r="G106" s="31"/>
      <c r="H106" s="21"/>
      <c r="I106" s="32">
        <f t="shared" si="3"/>
        <v>0</v>
      </c>
      <c r="J106" s="42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82"/>
      <c r="C107" s="28"/>
      <c r="D107" s="29"/>
      <c r="E107" s="21"/>
      <c r="F107" s="30"/>
      <c r="G107" s="31"/>
      <c r="H107" s="21"/>
      <c r="I107" s="32">
        <f t="shared" si="3"/>
        <v>0</v>
      </c>
      <c r="J107" s="42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82"/>
      <c r="C108" s="28"/>
      <c r="D108" s="29"/>
      <c r="E108" s="21"/>
      <c r="F108" s="30"/>
      <c r="G108" s="31"/>
      <c r="H108" s="21"/>
      <c r="I108" s="32">
        <f t="shared" si="3"/>
        <v>0</v>
      </c>
      <c r="J108" s="42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82"/>
      <c r="C109" s="28"/>
      <c r="D109" s="29"/>
      <c r="E109" s="21"/>
      <c r="F109" s="30"/>
      <c r="G109" s="31"/>
      <c r="H109" s="21"/>
      <c r="I109" s="32">
        <f t="shared" si="3"/>
        <v>0</v>
      </c>
      <c r="J109" s="42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82"/>
      <c r="C110" s="28"/>
      <c r="D110" s="29"/>
      <c r="E110" s="21"/>
      <c r="F110" s="30"/>
      <c r="G110" s="31"/>
      <c r="H110" s="21"/>
      <c r="I110" s="32">
        <f t="shared" si="3"/>
        <v>0</v>
      </c>
      <c r="J110" s="42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82"/>
      <c r="C111" s="28"/>
      <c r="D111" s="29"/>
      <c r="E111" s="21"/>
      <c r="F111" s="30"/>
      <c r="G111" s="31"/>
      <c r="H111" s="21"/>
      <c r="I111" s="32">
        <f t="shared" si="3"/>
        <v>0</v>
      </c>
      <c r="J111" s="42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82"/>
      <c r="C112" s="28"/>
      <c r="D112" s="29"/>
      <c r="E112" s="21"/>
      <c r="F112" s="30"/>
      <c r="G112" s="31"/>
      <c r="H112" s="21"/>
      <c r="I112" s="32">
        <f t="shared" si="3"/>
        <v>0</v>
      </c>
      <c r="J112" s="42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82"/>
      <c r="C113" s="28"/>
      <c r="D113" s="29"/>
      <c r="E113" s="21"/>
      <c r="F113" s="30"/>
      <c r="G113" s="31"/>
      <c r="H113" s="21"/>
      <c r="I113" s="32">
        <f t="shared" si="3"/>
        <v>0</v>
      </c>
      <c r="J113" s="42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82"/>
      <c r="C114" s="28"/>
      <c r="D114" s="29"/>
      <c r="E114" s="21"/>
      <c r="F114" s="30"/>
      <c r="G114" s="31"/>
      <c r="H114" s="21"/>
      <c r="I114" s="32">
        <f t="shared" si="3"/>
        <v>0</v>
      </c>
      <c r="J114" s="42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82"/>
      <c r="C115" s="28"/>
      <c r="D115" s="29"/>
      <c r="E115" s="21"/>
      <c r="F115" s="30"/>
      <c r="G115" s="31"/>
      <c r="H115" s="21"/>
      <c r="I115" s="32">
        <f t="shared" si="3"/>
        <v>0</v>
      </c>
      <c r="J115" s="42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82"/>
      <c r="C116" s="28"/>
      <c r="D116" s="29"/>
      <c r="E116" s="21"/>
      <c r="F116" s="30"/>
      <c r="G116" s="31"/>
      <c r="H116" s="21"/>
      <c r="I116" s="32">
        <f t="shared" si="3"/>
        <v>0</v>
      </c>
      <c r="J116" s="42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82"/>
      <c r="C117" s="28"/>
      <c r="D117" s="29"/>
      <c r="E117" s="21"/>
      <c r="F117" s="30"/>
      <c r="G117" s="31"/>
      <c r="H117" s="21"/>
      <c r="I117" s="32">
        <f t="shared" si="3"/>
        <v>0</v>
      </c>
      <c r="J117" s="42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82"/>
      <c r="C118" s="28"/>
      <c r="D118" s="29"/>
      <c r="E118" s="21"/>
      <c r="F118" s="30"/>
      <c r="G118" s="31"/>
      <c r="H118" s="21"/>
      <c r="I118" s="32">
        <f t="shared" si="3"/>
        <v>0</v>
      </c>
      <c r="J118" s="42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82"/>
      <c r="C119" s="28"/>
      <c r="D119" s="29"/>
      <c r="E119" s="21"/>
      <c r="F119" s="30"/>
      <c r="G119" s="31"/>
      <c r="H119" s="21"/>
      <c r="I119" s="32">
        <f t="shared" si="3"/>
        <v>0</v>
      </c>
      <c r="J119" s="42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82"/>
      <c r="C120" s="28"/>
      <c r="D120" s="29"/>
      <c r="E120" s="21"/>
      <c r="F120" s="30"/>
      <c r="G120" s="31"/>
      <c r="H120" s="21"/>
      <c r="I120" s="32">
        <f t="shared" si="3"/>
        <v>0</v>
      </c>
      <c r="J120" s="42" t="e">
        <f t="shared" si="4"/>
        <v>#DIV/0!</v>
      </c>
      <c r="K120" s="33" t="e">
        <f t="shared" si="5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9">
    <tabColor rgb="FFFFFF00"/>
    <pageSetUpPr fitToPage="1"/>
  </sheetPr>
  <dimension ref="A1:M120"/>
  <sheetViews>
    <sheetView topLeftCell="A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185</v>
      </c>
      <c r="L8" s="11"/>
    </row>
    <row r="9" spans="1:13" ht="15" customHeight="1">
      <c r="A9" s="12" t="s">
        <v>8</v>
      </c>
      <c r="D9" s="10" t="s">
        <v>184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16</v>
      </c>
      <c r="J14" s="25">
        <v>550</v>
      </c>
      <c r="K14" s="21">
        <f>J14*I14</f>
        <v>8800</v>
      </c>
      <c r="L14" s="26"/>
    </row>
    <row r="15" spans="1:13" ht="17.100000000000001" customHeight="1">
      <c r="A15" s="17">
        <v>45490</v>
      </c>
      <c r="B15" s="36" t="s">
        <v>627</v>
      </c>
      <c r="C15" s="28"/>
      <c r="D15" s="29"/>
      <c r="E15" s="21"/>
      <c r="F15" s="30">
        <v>16</v>
      </c>
      <c r="G15" s="31">
        <v>550</v>
      </c>
      <c r="H15" s="21">
        <f>F15*G15</f>
        <v>8800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  <c r="M15" s="1" t="s">
        <v>1010</v>
      </c>
    </row>
    <row r="16" spans="1:13" ht="17.100000000000001" customHeight="1">
      <c r="A16" s="17"/>
      <c r="B16" s="36"/>
      <c r="C16" s="28"/>
      <c r="D16" s="29"/>
      <c r="E16" s="21"/>
      <c r="F16" s="30"/>
      <c r="G16" s="31">
        <v>550</v>
      </c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>
        <v>550</v>
      </c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>
        <f t="shared" ref="I18:I81" si="0">+I17+C18-F18</f>
        <v>0</v>
      </c>
      <c r="J18" s="42" t="e">
        <f t="shared" ref="J18:J81" si="1">ROUND(((K17+E18)-H18)/I18,2)</f>
        <v>#DIV/0!</v>
      </c>
      <c r="K18" s="33" t="e">
        <f t="shared" ref="K18:K81" si="2">ROUND(I18*J18,2)</f>
        <v>#DIV/0!</v>
      </c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>
        <f t="shared" si="0"/>
        <v>0</v>
      </c>
      <c r="J19" s="42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>
        <f t="shared" si="0"/>
        <v>0</v>
      </c>
      <c r="J20" s="42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82"/>
      <c r="C21" s="28"/>
      <c r="D21" s="29"/>
      <c r="E21" s="21"/>
      <c r="F21" s="30"/>
      <c r="G21" s="31"/>
      <c r="H21" s="21"/>
      <c r="I21" s="32">
        <f t="shared" si="0"/>
        <v>0</v>
      </c>
      <c r="J21" s="42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82"/>
      <c r="C22" s="28"/>
      <c r="D22" s="29"/>
      <c r="E22" s="21"/>
      <c r="F22" s="30"/>
      <c r="G22" s="31"/>
      <c r="H22" s="21"/>
      <c r="I22" s="32">
        <f t="shared" si="0"/>
        <v>0</v>
      </c>
      <c r="J22" s="42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82"/>
      <c r="C23" s="28"/>
      <c r="D23" s="29"/>
      <c r="E23" s="21"/>
      <c r="F23" s="30"/>
      <c r="G23" s="31"/>
      <c r="H23" s="21"/>
      <c r="I23" s="32">
        <f t="shared" si="0"/>
        <v>0</v>
      </c>
      <c r="J23" s="42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82"/>
      <c r="C24" s="28"/>
      <c r="D24" s="29"/>
      <c r="E24" s="21"/>
      <c r="F24" s="30"/>
      <c r="G24" s="31"/>
      <c r="H24" s="21"/>
      <c r="I24" s="32">
        <f t="shared" si="0"/>
        <v>0</v>
      </c>
      <c r="J24" s="42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82"/>
      <c r="C25" s="28"/>
      <c r="D25" s="29"/>
      <c r="E25" s="21"/>
      <c r="F25" s="30"/>
      <c r="G25" s="31"/>
      <c r="H25" s="21"/>
      <c r="I25" s="32">
        <f t="shared" si="0"/>
        <v>0</v>
      </c>
      <c r="J25" s="42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82"/>
      <c r="C26" s="28"/>
      <c r="D26" s="29"/>
      <c r="E26" s="21"/>
      <c r="F26" s="30"/>
      <c r="G26" s="31"/>
      <c r="H26" s="21"/>
      <c r="I26" s="32">
        <f t="shared" si="0"/>
        <v>0</v>
      </c>
      <c r="J26" s="42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82"/>
      <c r="C27" s="28"/>
      <c r="D27" s="29"/>
      <c r="E27" s="21"/>
      <c r="F27" s="30"/>
      <c r="G27" s="31"/>
      <c r="H27" s="21"/>
      <c r="I27" s="32">
        <f t="shared" si="0"/>
        <v>0</v>
      </c>
      <c r="J27" s="42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82"/>
      <c r="C28" s="28"/>
      <c r="D28" s="29"/>
      <c r="E28" s="21"/>
      <c r="F28" s="30"/>
      <c r="G28" s="31"/>
      <c r="H28" s="21"/>
      <c r="I28" s="32">
        <f t="shared" si="0"/>
        <v>0</v>
      </c>
      <c r="J28" s="42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82"/>
      <c r="C29" s="28"/>
      <c r="D29" s="29"/>
      <c r="E29" s="21"/>
      <c r="F29" s="30"/>
      <c r="G29" s="31"/>
      <c r="H29" s="21"/>
      <c r="I29" s="32">
        <f t="shared" si="0"/>
        <v>0</v>
      </c>
      <c r="J29" s="42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82"/>
      <c r="C30" s="28"/>
      <c r="D30" s="29"/>
      <c r="E30" s="21"/>
      <c r="F30" s="30"/>
      <c r="G30" s="31"/>
      <c r="H30" s="21"/>
      <c r="I30" s="32">
        <f t="shared" si="0"/>
        <v>0</v>
      </c>
      <c r="J30" s="42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82"/>
      <c r="C31" s="28"/>
      <c r="D31" s="29"/>
      <c r="E31" s="21"/>
      <c r="F31" s="30"/>
      <c r="G31" s="31"/>
      <c r="H31" s="21"/>
      <c r="I31" s="32">
        <f t="shared" si="0"/>
        <v>0</v>
      </c>
      <c r="J31" s="42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82"/>
      <c r="C32" s="28"/>
      <c r="D32" s="29"/>
      <c r="E32" s="21"/>
      <c r="F32" s="30"/>
      <c r="G32" s="31"/>
      <c r="H32" s="21"/>
      <c r="I32" s="32">
        <f t="shared" si="0"/>
        <v>0</v>
      </c>
      <c r="J32" s="42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82"/>
      <c r="C33" s="28"/>
      <c r="D33" s="29"/>
      <c r="E33" s="21"/>
      <c r="F33" s="30"/>
      <c r="G33" s="31"/>
      <c r="H33" s="21"/>
      <c r="I33" s="32">
        <f t="shared" si="0"/>
        <v>0</v>
      </c>
      <c r="J33" s="42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82"/>
      <c r="C34" s="28"/>
      <c r="D34" s="29"/>
      <c r="E34" s="21"/>
      <c r="F34" s="30"/>
      <c r="G34" s="31"/>
      <c r="H34" s="21"/>
      <c r="I34" s="32">
        <f t="shared" si="0"/>
        <v>0</v>
      </c>
      <c r="J34" s="42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82"/>
      <c r="C35" s="28"/>
      <c r="D35" s="29"/>
      <c r="E35" s="21"/>
      <c r="F35" s="30"/>
      <c r="G35" s="31"/>
      <c r="H35" s="21"/>
      <c r="I35" s="32">
        <f t="shared" si="0"/>
        <v>0</v>
      </c>
      <c r="J35" s="42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82"/>
      <c r="C36" s="28"/>
      <c r="D36" s="29"/>
      <c r="E36" s="21"/>
      <c r="F36" s="30"/>
      <c r="G36" s="31"/>
      <c r="H36" s="21"/>
      <c r="I36" s="32">
        <f t="shared" si="0"/>
        <v>0</v>
      </c>
      <c r="J36" s="42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82"/>
      <c r="C37" s="28"/>
      <c r="D37" s="29"/>
      <c r="E37" s="21"/>
      <c r="F37" s="30"/>
      <c r="G37" s="31"/>
      <c r="H37" s="21"/>
      <c r="I37" s="32">
        <f t="shared" si="0"/>
        <v>0</v>
      </c>
      <c r="J37" s="42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82"/>
      <c r="C38" s="28"/>
      <c r="D38" s="29"/>
      <c r="E38" s="21"/>
      <c r="F38" s="30"/>
      <c r="G38" s="31"/>
      <c r="H38" s="21"/>
      <c r="I38" s="32">
        <f t="shared" si="0"/>
        <v>0</v>
      </c>
      <c r="J38" s="42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82"/>
      <c r="C39" s="28"/>
      <c r="D39" s="29"/>
      <c r="E39" s="21"/>
      <c r="F39" s="30"/>
      <c r="G39" s="31"/>
      <c r="H39" s="21"/>
      <c r="I39" s="32">
        <f t="shared" si="0"/>
        <v>0</v>
      </c>
      <c r="J39" s="42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82"/>
      <c r="C40" s="28"/>
      <c r="D40" s="29"/>
      <c r="E40" s="21"/>
      <c r="F40" s="30"/>
      <c r="G40" s="31"/>
      <c r="H40" s="21"/>
      <c r="I40" s="32">
        <f t="shared" si="0"/>
        <v>0</v>
      </c>
      <c r="J40" s="42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82"/>
      <c r="C41" s="28"/>
      <c r="D41" s="29"/>
      <c r="E41" s="21"/>
      <c r="F41" s="30"/>
      <c r="G41" s="31"/>
      <c r="H41" s="21"/>
      <c r="I41" s="32">
        <f t="shared" si="0"/>
        <v>0</v>
      </c>
      <c r="J41" s="42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82"/>
      <c r="C42" s="28"/>
      <c r="D42" s="29"/>
      <c r="E42" s="21"/>
      <c r="F42" s="30"/>
      <c r="G42" s="31"/>
      <c r="H42" s="21"/>
      <c r="I42" s="32">
        <f t="shared" si="0"/>
        <v>0</v>
      </c>
      <c r="J42" s="42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82"/>
      <c r="C43" s="28"/>
      <c r="D43" s="29"/>
      <c r="E43" s="21"/>
      <c r="F43" s="30"/>
      <c r="G43" s="31"/>
      <c r="H43" s="21"/>
      <c r="I43" s="32">
        <f t="shared" si="0"/>
        <v>0</v>
      </c>
      <c r="J43" s="42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82"/>
      <c r="C44" s="28"/>
      <c r="D44" s="29"/>
      <c r="E44" s="21"/>
      <c r="F44" s="30"/>
      <c r="G44" s="31"/>
      <c r="H44" s="21"/>
      <c r="I44" s="32">
        <f t="shared" si="0"/>
        <v>0</v>
      </c>
      <c r="J44" s="42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82"/>
      <c r="C45" s="28"/>
      <c r="D45" s="29"/>
      <c r="E45" s="21"/>
      <c r="F45" s="30"/>
      <c r="G45" s="31"/>
      <c r="H45" s="21"/>
      <c r="I45" s="32">
        <f t="shared" si="0"/>
        <v>0</v>
      </c>
      <c r="J45" s="42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82"/>
      <c r="C46" s="28"/>
      <c r="D46" s="29"/>
      <c r="E46" s="21"/>
      <c r="F46" s="30"/>
      <c r="G46" s="31"/>
      <c r="H46" s="21"/>
      <c r="I46" s="32">
        <f t="shared" si="0"/>
        <v>0</v>
      </c>
      <c r="J46" s="42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82"/>
      <c r="C47" s="28"/>
      <c r="D47" s="29"/>
      <c r="E47" s="21"/>
      <c r="F47" s="30"/>
      <c r="G47" s="31"/>
      <c r="H47" s="21"/>
      <c r="I47" s="32">
        <f t="shared" si="0"/>
        <v>0</v>
      </c>
      <c r="J47" s="42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82"/>
      <c r="C48" s="28"/>
      <c r="D48" s="29"/>
      <c r="E48" s="21"/>
      <c r="F48" s="30"/>
      <c r="G48" s="31"/>
      <c r="H48" s="21"/>
      <c r="I48" s="32">
        <f t="shared" si="0"/>
        <v>0</v>
      </c>
      <c r="J48" s="42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82"/>
      <c r="C49" s="28"/>
      <c r="D49" s="29"/>
      <c r="E49" s="21"/>
      <c r="F49" s="30"/>
      <c r="G49" s="31"/>
      <c r="H49" s="21"/>
      <c r="I49" s="32">
        <f t="shared" si="0"/>
        <v>0</v>
      </c>
      <c r="J49" s="42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82"/>
      <c r="C50" s="28"/>
      <c r="D50" s="29"/>
      <c r="E50" s="21"/>
      <c r="F50" s="30"/>
      <c r="G50" s="31"/>
      <c r="H50" s="21"/>
      <c r="I50" s="32">
        <f t="shared" si="0"/>
        <v>0</v>
      </c>
      <c r="J50" s="42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82"/>
      <c r="C51" s="28"/>
      <c r="D51" s="29"/>
      <c r="E51" s="21"/>
      <c r="F51" s="30"/>
      <c r="G51" s="31"/>
      <c r="H51" s="21"/>
      <c r="I51" s="32">
        <f t="shared" si="0"/>
        <v>0</v>
      </c>
      <c r="J51" s="42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82"/>
      <c r="C52" s="28"/>
      <c r="D52" s="29"/>
      <c r="E52" s="21"/>
      <c r="F52" s="30"/>
      <c r="G52" s="31"/>
      <c r="H52" s="21"/>
      <c r="I52" s="32">
        <f t="shared" si="0"/>
        <v>0</v>
      </c>
      <c r="J52" s="42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82"/>
      <c r="C53" s="28"/>
      <c r="D53" s="29"/>
      <c r="E53" s="21"/>
      <c r="F53" s="30"/>
      <c r="G53" s="31"/>
      <c r="H53" s="21"/>
      <c r="I53" s="32">
        <f t="shared" si="0"/>
        <v>0</v>
      </c>
      <c r="J53" s="42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82"/>
      <c r="C54" s="28"/>
      <c r="D54" s="29"/>
      <c r="E54" s="21"/>
      <c r="F54" s="30"/>
      <c r="G54" s="31"/>
      <c r="H54" s="21"/>
      <c r="I54" s="32">
        <f t="shared" si="0"/>
        <v>0</v>
      </c>
      <c r="J54" s="42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82"/>
      <c r="C55" s="28"/>
      <c r="D55" s="29"/>
      <c r="E55" s="21"/>
      <c r="F55" s="30"/>
      <c r="G55" s="31"/>
      <c r="H55" s="21"/>
      <c r="I55" s="32">
        <f t="shared" si="0"/>
        <v>0</v>
      </c>
      <c r="J55" s="42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82"/>
      <c r="C56" s="28"/>
      <c r="D56" s="29"/>
      <c r="E56" s="21"/>
      <c r="F56" s="30"/>
      <c r="G56" s="31"/>
      <c r="H56" s="21"/>
      <c r="I56" s="32">
        <f t="shared" si="0"/>
        <v>0</v>
      </c>
      <c r="J56" s="42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82"/>
      <c r="C57" s="28"/>
      <c r="D57" s="29"/>
      <c r="E57" s="21"/>
      <c r="F57" s="30"/>
      <c r="G57" s="31"/>
      <c r="H57" s="21"/>
      <c r="I57" s="32">
        <f t="shared" si="0"/>
        <v>0</v>
      </c>
      <c r="J57" s="42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82"/>
      <c r="C58" s="28"/>
      <c r="D58" s="29"/>
      <c r="E58" s="21"/>
      <c r="F58" s="30"/>
      <c r="G58" s="31"/>
      <c r="H58" s="21"/>
      <c r="I58" s="32">
        <f t="shared" si="0"/>
        <v>0</v>
      </c>
      <c r="J58" s="42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82"/>
      <c r="C59" s="28"/>
      <c r="D59" s="29"/>
      <c r="E59" s="21"/>
      <c r="F59" s="30"/>
      <c r="G59" s="31"/>
      <c r="H59" s="21"/>
      <c r="I59" s="32">
        <f t="shared" si="0"/>
        <v>0</v>
      </c>
      <c r="J59" s="42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82"/>
      <c r="C60" s="28"/>
      <c r="D60" s="29"/>
      <c r="E60" s="21"/>
      <c r="F60" s="30"/>
      <c r="G60" s="31"/>
      <c r="H60" s="21"/>
      <c r="I60" s="32">
        <f t="shared" si="0"/>
        <v>0</v>
      </c>
      <c r="J60" s="42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82"/>
      <c r="C61" s="28"/>
      <c r="D61" s="29"/>
      <c r="E61" s="21"/>
      <c r="F61" s="30"/>
      <c r="G61" s="31"/>
      <c r="H61" s="21"/>
      <c r="I61" s="32">
        <f t="shared" si="0"/>
        <v>0</v>
      </c>
      <c r="J61" s="42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82"/>
      <c r="C62" s="28"/>
      <c r="D62" s="29"/>
      <c r="E62" s="21"/>
      <c r="F62" s="30"/>
      <c r="G62" s="31"/>
      <c r="H62" s="21"/>
      <c r="I62" s="32">
        <f t="shared" si="0"/>
        <v>0</v>
      </c>
      <c r="J62" s="42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82"/>
      <c r="C63" s="28"/>
      <c r="D63" s="29"/>
      <c r="E63" s="21"/>
      <c r="F63" s="30"/>
      <c r="G63" s="31"/>
      <c r="H63" s="21"/>
      <c r="I63" s="32">
        <f t="shared" si="0"/>
        <v>0</v>
      </c>
      <c r="J63" s="42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82"/>
      <c r="C64" s="28"/>
      <c r="D64" s="29"/>
      <c r="E64" s="21"/>
      <c r="F64" s="30"/>
      <c r="G64" s="31"/>
      <c r="H64" s="21"/>
      <c r="I64" s="32">
        <f t="shared" si="0"/>
        <v>0</v>
      </c>
      <c r="J64" s="42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82"/>
      <c r="C65" s="28"/>
      <c r="D65" s="29"/>
      <c r="E65" s="21"/>
      <c r="F65" s="30"/>
      <c r="G65" s="31"/>
      <c r="H65" s="21"/>
      <c r="I65" s="32">
        <f t="shared" si="0"/>
        <v>0</v>
      </c>
      <c r="J65" s="42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82"/>
      <c r="C66" s="28"/>
      <c r="D66" s="29"/>
      <c r="E66" s="21"/>
      <c r="F66" s="30"/>
      <c r="G66" s="31"/>
      <c r="H66" s="21"/>
      <c r="I66" s="32">
        <f t="shared" si="0"/>
        <v>0</v>
      </c>
      <c r="J66" s="42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82"/>
      <c r="C67" s="28"/>
      <c r="D67" s="29"/>
      <c r="E67" s="21"/>
      <c r="F67" s="30"/>
      <c r="G67" s="31"/>
      <c r="H67" s="21"/>
      <c r="I67" s="32">
        <f t="shared" si="0"/>
        <v>0</v>
      </c>
      <c r="J67" s="42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82"/>
      <c r="C68" s="28"/>
      <c r="D68" s="29"/>
      <c r="E68" s="21"/>
      <c r="F68" s="30"/>
      <c r="G68" s="31"/>
      <c r="H68" s="21"/>
      <c r="I68" s="32">
        <f t="shared" si="0"/>
        <v>0</v>
      </c>
      <c r="J68" s="42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82"/>
      <c r="C69" s="28"/>
      <c r="D69" s="29"/>
      <c r="E69" s="21"/>
      <c r="F69" s="30"/>
      <c r="G69" s="31"/>
      <c r="H69" s="21"/>
      <c r="I69" s="32">
        <f t="shared" si="0"/>
        <v>0</v>
      </c>
      <c r="J69" s="42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82"/>
      <c r="C70" s="28"/>
      <c r="D70" s="29"/>
      <c r="E70" s="21"/>
      <c r="F70" s="30"/>
      <c r="G70" s="31"/>
      <c r="H70" s="21"/>
      <c r="I70" s="32">
        <f t="shared" si="0"/>
        <v>0</v>
      </c>
      <c r="J70" s="42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82"/>
      <c r="C71" s="28"/>
      <c r="D71" s="29"/>
      <c r="E71" s="21"/>
      <c r="F71" s="30"/>
      <c r="G71" s="31"/>
      <c r="H71" s="21"/>
      <c r="I71" s="32">
        <f t="shared" si="0"/>
        <v>0</v>
      </c>
      <c r="J71" s="42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82"/>
      <c r="C72" s="28"/>
      <c r="D72" s="29"/>
      <c r="E72" s="21"/>
      <c r="F72" s="30"/>
      <c r="G72" s="31"/>
      <c r="H72" s="21"/>
      <c r="I72" s="32">
        <f t="shared" si="0"/>
        <v>0</v>
      </c>
      <c r="J72" s="42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82"/>
      <c r="C73" s="28"/>
      <c r="D73" s="29"/>
      <c r="E73" s="21"/>
      <c r="F73" s="30"/>
      <c r="G73" s="31"/>
      <c r="H73" s="21"/>
      <c r="I73" s="32">
        <f t="shared" si="0"/>
        <v>0</v>
      </c>
      <c r="J73" s="42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82"/>
      <c r="C74" s="28"/>
      <c r="D74" s="29"/>
      <c r="E74" s="21"/>
      <c r="F74" s="30"/>
      <c r="G74" s="31"/>
      <c r="H74" s="21"/>
      <c r="I74" s="32">
        <f t="shared" si="0"/>
        <v>0</v>
      </c>
      <c r="J74" s="42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82"/>
      <c r="C75" s="28"/>
      <c r="D75" s="29"/>
      <c r="E75" s="21"/>
      <c r="F75" s="30"/>
      <c r="G75" s="31"/>
      <c r="H75" s="21"/>
      <c r="I75" s="32">
        <f t="shared" si="0"/>
        <v>0</v>
      </c>
      <c r="J75" s="42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82"/>
      <c r="C76" s="28"/>
      <c r="D76" s="29"/>
      <c r="E76" s="21"/>
      <c r="F76" s="30"/>
      <c r="G76" s="31"/>
      <c r="H76" s="21"/>
      <c r="I76" s="32">
        <f t="shared" si="0"/>
        <v>0</v>
      </c>
      <c r="J76" s="42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82"/>
      <c r="C77" s="28"/>
      <c r="D77" s="29"/>
      <c r="E77" s="21"/>
      <c r="F77" s="30"/>
      <c r="G77" s="31"/>
      <c r="H77" s="21"/>
      <c r="I77" s="32">
        <f t="shared" si="0"/>
        <v>0</v>
      </c>
      <c r="J77" s="42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82"/>
      <c r="C78" s="28"/>
      <c r="D78" s="29"/>
      <c r="E78" s="21"/>
      <c r="F78" s="30"/>
      <c r="G78" s="31"/>
      <c r="H78" s="21"/>
      <c r="I78" s="32">
        <f t="shared" si="0"/>
        <v>0</v>
      </c>
      <c r="J78" s="42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82"/>
      <c r="C79" s="28"/>
      <c r="D79" s="29"/>
      <c r="E79" s="21"/>
      <c r="F79" s="30"/>
      <c r="G79" s="31"/>
      <c r="H79" s="21"/>
      <c r="I79" s="32">
        <f t="shared" si="0"/>
        <v>0</v>
      </c>
      <c r="J79" s="42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82"/>
      <c r="C80" s="28"/>
      <c r="D80" s="29"/>
      <c r="E80" s="21"/>
      <c r="F80" s="30"/>
      <c r="G80" s="31"/>
      <c r="H80" s="21"/>
      <c r="I80" s="32">
        <f t="shared" si="0"/>
        <v>0</v>
      </c>
      <c r="J80" s="42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82"/>
      <c r="C81" s="28"/>
      <c r="D81" s="29"/>
      <c r="E81" s="21"/>
      <c r="F81" s="30"/>
      <c r="G81" s="31"/>
      <c r="H81" s="21"/>
      <c r="I81" s="32">
        <f t="shared" si="0"/>
        <v>0</v>
      </c>
      <c r="J81" s="42" t="e">
        <f t="shared" si="1"/>
        <v>#DIV/0!</v>
      </c>
      <c r="K81" s="33" t="e">
        <f t="shared" si="2"/>
        <v>#DIV/0!</v>
      </c>
      <c r="L81" s="34"/>
    </row>
    <row r="82" spans="1:12" ht="17.100000000000001" customHeight="1">
      <c r="A82" s="17"/>
      <c r="B82" s="82"/>
      <c r="C82" s="28"/>
      <c r="D82" s="29"/>
      <c r="E82" s="21"/>
      <c r="F82" s="30"/>
      <c r="G82" s="31"/>
      <c r="H82" s="21"/>
      <c r="I82" s="32">
        <f t="shared" ref="I82:I120" si="3">+I81+C82-F82</f>
        <v>0</v>
      </c>
      <c r="J82" s="42" t="e">
        <f t="shared" ref="J82:J120" si="4">ROUND(((K81+E82)-H82)/I82,2)</f>
        <v>#DIV/0!</v>
      </c>
      <c r="K82" s="33" t="e">
        <f t="shared" ref="K82:K120" si="5">ROUND(I82*J82,2)</f>
        <v>#DIV/0!</v>
      </c>
      <c r="L82" s="34"/>
    </row>
    <row r="83" spans="1:12" ht="17.100000000000001" customHeight="1">
      <c r="A83" s="17"/>
      <c r="B83" s="82"/>
      <c r="C83" s="28"/>
      <c r="D83" s="29"/>
      <c r="E83" s="21"/>
      <c r="F83" s="30"/>
      <c r="G83" s="31"/>
      <c r="H83" s="21"/>
      <c r="I83" s="32">
        <f t="shared" si="3"/>
        <v>0</v>
      </c>
      <c r="J83" s="42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82"/>
      <c r="C84" s="28"/>
      <c r="D84" s="29"/>
      <c r="E84" s="21"/>
      <c r="F84" s="30"/>
      <c r="G84" s="31"/>
      <c r="H84" s="21"/>
      <c r="I84" s="32">
        <f t="shared" si="3"/>
        <v>0</v>
      </c>
      <c r="J84" s="42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82"/>
      <c r="C85" s="28"/>
      <c r="D85" s="29"/>
      <c r="E85" s="21"/>
      <c r="F85" s="30"/>
      <c r="G85" s="31"/>
      <c r="H85" s="21"/>
      <c r="I85" s="32">
        <f t="shared" si="3"/>
        <v>0</v>
      </c>
      <c r="J85" s="42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82"/>
      <c r="C86" s="28"/>
      <c r="D86" s="29"/>
      <c r="E86" s="21"/>
      <c r="F86" s="30"/>
      <c r="G86" s="31"/>
      <c r="H86" s="21"/>
      <c r="I86" s="32">
        <f t="shared" si="3"/>
        <v>0</v>
      </c>
      <c r="J86" s="42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82"/>
      <c r="C87" s="28"/>
      <c r="D87" s="29"/>
      <c r="E87" s="21"/>
      <c r="F87" s="30"/>
      <c r="G87" s="31"/>
      <c r="H87" s="21"/>
      <c r="I87" s="32">
        <f t="shared" si="3"/>
        <v>0</v>
      </c>
      <c r="J87" s="42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82"/>
      <c r="C88" s="28"/>
      <c r="D88" s="29"/>
      <c r="E88" s="21"/>
      <c r="F88" s="30"/>
      <c r="G88" s="31"/>
      <c r="H88" s="21"/>
      <c r="I88" s="32">
        <f t="shared" si="3"/>
        <v>0</v>
      </c>
      <c r="J88" s="42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82"/>
      <c r="C89" s="28"/>
      <c r="D89" s="29"/>
      <c r="E89" s="21"/>
      <c r="F89" s="30"/>
      <c r="G89" s="31"/>
      <c r="H89" s="21"/>
      <c r="I89" s="32">
        <f t="shared" si="3"/>
        <v>0</v>
      </c>
      <c r="J89" s="42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82"/>
      <c r="C90" s="28"/>
      <c r="D90" s="29"/>
      <c r="E90" s="21"/>
      <c r="F90" s="30"/>
      <c r="G90" s="31"/>
      <c r="H90" s="21"/>
      <c r="I90" s="32">
        <f t="shared" si="3"/>
        <v>0</v>
      </c>
      <c r="J90" s="42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82"/>
      <c r="C91" s="28"/>
      <c r="D91" s="29"/>
      <c r="E91" s="21"/>
      <c r="F91" s="30"/>
      <c r="G91" s="31"/>
      <c r="H91" s="21"/>
      <c r="I91" s="32">
        <f t="shared" si="3"/>
        <v>0</v>
      </c>
      <c r="J91" s="42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82"/>
      <c r="C92" s="28"/>
      <c r="D92" s="29"/>
      <c r="E92" s="21"/>
      <c r="F92" s="30"/>
      <c r="G92" s="31"/>
      <c r="H92" s="21"/>
      <c r="I92" s="32">
        <f t="shared" si="3"/>
        <v>0</v>
      </c>
      <c r="J92" s="42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82"/>
      <c r="C93" s="28"/>
      <c r="D93" s="29"/>
      <c r="E93" s="21"/>
      <c r="F93" s="30"/>
      <c r="G93" s="31"/>
      <c r="H93" s="21"/>
      <c r="I93" s="32">
        <f t="shared" si="3"/>
        <v>0</v>
      </c>
      <c r="J93" s="42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82"/>
      <c r="C94" s="28"/>
      <c r="D94" s="29"/>
      <c r="E94" s="21"/>
      <c r="F94" s="30"/>
      <c r="G94" s="31"/>
      <c r="H94" s="21"/>
      <c r="I94" s="32">
        <f t="shared" si="3"/>
        <v>0</v>
      </c>
      <c r="J94" s="42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82"/>
      <c r="C95" s="28"/>
      <c r="D95" s="29"/>
      <c r="E95" s="21"/>
      <c r="F95" s="30"/>
      <c r="G95" s="31"/>
      <c r="H95" s="21"/>
      <c r="I95" s="32">
        <f t="shared" si="3"/>
        <v>0</v>
      </c>
      <c r="J95" s="42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82"/>
      <c r="C96" s="28"/>
      <c r="D96" s="29"/>
      <c r="E96" s="21"/>
      <c r="F96" s="30"/>
      <c r="G96" s="31"/>
      <c r="H96" s="21"/>
      <c r="I96" s="32">
        <f t="shared" si="3"/>
        <v>0</v>
      </c>
      <c r="J96" s="42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82"/>
      <c r="C97" s="28"/>
      <c r="D97" s="29"/>
      <c r="E97" s="21"/>
      <c r="F97" s="30"/>
      <c r="G97" s="31"/>
      <c r="H97" s="21"/>
      <c r="I97" s="32">
        <f t="shared" si="3"/>
        <v>0</v>
      </c>
      <c r="J97" s="42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82"/>
      <c r="C98" s="28"/>
      <c r="D98" s="29"/>
      <c r="E98" s="21"/>
      <c r="F98" s="30"/>
      <c r="G98" s="31"/>
      <c r="H98" s="21"/>
      <c r="I98" s="32">
        <f t="shared" si="3"/>
        <v>0</v>
      </c>
      <c r="J98" s="42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82"/>
      <c r="C99" s="28"/>
      <c r="D99" s="29"/>
      <c r="E99" s="21"/>
      <c r="F99" s="30"/>
      <c r="G99" s="31"/>
      <c r="H99" s="21"/>
      <c r="I99" s="32">
        <f t="shared" si="3"/>
        <v>0</v>
      </c>
      <c r="J99" s="42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82"/>
      <c r="C100" s="28"/>
      <c r="D100" s="29"/>
      <c r="E100" s="21"/>
      <c r="F100" s="30"/>
      <c r="G100" s="31"/>
      <c r="H100" s="21"/>
      <c r="I100" s="32">
        <f t="shared" si="3"/>
        <v>0</v>
      </c>
      <c r="J100" s="42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82"/>
      <c r="C101" s="28"/>
      <c r="D101" s="29"/>
      <c r="E101" s="21"/>
      <c r="F101" s="30"/>
      <c r="G101" s="31"/>
      <c r="H101" s="21"/>
      <c r="I101" s="32">
        <f t="shared" si="3"/>
        <v>0</v>
      </c>
      <c r="J101" s="42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82"/>
      <c r="C102" s="28"/>
      <c r="D102" s="29"/>
      <c r="E102" s="21"/>
      <c r="F102" s="30"/>
      <c r="G102" s="31"/>
      <c r="H102" s="21"/>
      <c r="I102" s="32">
        <f t="shared" si="3"/>
        <v>0</v>
      </c>
      <c r="J102" s="42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82"/>
      <c r="C103" s="28"/>
      <c r="D103" s="29"/>
      <c r="E103" s="21"/>
      <c r="F103" s="30"/>
      <c r="G103" s="31"/>
      <c r="H103" s="21"/>
      <c r="I103" s="32">
        <f t="shared" si="3"/>
        <v>0</v>
      </c>
      <c r="J103" s="42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82"/>
      <c r="C104" s="28"/>
      <c r="D104" s="29"/>
      <c r="E104" s="21"/>
      <c r="F104" s="30"/>
      <c r="G104" s="31"/>
      <c r="H104" s="21"/>
      <c r="I104" s="32">
        <f t="shared" si="3"/>
        <v>0</v>
      </c>
      <c r="J104" s="42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82"/>
      <c r="C105" s="28"/>
      <c r="D105" s="29"/>
      <c r="E105" s="21"/>
      <c r="F105" s="30"/>
      <c r="G105" s="31"/>
      <c r="H105" s="21"/>
      <c r="I105" s="32">
        <f t="shared" si="3"/>
        <v>0</v>
      </c>
      <c r="J105" s="42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82"/>
      <c r="C106" s="28"/>
      <c r="D106" s="29"/>
      <c r="E106" s="21"/>
      <c r="F106" s="30"/>
      <c r="G106" s="31"/>
      <c r="H106" s="21"/>
      <c r="I106" s="32">
        <f t="shared" si="3"/>
        <v>0</v>
      </c>
      <c r="J106" s="42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82"/>
      <c r="C107" s="28"/>
      <c r="D107" s="29"/>
      <c r="E107" s="21"/>
      <c r="F107" s="30"/>
      <c r="G107" s="31"/>
      <c r="H107" s="21"/>
      <c r="I107" s="32">
        <f t="shared" si="3"/>
        <v>0</v>
      </c>
      <c r="J107" s="42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82"/>
      <c r="C108" s="28"/>
      <c r="D108" s="29"/>
      <c r="E108" s="21"/>
      <c r="F108" s="30"/>
      <c r="G108" s="31"/>
      <c r="H108" s="21"/>
      <c r="I108" s="32">
        <f t="shared" si="3"/>
        <v>0</v>
      </c>
      <c r="J108" s="42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82"/>
      <c r="C109" s="28"/>
      <c r="D109" s="29"/>
      <c r="E109" s="21"/>
      <c r="F109" s="30"/>
      <c r="G109" s="31"/>
      <c r="H109" s="21"/>
      <c r="I109" s="32">
        <f t="shared" si="3"/>
        <v>0</v>
      </c>
      <c r="J109" s="42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82"/>
      <c r="C110" s="28"/>
      <c r="D110" s="29"/>
      <c r="E110" s="21"/>
      <c r="F110" s="30"/>
      <c r="G110" s="31"/>
      <c r="H110" s="21"/>
      <c r="I110" s="32">
        <f t="shared" si="3"/>
        <v>0</v>
      </c>
      <c r="J110" s="42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82"/>
      <c r="C111" s="28"/>
      <c r="D111" s="29"/>
      <c r="E111" s="21"/>
      <c r="F111" s="30"/>
      <c r="G111" s="31"/>
      <c r="H111" s="21"/>
      <c r="I111" s="32">
        <f t="shared" si="3"/>
        <v>0</v>
      </c>
      <c r="J111" s="42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82"/>
      <c r="C112" s="28"/>
      <c r="D112" s="29"/>
      <c r="E112" s="21"/>
      <c r="F112" s="30"/>
      <c r="G112" s="31"/>
      <c r="H112" s="21"/>
      <c r="I112" s="32">
        <f t="shared" si="3"/>
        <v>0</v>
      </c>
      <c r="J112" s="42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82"/>
      <c r="C113" s="28"/>
      <c r="D113" s="29"/>
      <c r="E113" s="21"/>
      <c r="F113" s="30"/>
      <c r="G113" s="31"/>
      <c r="H113" s="21"/>
      <c r="I113" s="32">
        <f t="shared" si="3"/>
        <v>0</v>
      </c>
      <c r="J113" s="42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82"/>
      <c r="C114" s="28"/>
      <c r="D114" s="29"/>
      <c r="E114" s="21"/>
      <c r="F114" s="30"/>
      <c r="G114" s="31"/>
      <c r="H114" s="21"/>
      <c r="I114" s="32">
        <f t="shared" si="3"/>
        <v>0</v>
      </c>
      <c r="J114" s="42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82"/>
      <c r="C115" s="28"/>
      <c r="D115" s="29"/>
      <c r="E115" s="21"/>
      <c r="F115" s="30"/>
      <c r="G115" s="31"/>
      <c r="H115" s="21"/>
      <c r="I115" s="32">
        <f t="shared" si="3"/>
        <v>0</v>
      </c>
      <c r="J115" s="42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82"/>
      <c r="C116" s="28"/>
      <c r="D116" s="29"/>
      <c r="E116" s="21"/>
      <c r="F116" s="30"/>
      <c r="G116" s="31"/>
      <c r="H116" s="21"/>
      <c r="I116" s="32">
        <f t="shared" si="3"/>
        <v>0</v>
      </c>
      <c r="J116" s="42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82"/>
      <c r="C117" s="28"/>
      <c r="D117" s="29"/>
      <c r="E117" s="21"/>
      <c r="F117" s="30"/>
      <c r="G117" s="31"/>
      <c r="H117" s="21"/>
      <c r="I117" s="32">
        <f t="shared" si="3"/>
        <v>0</v>
      </c>
      <c r="J117" s="42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82"/>
      <c r="C118" s="28"/>
      <c r="D118" s="29"/>
      <c r="E118" s="21"/>
      <c r="F118" s="30"/>
      <c r="G118" s="31"/>
      <c r="H118" s="21"/>
      <c r="I118" s="32">
        <f t="shared" si="3"/>
        <v>0</v>
      </c>
      <c r="J118" s="42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82"/>
      <c r="C119" s="28"/>
      <c r="D119" s="29"/>
      <c r="E119" s="21"/>
      <c r="F119" s="30"/>
      <c r="G119" s="31"/>
      <c r="H119" s="21"/>
      <c r="I119" s="32">
        <f t="shared" si="3"/>
        <v>0</v>
      </c>
      <c r="J119" s="42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82"/>
      <c r="C120" s="28"/>
      <c r="D120" s="29"/>
      <c r="E120" s="21"/>
      <c r="F120" s="30"/>
      <c r="G120" s="31"/>
      <c r="H120" s="21"/>
      <c r="I120" s="32">
        <f t="shared" si="3"/>
        <v>0</v>
      </c>
      <c r="J120" s="42" t="e">
        <f t="shared" si="4"/>
        <v>#DIV/0!</v>
      </c>
      <c r="K120" s="33" t="e">
        <f t="shared" si="5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0">
    <tabColor rgb="FFFFFF00"/>
    <pageSetUpPr fitToPage="1"/>
  </sheetPr>
  <dimension ref="A1:M120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71093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187</v>
      </c>
      <c r="L8" s="11"/>
    </row>
    <row r="9" spans="1:13" ht="15" customHeight="1">
      <c r="A9" s="12" t="s">
        <v>8</v>
      </c>
      <c r="D9" s="10" t="s">
        <v>186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550</v>
      </c>
      <c r="K14" s="21">
        <f>J14*I14</f>
        <v>8250</v>
      </c>
      <c r="L14" s="26"/>
    </row>
    <row r="15" spans="1:13" ht="17.100000000000001" customHeight="1">
      <c r="A15" s="17">
        <v>45490</v>
      </c>
      <c r="B15" s="36" t="s">
        <v>627</v>
      </c>
      <c r="C15" s="28"/>
      <c r="D15" s="29"/>
      <c r="E15" s="21"/>
      <c r="F15" s="30">
        <v>15</v>
      </c>
      <c r="G15" s="31">
        <v>550</v>
      </c>
      <c r="H15" s="21">
        <f>F15*G15</f>
        <v>8250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  <c r="M15" s="1" t="s">
        <v>1010</v>
      </c>
    </row>
    <row r="16" spans="1:13" ht="17.100000000000001" customHeight="1">
      <c r="A16" s="17"/>
      <c r="B16" s="36"/>
      <c r="C16" s="28"/>
      <c r="D16" s="29"/>
      <c r="E16" s="21"/>
      <c r="F16" s="30"/>
      <c r="G16" s="31">
        <v>550</v>
      </c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>
        <v>550</v>
      </c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>
        <f t="shared" ref="I18:I81" si="0">+I17+C18-F18</f>
        <v>0</v>
      </c>
      <c r="J18" s="42" t="e">
        <f t="shared" ref="J18:J81" si="1">ROUND(((K17+E18)-H18)/I18,2)</f>
        <v>#DIV/0!</v>
      </c>
      <c r="K18" s="33" t="e">
        <f t="shared" ref="K18:K81" si="2">ROUND(I18*J18,2)</f>
        <v>#DIV/0!</v>
      </c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>
        <f t="shared" si="0"/>
        <v>0</v>
      </c>
      <c r="J19" s="42" t="e">
        <f t="shared" si="1"/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>
        <f t="shared" si="0"/>
        <v>0</v>
      </c>
      <c r="J20" s="42" t="e">
        <f t="shared" si="1"/>
        <v>#DIV/0!</v>
      </c>
      <c r="K20" s="33" t="e">
        <f t="shared" si="2"/>
        <v>#DIV/0!</v>
      </c>
      <c r="L20" s="34"/>
    </row>
    <row r="21" spans="1:12" ht="17.100000000000001" customHeight="1">
      <c r="A21" s="17"/>
      <c r="B21" s="82"/>
      <c r="C21" s="28"/>
      <c r="D21" s="29"/>
      <c r="E21" s="21"/>
      <c r="F21" s="30"/>
      <c r="G21" s="31"/>
      <c r="H21" s="21"/>
      <c r="I21" s="32">
        <f t="shared" si="0"/>
        <v>0</v>
      </c>
      <c r="J21" s="42" t="e">
        <f t="shared" si="1"/>
        <v>#DIV/0!</v>
      </c>
      <c r="K21" s="33" t="e">
        <f t="shared" si="2"/>
        <v>#DIV/0!</v>
      </c>
      <c r="L21" s="34"/>
    </row>
    <row r="22" spans="1:12" ht="17.100000000000001" customHeight="1">
      <c r="A22" s="17"/>
      <c r="B22" s="82"/>
      <c r="C22" s="28"/>
      <c r="D22" s="29"/>
      <c r="E22" s="21"/>
      <c r="F22" s="30"/>
      <c r="G22" s="31"/>
      <c r="H22" s="21"/>
      <c r="I22" s="32">
        <f t="shared" si="0"/>
        <v>0</v>
      </c>
      <c r="J22" s="42" t="e">
        <f t="shared" si="1"/>
        <v>#DIV/0!</v>
      </c>
      <c r="K22" s="33" t="e">
        <f t="shared" si="2"/>
        <v>#DIV/0!</v>
      </c>
      <c r="L22" s="34"/>
    </row>
    <row r="23" spans="1:12" ht="17.100000000000001" customHeight="1">
      <c r="A23" s="17"/>
      <c r="B23" s="82"/>
      <c r="C23" s="28"/>
      <c r="D23" s="29"/>
      <c r="E23" s="21"/>
      <c r="F23" s="30"/>
      <c r="G23" s="31"/>
      <c r="H23" s="21"/>
      <c r="I23" s="32">
        <f t="shared" si="0"/>
        <v>0</v>
      </c>
      <c r="J23" s="42" t="e">
        <f t="shared" si="1"/>
        <v>#DIV/0!</v>
      </c>
      <c r="K23" s="33" t="e">
        <f t="shared" si="2"/>
        <v>#DIV/0!</v>
      </c>
      <c r="L23" s="34"/>
    </row>
    <row r="24" spans="1:12" ht="17.100000000000001" customHeight="1">
      <c r="A24" s="17"/>
      <c r="B24" s="82"/>
      <c r="C24" s="28"/>
      <c r="D24" s="29"/>
      <c r="E24" s="21"/>
      <c r="F24" s="30"/>
      <c r="G24" s="31"/>
      <c r="H24" s="21"/>
      <c r="I24" s="32">
        <f t="shared" si="0"/>
        <v>0</v>
      </c>
      <c r="J24" s="42" t="e">
        <f t="shared" si="1"/>
        <v>#DIV/0!</v>
      </c>
      <c r="K24" s="33" t="e">
        <f t="shared" si="2"/>
        <v>#DIV/0!</v>
      </c>
      <c r="L24" s="34"/>
    </row>
    <row r="25" spans="1:12" ht="17.100000000000001" customHeight="1">
      <c r="A25" s="17"/>
      <c r="B25" s="82"/>
      <c r="C25" s="28"/>
      <c r="D25" s="29"/>
      <c r="E25" s="21"/>
      <c r="F25" s="30"/>
      <c r="G25" s="31"/>
      <c r="H25" s="21"/>
      <c r="I25" s="32">
        <f t="shared" si="0"/>
        <v>0</v>
      </c>
      <c r="J25" s="42" t="e">
        <f t="shared" si="1"/>
        <v>#DIV/0!</v>
      </c>
      <c r="K25" s="33" t="e">
        <f t="shared" si="2"/>
        <v>#DIV/0!</v>
      </c>
      <c r="L25" s="34"/>
    </row>
    <row r="26" spans="1:12" ht="17.100000000000001" customHeight="1">
      <c r="A26" s="17"/>
      <c r="B26" s="82"/>
      <c r="C26" s="28"/>
      <c r="D26" s="29"/>
      <c r="E26" s="21"/>
      <c r="F26" s="30"/>
      <c r="G26" s="31"/>
      <c r="H26" s="21"/>
      <c r="I26" s="32">
        <f t="shared" si="0"/>
        <v>0</v>
      </c>
      <c r="J26" s="42" t="e">
        <f t="shared" si="1"/>
        <v>#DIV/0!</v>
      </c>
      <c r="K26" s="33" t="e">
        <f t="shared" si="2"/>
        <v>#DIV/0!</v>
      </c>
      <c r="L26" s="34"/>
    </row>
    <row r="27" spans="1:12" ht="17.100000000000001" customHeight="1">
      <c r="A27" s="17"/>
      <c r="B27" s="82"/>
      <c r="C27" s="28"/>
      <c r="D27" s="29"/>
      <c r="E27" s="21"/>
      <c r="F27" s="30"/>
      <c r="G27" s="31"/>
      <c r="H27" s="21"/>
      <c r="I27" s="32">
        <f t="shared" si="0"/>
        <v>0</v>
      </c>
      <c r="J27" s="42" t="e">
        <f t="shared" si="1"/>
        <v>#DIV/0!</v>
      </c>
      <c r="K27" s="33" t="e">
        <f t="shared" si="2"/>
        <v>#DIV/0!</v>
      </c>
      <c r="L27" s="34"/>
    </row>
    <row r="28" spans="1:12" ht="17.100000000000001" customHeight="1">
      <c r="A28" s="17"/>
      <c r="B28" s="82"/>
      <c r="C28" s="28"/>
      <c r="D28" s="29"/>
      <c r="E28" s="21"/>
      <c r="F28" s="30"/>
      <c r="G28" s="31"/>
      <c r="H28" s="21"/>
      <c r="I28" s="32">
        <f t="shared" si="0"/>
        <v>0</v>
      </c>
      <c r="J28" s="42" t="e">
        <f t="shared" si="1"/>
        <v>#DIV/0!</v>
      </c>
      <c r="K28" s="33" t="e">
        <f t="shared" si="2"/>
        <v>#DIV/0!</v>
      </c>
      <c r="L28" s="34"/>
    </row>
    <row r="29" spans="1:12" ht="17.100000000000001" customHeight="1">
      <c r="A29" s="17"/>
      <c r="B29" s="82"/>
      <c r="C29" s="28"/>
      <c r="D29" s="29"/>
      <c r="E29" s="21"/>
      <c r="F29" s="30"/>
      <c r="G29" s="31"/>
      <c r="H29" s="21"/>
      <c r="I29" s="32">
        <f t="shared" si="0"/>
        <v>0</v>
      </c>
      <c r="J29" s="42" t="e">
        <f t="shared" si="1"/>
        <v>#DIV/0!</v>
      </c>
      <c r="K29" s="33" t="e">
        <f t="shared" si="2"/>
        <v>#DIV/0!</v>
      </c>
      <c r="L29" s="34"/>
    </row>
    <row r="30" spans="1:12" ht="17.100000000000001" customHeight="1">
      <c r="A30" s="17"/>
      <c r="B30" s="82"/>
      <c r="C30" s="28"/>
      <c r="D30" s="29"/>
      <c r="E30" s="21"/>
      <c r="F30" s="30"/>
      <c r="G30" s="31"/>
      <c r="H30" s="21"/>
      <c r="I30" s="32">
        <f t="shared" si="0"/>
        <v>0</v>
      </c>
      <c r="J30" s="42" t="e">
        <f t="shared" si="1"/>
        <v>#DIV/0!</v>
      </c>
      <c r="K30" s="33" t="e">
        <f t="shared" si="2"/>
        <v>#DIV/0!</v>
      </c>
      <c r="L30" s="34"/>
    </row>
    <row r="31" spans="1:12" ht="17.100000000000001" customHeight="1">
      <c r="A31" s="17"/>
      <c r="B31" s="82"/>
      <c r="C31" s="28"/>
      <c r="D31" s="29"/>
      <c r="E31" s="21"/>
      <c r="F31" s="30"/>
      <c r="G31" s="31"/>
      <c r="H31" s="21"/>
      <c r="I31" s="32">
        <f t="shared" si="0"/>
        <v>0</v>
      </c>
      <c r="J31" s="42" t="e">
        <f t="shared" si="1"/>
        <v>#DIV/0!</v>
      </c>
      <c r="K31" s="33" t="e">
        <f t="shared" si="2"/>
        <v>#DIV/0!</v>
      </c>
      <c r="L31" s="34"/>
    </row>
    <row r="32" spans="1:12" ht="17.100000000000001" customHeight="1">
      <c r="A32" s="17"/>
      <c r="B32" s="82"/>
      <c r="C32" s="28"/>
      <c r="D32" s="29"/>
      <c r="E32" s="21"/>
      <c r="F32" s="30"/>
      <c r="G32" s="31"/>
      <c r="H32" s="21"/>
      <c r="I32" s="32">
        <f t="shared" si="0"/>
        <v>0</v>
      </c>
      <c r="J32" s="42" t="e">
        <f t="shared" si="1"/>
        <v>#DIV/0!</v>
      </c>
      <c r="K32" s="33" t="e">
        <f t="shared" si="2"/>
        <v>#DIV/0!</v>
      </c>
      <c r="L32" s="34"/>
    </row>
    <row r="33" spans="1:12" ht="17.100000000000001" customHeight="1">
      <c r="A33" s="17"/>
      <c r="B33" s="82"/>
      <c r="C33" s="28"/>
      <c r="D33" s="29"/>
      <c r="E33" s="21"/>
      <c r="F33" s="30"/>
      <c r="G33" s="31"/>
      <c r="H33" s="21"/>
      <c r="I33" s="32">
        <f t="shared" si="0"/>
        <v>0</v>
      </c>
      <c r="J33" s="42" t="e">
        <f t="shared" si="1"/>
        <v>#DIV/0!</v>
      </c>
      <c r="K33" s="33" t="e">
        <f t="shared" si="2"/>
        <v>#DIV/0!</v>
      </c>
      <c r="L33" s="34"/>
    </row>
    <row r="34" spans="1:12" ht="17.100000000000001" customHeight="1">
      <c r="A34" s="17"/>
      <c r="B34" s="82"/>
      <c r="C34" s="28"/>
      <c r="D34" s="29"/>
      <c r="E34" s="21"/>
      <c r="F34" s="30"/>
      <c r="G34" s="31"/>
      <c r="H34" s="21"/>
      <c r="I34" s="32">
        <f t="shared" si="0"/>
        <v>0</v>
      </c>
      <c r="J34" s="42" t="e">
        <f t="shared" si="1"/>
        <v>#DIV/0!</v>
      </c>
      <c r="K34" s="33" t="e">
        <f t="shared" si="2"/>
        <v>#DIV/0!</v>
      </c>
      <c r="L34" s="34"/>
    </row>
    <row r="35" spans="1:12" ht="17.100000000000001" customHeight="1">
      <c r="A35" s="17"/>
      <c r="B35" s="82"/>
      <c r="C35" s="28"/>
      <c r="D35" s="29"/>
      <c r="E35" s="21"/>
      <c r="F35" s="30"/>
      <c r="G35" s="31"/>
      <c r="H35" s="21"/>
      <c r="I35" s="32">
        <f t="shared" si="0"/>
        <v>0</v>
      </c>
      <c r="J35" s="42" t="e">
        <f t="shared" si="1"/>
        <v>#DIV/0!</v>
      </c>
      <c r="K35" s="33" t="e">
        <f t="shared" si="2"/>
        <v>#DIV/0!</v>
      </c>
      <c r="L35" s="34"/>
    </row>
    <row r="36" spans="1:12" ht="17.100000000000001" customHeight="1">
      <c r="A36" s="17"/>
      <c r="B36" s="82"/>
      <c r="C36" s="28"/>
      <c r="D36" s="29"/>
      <c r="E36" s="21"/>
      <c r="F36" s="30"/>
      <c r="G36" s="31"/>
      <c r="H36" s="21"/>
      <c r="I36" s="32">
        <f t="shared" si="0"/>
        <v>0</v>
      </c>
      <c r="J36" s="42" t="e">
        <f t="shared" si="1"/>
        <v>#DIV/0!</v>
      </c>
      <c r="K36" s="33" t="e">
        <f t="shared" si="2"/>
        <v>#DIV/0!</v>
      </c>
      <c r="L36" s="34"/>
    </row>
    <row r="37" spans="1:12" ht="17.100000000000001" customHeight="1">
      <c r="A37" s="17"/>
      <c r="B37" s="82"/>
      <c r="C37" s="28"/>
      <c r="D37" s="29"/>
      <c r="E37" s="21"/>
      <c r="F37" s="30"/>
      <c r="G37" s="31"/>
      <c r="H37" s="21"/>
      <c r="I37" s="32">
        <f t="shared" si="0"/>
        <v>0</v>
      </c>
      <c r="J37" s="42" t="e">
        <f t="shared" si="1"/>
        <v>#DIV/0!</v>
      </c>
      <c r="K37" s="33" t="e">
        <f t="shared" si="2"/>
        <v>#DIV/0!</v>
      </c>
      <c r="L37" s="34"/>
    </row>
    <row r="38" spans="1:12" ht="17.100000000000001" customHeight="1">
      <c r="A38" s="17"/>
      <c r="B38" s="82"/>
      <c r="C38" s="28"/>
      <c r="D38" s="29"/>
      <c r="E38" s="21"/>
      <c r="F38" s="30"/>
      <c r="G38" s="31"/>
      <c r="H38" s="21"/>
      <c r="I38" s="32">
        <f t="shared" si="0"/>
        <v>0</v>
      </c>
      <c r="J38" s="42" t="e">
        <f t="shared" si="1"/>
        <v>#DIV/0!</v>
      </c>
      <c r="K38" s="33" t="e">
        <f t="shared" si="2"/>
        <v>#DIV/0!</v>
      </c>
      <c r="L38" s="34"/>
    </row>
    <row r="39" spans="1:12" ht="17.100000000000001" customHeight="1">
      <c r="A39" s="17"/>
      <c r="B39" s="82"/>
      <c r="C39" s="28"/>
      <c r="D39" s="29"/>
      <c r="E39" s="21"/>
      <c r="F39" s="30"/>
      <c r="G39" s="31"/>
      <c r="H39" s="21"/>
      <c r="I39" s="32">
        <f t="shared" si="0"/>
        <v>0</v>
      </c>
      <c r="J39" s="42" t="e">
        <f t="shared" si="1"/>
        <v>#DIV/0!</v>
      </c>
      <c r="K39" s="33" t="e">
        <f t="shared" si="2"/>
        <v>#DIV/0!</v>
      </c>
      <c r="L39" s="34"/>
    </row>
    <row r="40" spans="1:12" ht="17.100000000000001" customHeight="1">
      <c r="A40" s="17"/>
      <c r="B40" s="82"/>
      <c r="C40" s="28"/>
      <c r="D40" s="29"/>
      <c r="E40" s="21"/>
      <c r="F40" s="30"/>
      <c r="G40" s="31"/>
      <c r="H40" s="21"/>
      <c r="I40" s="32">
        <f t="shared" si="0"/>
        <v>0</v>
      </c>
      <c r="J40" s="42" t="e">
        <f t="shared" si="1"/>
        <v>#DIV/0!</v>
      </c>
      <c r="K40" s="33" t="e">
        <f t="shared" si="2"/>
        <v>#DIV/0!</v>
      </c>
      <c r="L40" s="34"/>
    </row>
    <row r="41" spans="1:12" ht="17.100000000000001" customHeight="1">
      <c r="A41" s="17"/>
      <c r="B41" s="82"/>
      <c r="C41" s="28"/>
      <c r="D41" s="29"/>
      <c r="E41" s="21"/>
      <c r="F41" s="30"/>
      <c r="G41" s="31"/>
      <c r="H41" s="21"/>
      <c r="I41" s="32">
        <f t="shared" si="0"/>
        <v>0</v>
      </c>
      <c r="J41" s="42" t="e">
        <f t="shared" si="1"/>
        <v>#DIV/0!</v>
      </c>
      <c r="K41" s="33" t="e">
        <f t="shared" si="2"/>
        <v>#DIV/0!</v>
      </c>
      <c r="L41" s="34"/>
    </row>
    <row r="42" spans="1:12" ht="17.100000000000001" customHeight="1">
      <c r="A42" s="17"/>
      <c r="B42" s="82"/>
      <c r="C42" s="28"/>
      <c r="D42" s="29"/>
      <c r="E42" s="21"/>
      <c r="F42" s="30"/>
      <c r="G42" s="31"/>
      <c r="H42" s="21"/>
      <c r="I42" s="32">
        <f t="shared" si="0"/>
        <v>0</v>
      </c>
      <c r="J42" s="42" t="e">
        <f t="shared" si="1"/>
        <v>#DIV/0!</v>
      </c>
      <c r="K42" s="33" t="e">
        <f t="shared" si="2"/>
        <v>#DIV/0!</v>
      </c>
      <c r="L42" s="34"/>
    </row>
    <row r="43" spans="1:12" ht="17.100000000000001" customHeight="1">
      <c r="A43" s="17"/>
      <c r="B43" s="82"/>
      <c r="C43" s="28"/>
      <c r="D43" s="29"/>
      <c r="E43" s="21"/>
      <c r="F43" s="30"/>
      <c r="G43" s="31"/>
      <c r="H43" s="21"/>
      <c r="I43" s="32">
        <f t="shared" si="0"/>
        <v>0</v>
      </c>
      <c r="J43" s="42" t="e">
        <f t="shared" si="1"/>
        <v>#DIV/0!</v>
      </c>
      <c r="K43" s="33" t="e">
        <f t="shared" si="2"/>
        <v>#DIV/0!</v>
      </c>
      <c r="L43" s="34"/>
    </row>
    <row r="44" spans="1:12" ht="17.100000000000001" customHeight="1">
      <c r="A44" s="17"/>
      <c r="B44" s="82"/>
      <c r="C44" s="28"/>
      <c r="D44" s="29"/>
      <c r="E44" s="21"/>
      <c r="F44" s="30"/>
      <c r="G44" s="31"/>
      <c r="H44" s="21"/>
      <c r="I44" s="32">
        <f t="shared" si="0"/>
        <v>0</v>
      </c>
      <c r="J44" s="42" t="e">
        <f t="shared" si="1"/>
        <v>#DIV/0!</v>
      </c>
      <c r="K44" s="33" t="e">
        <f t="shared" si="2"/>
        <v>#DIV/0!</v>
      </c>
      <c r="L44" s="34"/>
    </row>
    <row r="45" spans="1:12" ht="17.100000000000001" customHeight="1">
      <c r="A45" s="17"/>
      <c r="B45" s="82"/>
      <c r="C45" s="28"/>
      <c r="D45" s="29"/>
      <c r="E45" s="21"/>
      <c r="F45" s="30"/>
      <c r="G45" s="31"/>
      <c r="H45" s="21"/>
      <c r="I45" s="32">
        <f t="shared" si="0"/>
        <v>0</v>
      </c>
      <c r="J45" s="42" t="e">
        <f t="shared" si="1"/>
        <v>#DIV/0!</v>
      </c>
      <c r="K45" s="33" t="e">
        <f t="shared" si="2"/>
        <v>#DIV/0!</v>
      </c>
      <c r="L45" s="34"/>
    </row>
    <row r="46" spans="1:12" ht="17.100000000000001" customHeight="1">
      <c r="A46" s="17"/>
      <c r="B46" s="82"/>
      <c r="C46" s="28"/>
      <c r="D46" s="29"/>
      <c r="E46" s="21"/>
      <c r="F46" s="30"/>
      <c r="G46" s="31"/>
      <c r="H46" s="21"/>
      <c r="I46" s="32">
        <f t="shared" si="0"/>
        <v>0</v>
      </c>
      <c r="J46" s="42" t="e">
        <f t="shared" si="1"/>
        <v>#DIV/0!</v>
      </c>
      <c r="K46" s="33" t="e">
        <f t="shared" si="2"/>
        <v>#DIV/0!</v>
      </c>
      <c r="L46" s="34"/>
    </row>
    <row r="47" spans="1:12" ht="17.100000000000001" customHeight="1">
      <c r="A47" s="17"/>
      <c r="B47" s="82"/>
      <c r="C47" s="28"/>
      <c r="D47" s="29"/>
      <c r="E47" s="21"/>
      <c r="F47" s="30"/>
      <c r="G47" s="31"/>
      <c r="H47" s="21"/>
      <c r="I47" s="32">
        <f t="shared" si="0"/>
        <v>0</v>
      </c>
      <c r="J47" s="42" t="e">
        <f t="shared" si="1"/>
        <v>#DIV/0!</v>
      </c>
      <c r="K47" s="33" t="e">
        <f t="shared" si="2"/>
        <v>#DIV/0!</v>
      </c>
      <c r="L47" s="34"/>
    </row>
    <row r="48" spans="1:12" ht="17.100000000000001" customHeight="1">
      <c r="A48" s="17"/>
      <c r="B48" s="82"/>
      <c r="C48" s="28"/>
      <c r="D48" s="29"/>
      <c r="E48" s="21"/>
      <c r="F48" s="30"/>
      <c r="G48" s="31"/>
      <c r="H48" s="21"/>
      <c r="I48" s="32">
        <f t="shared" si="0"/>
        <v>0</v>
      </c>
      <c r="J48" s="42" t="e">
        <f t="shared" si="1"/>
        <v>#DIV/0!</v>
      </c>
      <c r="K48" s="33" t="e">
        <f t="shared" si="2"/>
        <v>#DIV/0!</v>
      </c>
      <c r="L48" s="34"/>
    </row>
    <row r="49" spans="1:12" ht="17.100000000000001" customHeight="1">
      <c r="A49" s="17"/>
      <c r="B49" s="82"/>
      <c r="C49" s="28"/>
      <c r="D49" s="29"/>
      <c r="E49" s="21"/>
      <c r="F49" s="30"/>
      <c r="G49" s="31"/>
      <c r="H49" s="21"/>
      <c r="I49" s="32">
        <f t="shared" si="0"/>
        <v>0</v>
      </c>
      <c r="J49" s="42" t="e">
        <f t="shared" si="1"/>
        <v>#DIV/0!</v>
      </c>
      <c r="K49" s="33" t="e">
        <f t="shared" si="2"/>
        <v>#DIV/0!</v>
      </c>
      <c r="L49" s="34"/>
    </row>
    <row r="50" spans="1:12" ht="17.100000000000001" customHeight="1">
      <c r="A50" s="17"/>
      <c r="B50" s="82"/>
      <c r="C50" s="28"/>
      <c r="D50" s="29"/>
      <c r="E50" s="21"/>
      <c r="F50" s="30"/>
      <c r="G50" s="31"/>
      <c r="H50" s="21"/>
      <c r="I50" s="32">
        <f t="shared" si="0"/>
        <v>0</v>
      </c>
      <c r="J50" s="42" t="e">
        <f t="shared" si="1"/>
        <v>#DIV/0!</v>
      </c>
      <c r="K50" s="33" t="e">
        <f t="shared" si="2"/>
        <v>#DIV/0!</v>
      </c>
      <c r="L50" s="34"/>
    </row>
    <row r="51" spans="1:12" ht="17.100000000000001" customHeight="1">
      <c r="A51" s="17"/>
      <c r="B51" s="82"/>
      <c r="C51" s="28"/>
      <c r="D51" s="29"/>
      <c r="E51" s="21"/>
      <c r="F51" s="30"/>
      <c r="G51" s="31"/>
      <c r="H51" s="21"/>
      <c r="I51" s="32">
        <f t="shared" si="0"/>
        <v>0</v>
      </c>
      <c r="J51" s="42" t="e">
        <f t="shared" si="1"/>
        <v>#DIV/0!</v>
      </c>
      <c r="K51" s="33" t="e">
        <f t="shared" si="2"/>
        <v>#DIV/0!</v>
      </c>
      <c r="L51" s="34"/>
    </row>
    <row r="52" spans="1:12" ht="17.100000000000001" customHeight="1">
      <c r="A52" s="17"/>
      <c r="B52" s="82"/>
      <c r="C52" s="28"/>
      <c r="D52" s="29"/>
      <c r="E52" s="21"/>
      <c r="F52" s="30"/>
      <c r="G52" s="31"/>
      <c r="H52" s="21"/>
      <c r="I52" s="32">
        <f t="shared" si="0"/>
        <v>0</v>
      </c>
      <c r="J52" s="42" t="e">
        <f t="shared" si="1"/>
        <v>#DIV/0!</v>
      </c>
      <c r="K52" s="33" t="e">
        <f t="shared" si="2"/>
        <v>#DIV/0!</v>
      </c>
      <c r="L52" s="34"/>
    </row>
    <row r="53" spans="1:12" ht="17.100000000000001" customHeight="1">
      <c r="A53" s="17"/>
      <c r="B53" s="82"/>
      <c r="C53" s="28"/>
      <c r="D53" s="29"/>
      <c r="E53" s="21"/>
      <c r="F53" s="30"/>
      <c r="G53" s="31"/>
      <c r="H53" s="21"/>
      <c r="I53" s="32">
        <f t="shared" si="0"/>
        <v>0</v>
      </c>
      <c r="J53" s="42" t="e">
        <f t="shared" si="1"/>
        <v>#DIV/0!</v>
      </c>
      <c r="K53" s="33" t="e">
        <f t="shared" si="2"/>
        <v>#DIV/0!</v>
      </c>
      <c r="L53" s="34"/>
    </row>
    <row r="54" spans="1:12" ht="17.100000000000001" customHeight="1">
      <c r="A54" s="17"/>
      <c r="B54" s="82"/>
      <c r="C54" s="28"/>
      <c r="D54" s="29"/>
      <c r="E54" s="21"/>
      <c r="F54" s="30"/>
      <c r="G54" s="31"/>
      <c r="H54" s="21"/>
      <c r="I54" s="32">
        <f t="shared" si="0"/>
        <v>0</v>
      </c>
      <c r="J54" s="42" t="e">
        <f t="shared" si="1"/>
        <v>#DIV/0!</v>
      </c>
      <c r="K54" s="33" t="e">
        <f t="shared" si="2"/>
        <v>#DIV/0!</v>
      </c>
      <c r="L54" s="34"/>
    </row>
    <row r="55" spans="1:12" ht="17.100000000000001" customHeight="1">
      <c r="A55" s="17"/>
      <c r="B55" s="82"/>
      <c r="C55" s="28"/>
      <c r="D55" s="29"/>
      <c r="E55" s="21"/>
      <c r="F55" s="30"/>
      <c r="G55" s="31"/>
      <c r="H55" s="21"/>
      <c r="I55" s="32">
        <f t="shared" si="0"/>
        <v>0</v>
      </c>
      <c r="J55" s="42" t="e">
        <f t="shared" si="1"/>
        <v>#DIV/0!</v>
      </c>
      <c r="K55" s="33" t="e">
        <f t="shared" si="2"/>
        <v>#DIV/0!</v>
      </c>
      <c r="L55" s="34"/>
    </row>
    <row r="56" spans="1:12" ht="17.100000000000001" customHeight="1">
      <c r="A56" s="17"/>
      <c r="B56" s="82"/>
      <c r="C56" s="28"/>
      <c r="D56" s="29"/>
      <c r="E56" s="21"/>
      <c r="F56" s="30"/>
      <c r="G56" s="31"/>
      <c r="H56" s="21"/>
      <c r="I56" s="32">
        <f t="shared" si="0"/>
        <v>0</v>
      </c>
      <c r="J56" s="42" t="e">
        <f t="shared" si="1"/>
        <v>#DIV/0!</v>
      </c>
      <c r="K56" s="33" t="e">
        <f t="shared" si="2"/>
        <v>#DIV/0!</v>
      </c>
      <c r="L56" s="34"/>
    </row>
    <row r="57" spans="1:12" ht="17.100000000000001" customHeight="1">
      <c r="A57" s="17"/>
      <c r="B57" s="82"/>
      <c r="C57" s="28"/>
      <c r="D57" s="29"/>
      <c r="E57" s="21"/>
      <c r="F57" s="30"/>
      <c r="G57" s="31"/>
      <c r="H57" s="21"/>
      <c r="I57" s="32">
        <f t="shared" si="0"/>
        <v>0</v>
      </c>
      <c r="J57" s="42" t="e">
        <f t="shared" si="1"/>
        <v>#DIV/0!</v>
      </c>
      <c r="K57" s="33" t="e">
        <f t="shared" si="2"/>
        <v>#DIV/0!</v>
      </c>
      <c r="L57" s="34"/>
    </row>
    <row r="58" spans="1:12" ht="17.100000000000001" customHeight="1">
      <c r="A58" s="17"/>
      <c r="B58" s="82"/>
      <c r="C58" s="28"/>
      <c r="D58" s="29"/>
      <c r="E58" s="21"/>
      <c r="F58" s="30"/>
      <c r="G58" s="31"/>
      <c r="H58" s="21"/>
      <c r="I58" s="32">
        <f t="shared" si="0"/>
        <v>0</v>
      </c>
      <c r="J58" s="42" t="e">
        <f t="shared" si="1"/>
        <v>#DIV/0!</v>
      </c>
      <c r="K58" s="33" t="e">
        <f t="shared" si="2"/>
        <v>#DIV/0!</v>
      </c>
      <c r="L58" s="34"/>
    </row>
    <row r="59" spans="1:12" ht="17.100000000000001" customHeight="1">
      <c r="A59" s="17"/>
      <c r="B59" s="82"/>
      <c r="C59" s="28"/>
      <c r="D59" s="29"/>
      <c r="E59" s="21"/>
      <c r="F59" s="30"/>
      <c r="G59" s="31"/>
      <c r="H59" s="21"/>
      <c r="I59" s="32">
        <f t="shared" si="0"/>
        <v>0</v>
      </c>
      <c r="J59" s="42" t="e">
        <f t="shared" si="1"/>
        <v>#DIV/0!</v>
      </c>
      <c r="K59" s="33" t="e">
        <f t="shared" si="2"/>
        <v>#DIV/0!</v>
      </c>
      <c r="L59" s="34"/>
    </row>
    <row r="60" spans="1:12" ht="17.100000000000001" customHeight="1">
      <c r="A60" s="17"/>
      <c r="B60" s="82"/>
      <c r="C60" s="28"/>
      <c r="D60" s="29"/>
      <c r="E60" s="21"/>
      <c r="F60" s="30"/>
      <c r="G60" s="31"/>
      <c r="H60" s="21"/>
      <c r="I60" s="32">
        <f t="shared" si="0"/>
        <v>0</v>
      </c>
      <c r="J60" s="42" t="e">
        <f t="shared" si="1"/>
        <v>#DIV/0!</v>
      </c>
      <c r="K60" s="33" t="e">
        <f t="shared" si="2"/>
        <v>#DIV/0!</v>
      </c>
      <c r="L60" s="34"/>
    </row>
    <row r="61" spans="1:12" ht="17.100000000000001" customHeight="1">
      <c r="A61" s="17"/>
      <c r="B61" s="82"/>
      <c r="C61" s="28"/>
      <c r="D61" s="29"/>
      <c r="E61" s="21"/>
      <c r="F61" s="30"/>
      <c r="G61" s="31"/>
      <c r="H61" s="21"/>
      <c r="I61" s="32">
        <f t="shared" si="0"/>
        <v>0</v>
      </c>
      <c r="J61" s="42" t="e">
        <f t="shared" si="1"/>
        <v>#DIV/0!</v>
      </c>
      <c r="K61" s="33" t="e">
        <f t="shared" si="2"/>
        <v>#DIV/0!</v>
      </c>
      <c r="L61" s="34"/>
    </row>
    <row r="62" spans="1:12" ht="17.100000000000001" customHeight="1">
      <c r="A62" s="17"/>
      <c r="B62" s="82"/>
      <c r="C62" s="28"/>
      <c r="D62" s="29"/>
      <c r="E62" s="21"/>
      <c r="F62" s="30"/>
      <c r="G62" s="31"/>
      <c r="H62" s="21"/>
      <c r="I62" s="32">
        <f t="shared" si="0"/>
        <v>0</v>
      </c>
      <c r="J62" s="42" t="e">
        <f t="shared" si="1"/>
        <v>#DIV/0!</v>
      </c>
      <c r="K62" s="33" t="e">
        <f t="shared" si="2"/>
        <v>#DIV/0!</v>
      </c>
      <c r="L62" s="34"/>
    </row>
    <row r="63" spans="1:12" ht="17.100000000000001" customHeight="1">
      <c r="A63" s="17"/>
      <c r="B63" s="82"/>
      <c r="C63" s="28"/>
      <c r="D63" s="29"/>
      <c r="E63" s="21"/>
      <c r="F63" s="30"/>
      <c r="G63" s="31"/>
      <c r="H63" s="21"/>
      <c r="I63" s="32">
        <f t="shared" si="0"/>
        <v>0</v>
      </c>
      <c r="J63" s="42" t="e">
        <f t="shared" si="1"/>
        <v>#DIV/0!</v>
      </c>
      <c r="K63" s="33" t="e">
        <f t="shared" si="2"/>
        <v>#DIV/0!</v>
      </c>
      <c r="L63" s="34"/>
    </row>
    <row r="64" spans="1:12" ht="17.100000000000001" customHeight="1">
      <c r="A64" s="17"/>
      <c r="B64" s="82"/>
      <c r="C64" s="28"/>
      <c r="D64" s="29"/>
      <c r="E64" s="21"/>
      <c r="F64" s="30"/>
      <c r="G64" s="31"/>
      <c r="H64" s="21"/>
      <c r="I64" s="32">
        <f t="shared" si="0"/>
        <v>0</v>
      </c>
      <c r="J64" s="42" t="e">
        <f t="shared" si="1"/>
        <v>#DIV/0!</v>
      </c>
      <c r="K64" s="33" t="e">
        <f t="shared" si="2"/>
        <v>#DIV/0!</v>
      </c>
      <c r="L64" s="34"/>
    </row>
    <row r="65" spans="1:12" ht="17.100000000000001" customHeight="1">
      <c r="A65" s="17"/>
      <c r="B65" s="82"/>
      <c r="C65" s="28"/>
      <c r="D65" s="29"/>
      <c r="E65" s="21"/>
      <c r="F65" s="30"/>
      <c r="G65" s="31"/>
      <c r="H65" s="21"/>
      <c r="I65" s="32">
        <f t="shared" si="0"/>
        <v>0</v>
      </c>
      <c r="J65" s="42" t="e">
        <f t="shared" si="1"/>
        <v>#DIV/0!</v>
      </c>
      <c r="K65" s="33" t="e">
        <f t="shared" si="2"/>
        <v>#DIV/0!</v>
      </c>
      <c r="L65" s="34"/>
    </row>
    <row r="66" spans="1:12" ht="17.100000000000001" customHeight="1">
      <c r="A66" s="17"/>
      <c r="B66" s="82"/>
      <c r="C66" s="28"/>
      <c r="D66" s="29"/>
      <c r="E66" s="21"/>
      <c r="F66" s="30"/>
      <c r="G66" s="31"/>
      <c r="H66" s="21"/>
      <c r="I66" s="32">
        <f t="shared" si="0"/>
        <v>0</v>
      </c>
      <c r="J66" s="42" t="e">
        <f t="shared" si="1"/>
        <v>#DIV/0!</v>
      </c>
      <c r="K66" s="33" t="e">
        <f t="shared" si="2"/>
        <v>#DIV/0!</v>
      </c>
      <c r="L66" s="34"/>
    </row>
    <row r="67" spans="1:12" ht="17.100000000000001" customHeight="1">
      <c r="A67" s="17"/>
      <c r="B67" s="82"/>
      <c r="C67" s="28"/>
      <c r="D67" s="29"/>
      <c r="E67" s="21"/>
      <c r="F67" s="30"/>
      <c r="G67" s="31"/>
      <c r="H67" s="21"/>
      <c r="I67" s="32">
        <f t="shared" si="0"/>
        <v>0</v>
      </c>
      <c r="J67" s="42" t="e">
        <f t="shared" si="1"/>
        <v>#DIV/0!</v>
      </c>
      <c r="K67" s="33" t="e">
        <f t="shared" si="2"/>
        <v>#DIV/0!</v>
      </c>
      <c r="L67" s="34"/>
    </row>
    <row r="68" spans="1:12" ht="17.100000000000001" customHeight="1">
      <c r="A68" s="17"/>
      <c r="B68" s="82"/>
      <c r="C68" s="28"/>
      <c r="D68" s="29"/>
      <c r="E68" s="21"/>
      <c r="F68" s="30"/>
      <c r="G68" s="31"/>
      <c r="H68" s="21"/>
      <c r="I68" s="32">
        <f t="shared" si="0"/>
        <v>0</v>
      </c>
      <c r="J68" s="42" t="e">
        <f t="shared" si="1"/>
        <v>#DIV/0!</v>
      </c>
      <c r="K68" s="33" t="e">
        <f t="shared" si="2"/>
        <v>#DIV/0!</v>
      </c>
      <c r="L68" s="34"/>
    </row>
    <row r="69" spans="1:12" ht="17.100000000000001" customHeight="1">
      <c r="A69" s="17"/>
      <c r="B69" s="82"/>
      <c r="C69" s="28"/>
      <c r="D69" s="29"/>
      <c r="E69" s="21"/>
      <c r="F69" s="30"/>
      <c r="G69" s="31"/>
      <c r="H69" s="21"/>
      <c r="I69" s="32">
        <f t="shared" si="0"/>
        <v>0</v>
      </c>
      <c r="J69" s="42" t="e">
        <f t="shared" si="1"/>
        <v>#DIV/0!</v>
      </c>
      <c r="K69" s="33" t="e">
        <f t="shared" si="2"/>
        <v>#DIV/0!</v>
      </c>
      <c r="L69" s="34"/>
    </row>
    <row r="70" spans="1:12" ht="17.100000000000001" customHeight="1">
      <c r="A70" s="17"/>
      <c r="B70" s="82"/>
      <c r="C70" s="28"/>
      <c r="D70" s="29"/>
      <c r="E70" s="21"/>
      <c r="F70" s="30"/>
      <c r="G70" s="31"/>
      <c r="H70" s="21"/>
      <c r="I70" s="32">
        <f t="shared" si="0"/>
        <v>0</v>
      </c>
      <c r="J70" s="42" t="e">
        <f t="shared" si="1"/>
        <v>#DIV/0!</v>
      </c>
      <c r="K70" s="33" t="e">
        <f t="shared" si="2"/>
        <v>#DIV/0!</v>
      </c>
      <c r="L70" s="34"/>
    </row>
    <row r="71" spans="1:12" ht="17.100000000000001" customHeight="1">
      <c r="A71" s="17"/>
      <c r="B71" s="82"/>
      <c r="C71" s="28"/>
      <c r="D71" s="29"/>
      <c r="E71" s="21"/>
      <c r="F71" s="30"/>
      <c r="G71" s="31"/>
      <c r="H71" s="21"/>
      <c r="I71" s="32">
        <f t="shared" si="0"/>
        <v>0</v>
      </c>
      <c r="J71" s="42" t="e">
        <f t="shared" si="1"/>
        <v>#DIV/0!</v>
      </c>
      <c r="K71" s="33" t="e">
        <f t="shared" si="2"/>
        <v>#DIV/0!</v>
      </c>
      <c r="L71" s="34"/>
    </row>
    <row r="72" spans="1:12" ht="17.100000000000001" customHeight="1">
      <c r="A72" s="17"/>
      <c r="B72" s="82"/>
      <c r="C72" s="28"/>
      <c r="D72" s="29"/>
      <c r="E72" s="21"/>
      <c r="F72" s="30"/>
      <c r="G72" s="31"/>
      <c r="H72" s="21"/>
      <c r="I72" s="32">
        <f t="shared" si="0"/>
        <v>0</v>
      </c>
      <c r="J72" s="42" t="e">
        <f t="shared" si="1"/>
        <v>#DIV/0!</v>
      </c>
      <c r="K72" s="33" t="e">
        <f t="shared" si="2"/>
        <v>#DIV/0!</v>
      </c>
      <c r="L72" s="34"/>
    </row>
    <row r="73" spans="1:12" ht="17.100000000000001" customHeight="1">
      <c r="A73" s="17"/>
      <c r="B73" s="82"/>
      <c r="C73" s="28"/>
      <c r="D73" s="29"/>
      <c r="E73" s="21"/>
      <c r="F73" s="30"/>
      <c r="G73" s="31"/>
      <c r="H73" s="21"/>
      <c r="I73" s="32">
        <f t="shared" si="0"/>
        <v>0</v>
      </c>
      <c r="J73" s="42" t="e">
        <f t="shared" si="1"/>
        <v>#DIV/0!</v>
      </c>
      <c r="K73" s="33" t="e">
        <f t="shared" si="2"/>
        <v>#DIV/0!</v>
      </c>
      <c r="L73" s="34"/>
    </row>
    <row r="74" spans="1:12" ht="17.100000000000001" customHeight="1">
      <c r="A74" s="17"/>
      <c r="B74" s="82"/>
      <c r="C74" s="28"/>
      <c r="D74" s="29"/>
      <c r="E74" s="21"/>
      <c r="F74" s="30"/>
      <c r="G74" s="31"/>
      <c r="H74" s="21"/>
      <c r="I74" s="32">
        <f t="shared" si="0"/>
        <v>0</v>
      </c>
      <c r="J74" s="42" t="e">
        <f t="shared" si="1"/>
        <v>#DIV/0!</v>
      </c>
      <c r="K74" s="33" t="e">
        <f t="shared" si="2"/>
        <v>#DIV/0!</v>
      </c>
      <c r="L74" s="34"/>
    </row>
    <row r="75" spans="1:12" ht="17.100000000000001" customHeight="1">
      <c r="A75" s="17"/>
      <c r="B75" s="82"/>
      <c r="C75" s="28"/>
      <c r="D75" s="29"/>
      <c r="E75" s="21"/>
      <c r="F75" s="30"/>
      <c r="G75" s="31"/>
      <c r="H75" s="21"/>
      <c r="I75" s="32">
        <f t="shared" si="0"/>
        <v>0</v>
      </c>
      <c r="J75" s="42" t="e">
        <f t="shared" si="1"/>
        <v>#DIV/0!</v>
      </c>
      <c r="K75" s="33" t="e">
        <f t="shared" si="2"/>
        <v>#DIV/0!</v>
      </c>
      <c r="L75" s="34"/>
    </row>
    <row r="76" spans="1:12" ht="17.100000000000001" customHeight="1">
      <c r="A76" s="17"/>
      <c r="B76" s="82"/>
      <c r="C76" s="28"/>
      <c r="D76" s="29"/>
      <c r="E76" s="21"/>
      <c r="F76" s="30"/>
      <c r="G76" s="31"/>
      <c r="H76" s="21"/>
      <c r="I76" s="32">
        <f t="shared" si="0"/>
        <v>0</v>
      </c>
      <c r="J76" s="42" t="e">
        <f t="shared" si="1"/>
        <v>#DIV/0!</v>
      </c>
      <c r="K76" s="33" t="e">
        <f t="shared" si="2"/>
        <v>#DIV/0!</v>
      </c>
      <c r="L76" s="34"/>
    </row>
    <row r="77" spans="1:12" ht="17.100000000000001" customHeight="1">
      <c r="A77" s="17"/>
      <c r="B77" s="82"/>
      <c r="C77" s="28"/>
      <c r="D77" s="29"/>
      <c r="E77" s="21"/>
      <c r="F77" s="30"/>
      <c r="G77" s="31"/>
      <c r="H77" s="21"/>
      <c r="I77" s="32">
        <f t="shared" si="0"/>
        <v>0</v>
      </c>
      <c r="J77" s="42" t="e">
        <f t="shared" si="1"/>
        <v>#DIV/0!</v>
      </c>
      <c r="K77" s="33" t="e">
        <f t="shared" si="2"/>
        <v>#DIV/0!</v>
      </c>
      <c r="L77" s="34"/>
    </row>
    <row r="78" spans="1:12" ht="17.100000000000001" customHeight="1">
      <c r="A78" s="17"/>
      <c r="B78" s="82"/>
      <c r="C78" s="28"/>
      <c r="D78" s="29"/>
      <c r="E78" s="21"/>
      <c r="F78" s="30"/>
      <c r="G78" s="31"/>
      <c r="H78" s="21"/>
      <c r="I78" s="32">
        <f t="shared" si="0"/>
        <v>0</v>
      </c>
      <c r="J78" s="42" t="e">
        <f t="shared" si="1"/>
        <v>#DIV/0!</v>
      </c>
      <c r="K78" s="33" t="e">
        <f t="shared" si="2"/>
        <v>#DIV/0!</v>
      </c>
      <c r="L78" s="34"/>
    </row>
    <row r="79" spans="1:12" ht="17.100000000000001" customHeight="1">
      <c r="A79" s="17"/>
      <c r="B79" s="82"/>
      <c r="C79" s="28"/>
      <c r="D79" s="29"/>
      <c r="E79" s="21"/>
      <c r="F79" s="30"/>
      <c r="G79" s="31"/>
      <c r="H79" s="21"/>
      <c r="I79" s="32">
        <f t="shared" si="0"/>
        <v>0</v>
      </c>
      <c r="J79" s="42" t="e">
        <f t="shared" si="1"/>
        <v>#DIV/0!</v>
      </c>
      <c r="K79" s="33" t="e">
        <f t="shared" si="2"/>
        <v>#DIV/0!</v>
      </c>
      <c r="L79" s="34"/>
    </row>
    <row r="80" spans="1:12" ht="17.100000000000001" customHeight="1">
      <c r="A80" s="17"/>
      <c r="B80" s="82"/>
      <c r="C80" s="28"/>
      <c r="D80" s="29"/>
      <c r="E80" s="21"/>
      <c r="F80" s="30"/>
      <c r="G80" s="31"/>
      <c r="H80" s="21"/>
      <c r="I80" s="32">
        <f t="shared" si="0"/>
        <v>0</v>
      </c>
      <c r="J80" s="42" t="e">
        <f t="shared" si="1"/>
        <v>#DIV/0!</v>
      </c>
      <c r="K80" s="33" t="e">
        <f t="shared" si="2"/>
        <v>#DIV/0!</v>
      </c>
      <c r="L80" s="34"/>
    </row>
    <row r="81" spans="1:12" ht="17.100000000000001" customHeight="1">
      <c r="A81" s="17"/>
      <c r="B81" s="82"/>
      <c r="C81" s="28"/>
      <c r="D81" s="29"/>
      <c r="E81" s="21"/>
      <c r="F81" s="30"/>
      <c r="G81" s="31"/>
      <c r="H81" s="21"/>
      <c r="I81" s="32">
        <f t="shared" si="0"/>
        <v>0</v>
      </c>
      <c r="J81" s="42" t="e">
        <f t="shared" si="1"/>
        <v>#DIV/0!</v>
      </c>
      <c r="K81" s="33" t="e">
        <f t="shared" si="2"/>
        <v>#DIV/0!</v>
      </c>
      <c r="L81" s="34"/>
    </row>
    <row r="82" spans="1:12" ht="17.100000000000001" customHeight="1">
      <c r="A82" s="17"/>
      <c r="B82" s="82"/>
      <c r="C82" s="28"/>
      <c r="D82" s="29"/>
      <c r="E82" s="21"/>
      <c r="F82" s="30"/>
      <c r="G82" s="31"/>
      <c r="H82" s="21"/>
      <c r="I82" s="32">
        <f t="shared" ref="I82:I120" si="3">+I81+C82-F82</f>
        <v>0</v>
      </c>
      <c r="J82" s="42" t="e">
        <f t="shared" ref="J82:J120" si="4">ROUND(((K81+E82)-H82)/I82,2)</f>
        <v>#DIV/0!</v>
      </c>
      <c r="K82" s="33" t="e">
        <f t="shared" ref="K82:K120" si="5">ROUND(I82*J82,2)</f>
        <v>#DIV/0!</v>
      </c>
      <c r="L82" s="34"/>
    </row>
    <row r="83" spans="1:12" ht="17.100000000000001" customHeight="1">
      <c r="A83" s="17"/>
      <c r="B83" s="82"/>
      <c r="C83" s="28"/>
      <c r="D83" s="29"/>
      <c r="E83" s="21"/>
      <c r="F83" s="30"/>
      <c r="G83" s="31"/>
      <c r="H83" s="21"/>
      <c r="I83" s="32">
        <f t="shared" si="3"/>
        <v>0</v>
      </c>
      <c r="J83" s="42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82"/>
      <c r="C84" s="28"/>
      <c r="D84" s="29"/>
      <c r="E84" s="21"/>
      <c r="F84" s="30"/>
      <c r="G84" s="31"/>
      <c r="H84" s="21"/>
      <c r="I84" s="32">
        <f t="shared" si="3"/>
        <v>0</v>
      </c>
      <c r="J84" s="42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82"/>
      <c r="C85" s="28"/>
      <c r="D85" s="29"/>
      <c r="E85" s="21"/>
      <c r="F85" s="30"/>
      <c r="G85" s="31"/>
      <c r="H85" s="21"/>
      <c r="I85" s="32">
        <f t="shared" si="3"/>
        <v>0</v>
      </c>
      <c r="J85" s="42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82"/>
      <c r="C86" s="28"/>
      <c r="D86" s="29"/>
      <c r="E86" s="21"/>
      <c r="F86" s="30"/>
      <c r="G86" s="31"/>
      <c r="H86" s="21"/>
      <c r="I86" s="32">
        <f t="shared" si="3"/>
        <v>0</v>
      </c>
      <c r="J86" s="42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82"/>
      <c r="C87" s="28"/>
      <c r="D87" s="29"/>
      <c r="E87" s="21"/>
      <c r="F87" s="30"/>
      <c r="G87" s="31"/>
      <c r="H87" s="21"/>
      <c r="I87" s="32">
        <f t="shared" si="3"/>
        <v>0</v>
      </c>
      <c r="J87" s="42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82"/>
      <c r="C88" s="28"/>
      <c r="D88" s="29"/>
      <c r="E88" s="21"/>
      <c r="F88" s="30"/>
      <c r="G88" s="31"/>
      <c r="H88" s="21"/>
      <c r="I88" s="32">
        <f t="shared" si="3"/>
        <v>0</v>
      </c>
      <c r="J88" s="42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82"/>
      <c r="C89" s="28"/>
      <c r="D89" s="29"/>
      <c r="E89" s="21"/>
      <c r="F89" s="30"/>
      <c r="G89" s="31"/>
      <c r="H89" s="21"/>
      <c r="I89" s="32">
        <f t="shared" si="3"/>
        <v>0</v>
      </c>
      <c r="J89" s="42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82"/>
      <c r="C90" s="28"/>
      <c r="D90" s="29"/>
      <c r="E90" s="21"/>
      <c r="F90" s="30"/>
      <c r="G90" s="31"/>
      <c r="H90" s="21"/>
      <c r="I90" s="32">
        <f t="shared" si="3"/>
        <v>0</v>
      </c>
      <c r="J90" s="42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82"/>
      <c r="C91" s="28"/>
      <c r="D91" s="29"/>
      <c r="E91" s="21"/>
      <c r="F91" s="30"/>
      <c r="G91" s="31"/>
      <c r="H91" s="21"/>
      <c r="I91" s="32">
        <f t="shared" si="3"/>
        <v>0</v>
      </c>
      <c r="J91" s="42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82"/>
      <c r="C92" s="28"/>
      <c r="D92" s="29"/>
      <c r="E92" s="21"/>
      <c r="F92" s="30"/>
      <c r="G92" s="31"/>
      <c r="H92" s="21"/>
      <c r="I92" s="32">
        <f t="shared" si="3"/>
        <v>0</v>
      </c>
      <c r="J92" s="42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82"/>
      <c r="C93" s="28"/>
      <c r="D93" s="29"/>
      <c r="E93" s="21"/>
      <c r="F93" s="30"/>
      <c r="G93" s="31"/>
      <c r="H93" s="21"/>
      <c r="I93" s="32">
        <f t="shared" si="3"/>
        <v>0</v>
      </c>
      <c r="J93" s="42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82"/>
      <c r="C94" s="28"/>
      <c r="D94" s="29"/>
      <c r="E94" s="21"/>
      <c r="F94" s="30"/>
      <c r="G94" s="31"/>
      <c r="H94" s="21"/>
      <c r="I94" s="32">
        <f t="shared" si="3"/>
        <v>0</v>
      </c>
      <c r="J94" s="42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82"/>
      <c r="C95" s="28"/>
      <c r="D95" s="29"/>
      <c r="E95" s="21"/>
      <c r="F95" s="30"/>
      <c r="G95" s="31"/>
      <c r="H95" s="21"/>
      <c r="I95" s="32">
        <f t="shared" si="3"/>
        <v>0</v>
      </c>
      <c r="J95" s="42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82"/>
      <c r="C96" s="28"/>
      <c r="D96" s="29"/>
      <c r="E96" s="21"/>
      <c r="F96" s="30"/>
      <c r="G96" s="31"/>
      <c r="H96" s="21"/>
      <c r="I96" s="32">
        <f t="shared" si="3"/>
        <v>0</v>
      </c>
      <c r="J96" s="42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82"/>
      <c r="C97" s="28"/>
      <c r="D97" s="29"/>
      <c r="E97" s="21"/>
      <c r="F97" s="30"/>
      <c r="G97" s="31"/>
      <c r="H97" s="21"/>
      <c r="I97" s="32">
        <f t="shared" si="3"/>
        <v>0</v>
      </c>
      <c r="J97" s="42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82"/>
      <c r="C98" s="28"/>
      <c r="D98" s="29"/>
      <c r="E98" s="21"/>
      <c r="F98" s="30"/>
      <c r="G98" s="31"/>
      <c r="H98" s="21"/>
      <c r="I98" s="32">
        <f t="shared" si="3"/>
        <v>0</v>
      </c>
      <c r="J98" s="42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82"/>
      <c r="C99" s="28"/>
      <c r="D99" s="29"/>
      <c r="E99" s="21"/>
      <c r="F99" s="30"/>
      <c r="G99" s="31"/>
      <c r="H99" s="21"/>
      <c r="I99" s="32">
        <f t="shared" si="3"/>
        <v>0</v>
      </c>
      <c r="J99" s="42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82"/>
      <c r="C100" s="28"/>
      <c r="D100" s="29"/>
      <c r="E100" s="21"/>
      <c r="F100" s="30"/>
      <c r="G100" s="31"/>
      <c r="H100" s="21"/>
      <c r="I100" s="32">
        <f t="shared" si="3"/>
        <v>0</v>
      </c>
      <c r="J100" s="42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82"/>
      <c r="C101" s="28"/>
      <c r="D101" s="29"/>
      <c r="E101" s="21"/>
      <c r="F101" s="30"/>
      <c r="G101" s="31"/>
      <c r="H101" s="21"/>
      <c r="I101" s="32">
        <f t="shared" si="3"/>
        <v>0</v>
      </c>
      <c r="J101" s="42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82"/>
      <c r="C102" s="28"/>
      <c r="D102" s="29"/>
      <c r="E102" s="21"/>
      <c r="F102" s="30"/>
      <c r="G102" s="31"/>
      <c r="H102" s="21"/>
      <c r="I102" s="32">
        <f t="shared" si="3"/>
        <v>0</v>
      </c>
      <c r="J102" s="42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82"/>
      <c r="C103" s="28"/>
      <c r="D103" s="29"/>
      <c r="E103" s="21"/>
      <c r="F103" s="30"/>
      <c r="G103" s="31"/>
      <c r="H103" s="21"/>
      <c r="I103" s="32">
        <f t="shared" si="3"/>
        <v>0</v>
      </c>
      <c r="J103" s="42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82"/>
      <c r="C104" s="28"/>
      <c r="D104" s="29"/>
      <c r="E104" s="21"/>
      <c r="F104" s="30"/>
      <c r="G104" s="31"/>
      <c r="H104" s="21"/>
      <c r="I104" s="32">
        <f t="shared" si="3"/>
        <v>0</v>
      </c>
      <c r="J104" s="42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82"/>
      <c r="C105" s="28"/>
      <c r="D105" s="29"/>
      <c r="E105" s="21"/>
      <c r="F105" s="30"/>
      <c r="G105" s="31"/>
      <c r="H105" s="21"/>
      <c r="I105" s="32">
        <f t="shared" si="3"/>
        <v>0</v>
      </c>
      <c r="J105" s="42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82"/>
      <c r="C106" s="28"/>
      <c r="D106" s="29"/>
      <c r="E106" s="21"/>
      <c r="F106" s="30"/>
      <c r="G106" s="31"/>
      <c r="H106" s="21"/>
      <c r="I106" s="32">
        <f t="shared" si="3"/>
        <v>0</v>
      </c>
      <c r="J106" s="42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82"/>
      <c r="C107" s="28"/>
      <c r="D107" s="29"/>
      <c r="E107" s="21"/>
      <c r="F107" s="30"/>
      <c r="G107" s="31"/>
      <c r="H107" s="21"/>
      <c r="I107" s="32">
        <f t="shared" si="3"/>
        <v>0</v>
      </c>
      <c r="J107" s="42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82"/>
      <c r="C108" s="28"/>
      <c r="D108" s="29"/>
      <c r="E108" s="21"/>
      <c r="F108" s="30"/>
      <c r="G108" s="31"/>
      <c r="H108" s="21"/>
      <c r="I108" s="32">
        <f t="shared" si="3"/>
        <v>0</v>
      </c>
      <c r="J108" s="42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82"/>
      <c r="C109" s="28"/>
      <c r="D109" s="29"/>
      <c r="E109" s="21"/>
      <c r="F109" s="30"/>
      <c r="G109" s="31"/>
      <c r="H109" s="21"/>
      <c r="I109" s="32">
        <f t="shared" si="3"/>
        <v>0</v>
      </c>
      <c r="J109" s="42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82"/>
      <c r="C110" s="28"/>
      <c r="D110" s="29"/>
      <c r="E110" s="21"/>
      <c r="F110" s="30"/>
      <c r="G110" s="31"/>
      <c r="H110" s="21"/>
      <c r="I110" s="32">
        <f t="shared" si="3"/>
        <v>0</v>
      </c>
      <c r="J110" s="42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82"/>
      <c r="C111" s="28"/>
      <c r="D111" s="29"/>
      <c r="E111" s="21"/>
      <c r="F111" s="30"/>
      <c r="G111" s="31"/>
      <c r="H111" s="21"/>
      <c r="I111" s="32">
        <f t="shared" si="3"/>
        <v>0</v>
      </c>
      <c r="J111" s="42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82"/>
      <c r="C112" s="28"/>
      <c r="D112" s="29"/>
      <c r="E112" s="21"/>
      <c r="F112" s="30"/>
      <c r="G112" s="31"/>
      <c r="H112" s="21"/>
      <c r="I112" s="32">
        <f t="shared" si="3"/>
        <v>0</v>
      </c>
      <c r="J112" s="42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82"/>
      <c r="C113" s="28"/>
      <c r="D113" s="29"/>
      <c r="E113" s="21"/>
      <c r="F113" s="30"/>
      <c r="G113" s="31"/>
      <c r="H113" s="21"/>
      <c r="I113" s="32">
        <f t="shared" si="3"/>
        <v>0</v>
      </c>
      <c r="J113" s="42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82"/>
      <c r="C114" s="28"/>
      <c r="D114" s="29"/>
      <c r="E114" s="21"/>
      <c r="F114" s="30"/>
      <c r="G114" s="31"/>
      <c r="H114" s="21"/>
      <c r="I114" s="32">
        <f t="shared" si="3"/>
        <v>0</v>
      </c>
      <c r="J114" s="42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82"/>
      <c r="C115" s="28"/>
      <c r="D115" s="29"/>
      <c r="E115" s="21"/>
      <c r="F115" s="30"/>
      <c r="G115" s="31"/>
      <c r="H115" s="21"/>
      <c r="I115" s="32">
        <f t="shared" si="3"/>
        <v>0</v>
      </c>
      <c r="J115" s="42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82"/>
      <c r="C116" s="28"/>
      <c r="D116" s="29"/>
      <c r="E116" s="21"/>
      <c r="F116" s="30"/>
      <c r="G116" s="31"/>
      <c r="H116" s="21"/>
      <c r="I116" s="32">
        <f t="shared" si="3"/>
        <v>0</v>
      </c>
      <c r="J116" s="42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82"/>
      <c r="C117" s="28"/>
      <c r="D117" s="29"/>
      <c r="E117" s="21"/>
      <c r="F117" s="30"/>
      <c r="G117" s="31"/>
      <c r="H117" s="21"/>
      <c r="I117" s="32">
        <f t="shared" si="3"/>
        <v>0</v>
      </c>
      <c r="J117" s="42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82"/>
      <c r="C118" s="28"/>
      <c r="D118" s="29"/>
      <c r="E118" s="21"/>
      <c r="F118" s="30"/>
      <c r="G118" s="31"/>
      <c r="H118" s="21"/>
      <c r="I118" s="32">
        <f t="shared" si="3"/>
        <v>0</v>
      </c>
      <c r="J118" s="42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82"/>
      <c r="C119" s="28"/>
      <c r="D119" s="29"/>
      <c r="E119" s="21"/>
      <c r="F119" s="30"/>
      <c r="G119" s="31"/>
      <c r="H119" s="21"/>
      <c r="I119" s="32">
        <f t="shared" si="3"/>
        <v>0</v>
      </c>
      <c r="J119" s="42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82"/>
      <c r="C120" s="28"/>
      <c r="D120" s="29"/>
      <c r="E120" s="21"/>
      <c r="F120" s="30"/>
      <c r="G120" s="31"/>
      <c r="H120" s="21"/>
      <c r="I120" s="32">
        <f t="shared" si="3"/>
        <v>0</v>
      </c>
      <c r="J120" s="42" t="e">
        <f t="shared" si="4"/>
        <v>#DIV/0!</v>
      </c>
      <c r="K120" s="33" t="e">
        <f t="shared" si="5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189</v>
      </c>
      <c r="L8" s="11"/>
    </row>
    <row r="9" spans="1:12" ht="15" customHeight="1">
      <c r="A9" s="12" t="s">
        <v>8</v>
      </c>
      <c r="D9" s="10" t="s">
        <v>188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2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191</v>
      </c>
      <c r="L8" s="11"/>
    </row>
    <row r="9" spans="1:12" ht="15" customHeight="1">
      <c r="A9" s="12" t="s">
        <v>8</v>
      </c>
      <c r="D9" s="10" t="s">
        <v>190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3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193</v>
      </c>
      <c r="L8" s="11"/>
    </row>
    <row r="9" spans="1:12" ht="15" customHeight="1">
      <c r="A9" s="12" t="s">
        <v>8</v>
      </c>
      <c r="D9" s="10" t="s">
        <v>192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4">
    <tabColor rgb="FFFF0000"/>
    <pageSetUpPr fitToPage="1"/>
  </sheetPr>
  <dimension ref="A1:L78"/>
  <sheetViews>
    <sheetView topLeftCell="A7"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195</v>
      </c>
      <c r="L8" s="11"/>
    </row>
    <row r="9" spans="1:12" ht="15" customHeight="1">
      <c r="A9" s="12" t="s">
        <v>8</v>
      </c>
      <c r="D9" s="10" t="s">
        <v>194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5">
    <tabColor rgb="FFFFFF00"/>
    <pageSetUpPr fitToPage="1"/>
  </sheetPr>
  <dimension ref="A1:M78"/>
  <sheetViews>
    <sheetView topLeftCell="A21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199</v>
      </c>
      <c r="L8" s="11"/>
    </row>
    <row r="9" spans="1:13" ht="15" customHeight="1">
      <c r="A9" s="12" t="s">
        <v>8</v>
      </c>
      <c r="D9" s="10" t="s">
        <v>197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45399</v>
      </c>
      <c r="B15" s="36" t="s">
        <v>858</v>
      </c>
      <c r="C15" s="28">
        <v>20</v>
      </c>
      <c r="D15" s="29">
        <v>474.11</v>
      </c>
      <c r="E15" s="21">
        <f>C15*D15</f>
        <v>9482.2000000000007</v>
      </c>
      <c r="F15" s="30"/>
      <c r="G15" s="31"/>
      <c r="H15" s="21"/>
      <c r="I15" s="275">
        <v>20</v>
      </c>
      <c r="J15" s="276">
        <v>474.11</v>
      </c>
      <c r="K15" s="21">
        <f>I15*J15</f>
        <v>9482.2000000000007</v>
      </c>
      <c r="L15" s="34"/>
    </row>
    <row r="16" spans="1:13" ht="17.100000000000001" customHeight="1">
      <c r="A16" s="17">
        <v>45412</v>
      </c>
      <c r="B16" s="85" t="s">
        <v>604</v>
      </c>
      <c r="C16" s="28"/>
      <c r="D16" s="29"/>
      <c r="E16" s="21"/>
      <c r="F16" s="30">
        <v>1</v>
      </c>
      <c r="G16" s="31">
        <v>474.11</v>
      </c>
      <c r="H16" s="21">
        <f t="shared" ref="H16:H22" si="0">F16*G16</f>
        <v>474.11</v>
      </c>
      <c r="I16" s="32">
        <f t="shared" ref="I16:I22" si="1">+I15+C16-F16</f>
        <v>19</v>
      </c>
      <c r="J16" s="42">
        <f t="shared" ref="J16:J22" si="2">ROUND(((K15+E16)-H16)/I16,2)</f>
        <v>474.11</v>
      </c>
      <c r="K16" s="33">
        <f t="shared" ref="K16:K22" si="3">ROUND(I16*J16,2)</f>
        <v>9008.09</v>
      </c>
      <c r="L16" s="34"/>
    </row>
    <row r="17" spans="1:13" ht="17.100000000000001" customHeight="1">
      <c r="A17" s="17">
        <v>45425</v>
      </c>
      <c r="B17" s="82" t="s">
        <v>610</v>
      </c>
      <c r="C17" s="28"/>
      <c r="D17" s="29"/>
      <c r="E17" s="21"/>
      <c r="F17" s="30">
        <v>1</v>
      </c>
      <c r="G17" s="31">
        <v>474.11</v>
      </c>
      <c r="H17" s="21">
        <f t="shared" si="0"/>
        <v>474.11</v>
      </c>
      <c r="I17" s="32">
        <f t="shared" si="1"/>
        <v>18</v>
      </c>
      <c r="J17" s="42">
        <f t="shared" si="2"/>
        <v>474.11</v>
      </c>
      <c r="K17" s="33">
        <f t="shared" si="3"/>
        <v>8533.98</v>
      </c>
      <c r="L17" s="34"/>
      <c r="M17" s="185" t="s">
        <v>866</v>
      </c>
    </row>
    <row r="18" spans="1:13" ht="17.100000000000001" customHeight="1">
      <c r="A18" s="154">
        <v>45432</v>
      </c>
      <c r="B18" s="171" t="s">
        <v>604</v>
      </c>
      <c r="C18" s="156"/>
      <c r="D18" s="157"/>
      <c r="E18" s="158"/>
      <c r="F18" s="159">
        <v>1</v>
      </c>
      <c r="G18" s="160">
        <v>474.11</v>
      </c>
      <c r="H18" s="158">
        <f t="shared" si="0"/>
        <v>474.11</v>
      </c>
      <c r="I18" s="161">
        <f t="shared" si="1"/>
        <v>17</v>
      </c>
      <c r="J18" s="162">
        <f t="shared" si="2"/>
        <v>474.11</v>
      </c>
      <c r="K18" s="163">
        <f t="shared" si="3"/>
        <v>8059.87</v>
      </c>
      <c r="L18" s="164"/>
      <c r="M18" s="165" t="s">
        <v>899</v>
      </c>
    </row>
    <row r="19" spans="1:13" ht="17.100000000000001" customHeight="1">
      <c r="A19" s="17">
        <v>45491</v>
      </c>
      <c r="B19" s="17" t="s">
        <v>604</v>
      </c>
      <c r="C19" s="19"/>
      <c r="D19" s="20"/>
      <c r="E19" s="21"/>
      <c r="F19" s="22">
        <v>1</v>
      </c>
      <c r="G19" s="160">
        <v>474.11</v>
      </c>
      <c r="H19" s="158">
        <f t="shared" si="0"/>
        <v>474.11</v>
      </c>
      <c r="I19" s="161">
        <f t="shared" si="1"/>
        <v>16</v>
      </c>
      <c r="J19" s="162">
        <f t="shared" si="2"/>
        <v>474.11</v>
      </c>
      <c r="K19" s="163">
        <f t="shared" si="3"/>
        <v>7585.76</v>
      </c>
      <c r="L19" s="26"/>
      <c r="M19" s="1" t="s">
        <v>1016</v>
      </c>
    </row>
    <row r="20" spans="1:13" ht="17.100000000000001" customHeight="1">
      <c r="A20" s="17">
        <v>45491</v>
      </c>
      <c r="B20" s="17" t="s">
        <v>610</v>
      </c>
      <c r="C20" s="28"/>
      <c r="D20" s="29"/>
      <c r="E20" s="21"/>
      <c r="F20" s="30">
        <v>2</v>
      </c>
      <c r="G20" s="160">
        <v>474.11</v>
      </c>
      <c r="H20" s="158">
        <f t="shared" si="0"/>
        <v>948.22</v>
      </c>
      <c r="I20" s="161">
        <f t="shared" si="1"/>
        <v>14</v>
      </c>
      <c r="J20" s="162">
        <f t="shared" si="2"/>
        <v>474.11</v>
      </c>
      <c r="K20" s="163">
        <f t="shared" si="3"/>
        <v>6637.54</v>
      </c>
      <c r="L20" s="34"/>
      <c r="M20" s="1" t="s">
        <v>1017</v>
      </c>
    </row>
    <row r="21" spans="1:13" ht="17.100000000000001" customHeight="1">
      <c r="A21" s="17">
        <v>45509</v>
      </c>
      <c r="B21" s="17" t="s">
        <v>595</v>
      </c>
      <c r="C21" s="28"/>
      <c r="D21" s="29"/>
      <c r="E21" s="21"/>
      <c r="F21" s="30">
        <v>2</v>
      </c>
      <c r="G21" s="160">
        <v>474.11</v>
      </c>
      <c r="H21" s="158">
        <f t="shared" si="0"/>
        <v>948.22</v>
      </c>
      <c r="I21" s="161">
        <f t="shared" si="1"/>
        <v>12</v>
      </c>
      <c r="J21" s="162">
        <f t="shared" si="2"/>
        <v>474.11</v>
      </c>
      <c r="K21" s="163">
        <f t="shared" si="3"/>
        <v>5689.32</v>
      </c>
      <c r="L21" s="34"/>
      <c r="M21" s="1" t="s">
        <v>1038</v>
      </c>
    </row>
    <row r="22" spans="1:13" ht="17.100000000000001" customHeight="1">
      <c r="A22" s="17">
        <v>45510</v>
      </c>
      <c r="B22" s="17" t="s">
        <v>583</v>
      </c>
      <c r="C22" s="28"/>
      <c r="D22" s="29"/>
      <c r="E22" s="21"/>
      <c r="F22" s="30">
        <v>2</v>
      </c>
      <c r="G22" s="160">
        <v>474.11</v>
      </c>
      <c r="H22" s="158">
        <f t="shared" si="0"/>
        <v>948.22</v>
      </c>
      <c r="I22" s="161">
        <f t="shared" si="1"/>
        <v>10</v>
      </c>
      <c r="J22" s="162">
        <f t="shared" si="2"/>
        <v>474.11</v>
      </c>
      <c r="K22" s="163">
        <f t="shared" si="3"/>
        <v>4741.1000000000004</v>
      </c>
      <c r="L22" s="34"/>
      <c r="M22" s="1" t="s">
        <v>1040</v>
      </c>
    </row>
    <row r="23" spans="1:13" ht="17.100000000000001" customHeight="1">
      <c r="A23" s="17">
        <v>45516</v>
      </c>
      <c r="B23" s="17" t="s">
        <v>626</v>
      </c>
      <c r="C23" s="28"/>
      <c r="D23" s="29"/>
      <c r="E23" s="21"/>
      <c r="F23" s="30">
        <v>1</v>
      </c>
      <c r="G23" s="160">
        <v>474.11</v>
      </c>
      <c r="H23" s="158">
        <f t="shared" ref="H23:H28" si="4">F23*G23</f>
        <v>474.11</v>
      </c>
      <c r="I23" s="161">
        <f t="shared" ref="I23:I28" si="5">+I22+C23-F23</f>
        <v>9</v>
      </c>
      <c r="J23" s="162">
        <f>ROUND(((K22+E23)-H23)/I23,2)</f>
        <v>474.11</v>
      </c>
      <c r="K23" s="163">
        <f t="shared" ref="K23:K28" si="6">ROUND(I23*J23,2)</f>
        <v>4266.99</v>
      </c>
      <c r="L23" s="34"/>
      <c r="M23" s="1" t="s">
        <v>1060</v>
      </c>
    </row>
    <row r="24" spans="1:13" ht="17.100000000000001" customHeight="1">
      <c r="A24" s="17">
        <v>45523</v>
      </c>
      <c r="B24" s="17" t="s">
        <v>593</v>
      </c>
      <c r="C24" s="28"/>
      <c r="D24" s="29"/>
      <c r="E24" s="21"/>
      <c r="F24" s="30">
        <v>2</v>
      </c>
      <c r="G24" s="160">
        <v>474.11</v>
      </c>
      <c r="H24" s="158">
        <f t="shared" si="4"/>
        <v>948.22</v>
      </c>
      <c r="I24" s="161">
        <f t="shared" si="5"/>
        <v>7</v>
      </c>
      <c r="J24" s="162">
        <f>ROUND(((K23+E24)-H24)/I24,2)</f>
        <v>474.11</v>
      </c>
      <c r="K24" s="163">
        <f t="shared" si="6"/>
        <v>3318.77</v>
      </c>
      <c r="L24" s="34"/>
      <c r="M24" s="1" t="s">
        <v>1078</v>
      </c>
    </row>
    <row r="25" spans="1:13" ht="17.100000000000001" customHeight="1">
      <c r="A25" s="17">
        <v>45525</v>
      </c>
      <c r="B25" s="17" t="s">
        <v>610</v>
      </c>
      <c r="C25" s="28"/>
      <c r="D25" s="29"/>
      <c r="E25" s="21"/>
      <c r="F25" s="30">
        <v>1</v>
      </c>
      <c r="G25" s="160">
        <v>474.11</v>
      </c>
      <c r="H25" s="158">
        <f t="shared" si="4"/>
        <v>474.11</v>
      </c>
      <c r="I25" s="161">
        <f t="shared" si="5"/>
        <v>6</v>
      </c>
      <c r="J25" s="162">
        <f>ROUND(((K24+E25)-H25)/I25,2)</f>
        <v>474.11</v>
      </c>
      <c r="K25" s="163">
        <f t="shared" si="6"/>
        <v>2844.66</v>
      </c>
      <c r="L25" s="34"/>
      <c r="M25" s="1" t="s">
        <v>1082</v>
      </c>
    </row>
    <row r="26" spans="1:13" ht="17.100000000000001" customHeight="1">
      <c r="A26" s="17">
        <v>45538</v>
      </c>
      <c r="B26" s="85" t="s">
        <v>626</v>
      </c>
      <c r="C26" s="28"/>
      <c r="D26" s="29"/>
      <c r="E26" s="21"/>
      <c r="F26" s="30">
        <v>2</v>
      </c>
      <c r="G26" s="160">
        <v>474.11</v>
      </c>
      <c r="H26" s="158">
        <f t="shared" si="4"/>
        <v>948.22</v>
      </c>
      <c r="I26" s="161">
        <f t="shared" si="5"/>
        <v>4</v>
      </c>
      <c r="J26" s="162">
        <f>ROUND(((K25+E26)-H26)/I26,2)</f>
        <v>474.11</v>
      </c>
      <c r="K26" s="163">
        <f t="shared" si="6"/>
        <v>1896.44</v>
      </c>
      <c r="L26" s="34"/>
      <c r="M26" s="1" t="s">
        <v>1088</v>
      </c>
    </row>
    <row r="27" spans="1:13" ht="17.100000000000001" customHeight="1">
      <c r="A27" s="17">
        <v>45539</v>
      </c>
      <c r="B27" s="85" t="s">
        <v>604</v>
      </c>
      <c r="C27" s="28"/>
      <c r="D27" s="29"/>
      <c r="E27" s="21"/>
      <c r="F27" s="30">
        <v>1</v>
      </c>
      <c r="G27" s="160">
        <v>474.11</v>
      </c>
      <c r="H27" s="158">
        <f t="shared" si="4"/>
        <v>474.11</v>
      </c>
      <c r="I27" s="161">
        <f t="shared" si="5"/>
        <v>3</v>
      </c>
      <c r="J27" s="162">
        <f>ROUND(((K26+E27)-H27)/I27,2)</f>
        <v>474.11</v>
      </c>
      <c r="K27" s="163">
        <f t="shared" si="6"/>
        <v>1422.33</v>
      </c>
      <c r="L27" s="34"/>
      <c r="M27" s="1" t="s">
        <v>1093</v>
      </c>
    </row>
    <row r="28" spans="1:13" ht="17.100000000000001" customHeight="1">
      <c r="A28" s="17">
        <v>45544</v>
      </c>
      <c r="B28" s="36" t="s">
        <v>607</v>
      </c>
      <c r="C28" s="28"/>
      <c r="D28" s="29"/>
      <c r="E28" s="21"/>
      <c r="F28" s="30">
        <v>3</v>
      </c>
      <c r="G28" s="160">
        <v>474.11</v>
      </c>
      <c r="H28" s="21">
        <f t="shared" si="4"/>
        <v>1422.33</v>
      </c>
      <c r="I28" s="32">
        <f t="shared" si="5"/>
        <v>0</v>
      </c>
      <c r="J28" s="42">
        <v>0</v>
      </c>
      <c r="K28" s="33">
        <f t="shared" si="6"/>
        <v>0</v>
      </c>
      <c r="L28" s="34"/>
      <c r="M28" s="1" t="s">
        <v>1099</v>
      </c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24"/>
      <c r="J29" s="21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6">
    <tabColor rgb="FFFFFF00"/>
    <pageSetUpPr fitToPage="1"/>
  </sheetPr>
  <dimension ref="A1:M78"/>
  <sheetViews>
    <sheetView topLeftCell="A6" zoomScaleNormal="100" zoomScaleSheetLayoutView="100" workbookViewId="0">
      <selection activeCell="A19" sqref="A19:F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200</v>
      </c>
      <c r="L8" s="11"/>
    </row>
    <row r="9" spans="1:13" ht="15" customHeight="1">
      <c r="A9" s="12" t="s">
        <v>8</v>
      </c>
      <c r="D9" s="10" t="s">
        <v>198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3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45399</v>
      </c>
      <c r="B15" s="36" t="s">
        <v>858</v>
      </c>
      <c r="C15" s="28">
        <v>10</v>
      </c>
      <c r="D15" s="29">
        <v>310.8</v>
      </c>
      <c r="E15" s="21">
        <f>C15*D15</f>
        <v>3108</v>
      </c>
      <c r="F15" s="30"/>
      <c r="G15" s="31"/>
      <c r="H15" s="21"/>
      <c r="I15" s="275">
        <v>10</v>
      </c>
      <c r="J15" s="276">
        <v>310.8</v>
      </c>
      <c r="K15" s="120">
        <f>I15*J15</f>
        <v>3108</v>
      </c>
      <c r="L15" s="34"/>
    </row>
    <row r="16" spans="1:13" ht="17.100000000000001" customHeight="1">
      <c r="A16" s="154">
        <v>45412</v>
      </c>
      <c r="B16" s="166" t="s">
        <v>604</v>
      </c>
      <c r="C16" s="156"/>
      <c r="D16" s="157"/>
      <c r="E16" s="158"/>
      <c r="F16" s="159">
        <v>1</v>
      </c>
      <c r="G16" s="160">
        <f>J15</f>
        <v>310.8</v>
      </c>
      <c r="H16" s="158">
        <f>F16*G16</f>
        <v>310.8</v>
      </c>
      <c r="I16" s="161">
        <f>+I15+C16-F16</f>
        <v>9</v>
      </c>
      <c r="J16" s="162">
        <f>ROUND(((K15+E16)-H16)/I16,2)</f>
        <v>310.8</v>
      </c>
      <c r="K16" s="163">
        <f>ROUND(I16*J16,2)</f>
        <v>2797.2</v>
      </c>
      <c r="L16" s="164"/>
      <c r="M16" s="165"/>
    </row>
    <row r="17" spans="1:13" ht="17.100000000000001" customHeight="1">
      <c r="A17" s="17">
        <v>45490</v>
      </c>
      <c r="B17" s="166" t="s">
        <v>627</v>
      </c>
      <c r="C17" s="19"/>
      <c r="D17" s="20"/>
      <c r="E17" s="21"/>
      <c r="F17" s="22">
        <v>8</v>
      </c>
      <c r="G17" s="160">
        <f>J16</f>
        <v>310.8</v>
      </c>
      <c r="H17" s="158">
        <f>F17*G17</f>
        <v>2486.4</v>
      </c>
      <c r="I17" s="161">
        <f>+I16+C17-F17</f>
        <v>1</v>
      </c>
      <c r="J17" s="162">
        <f>ROUND(((K16+E17)-H17)/I17,2)</f>
        <v>310.8</v>
      </c>
      <c r="K17" s="163">
        <f>ROUND(I17*J17,2)</f>
        <v>310.8</v>
      </c>
      <c r="L17" s="26"/>
      <c r="M17" s="1" t="s">
        <v>1010</v>
      </c>
    </row>
    <row r="18" spans="1:13" ht="17.100000000000001" customHeight="1">
      <c r="A18" s="17">
        <v>45491</v>
      </c>
      <c r="B18" s="166" t="s">
        <v>604</v>
      </c>
      <c r="C18" s="28"/>
      <c r="D18" s="29"/>
      <c r="E18" s="21"/>
      <c r="F18" s="30">
        <v>1</v>
      </c>
      <c r="G18" s="160">
        <f>J17</f>
        <v>310.8</v>
      </c>
      <c r="H18" s="158">
        <f>F18*G18</f>
        <v>310.8</v>
      </c>
      <c r="I18" s="161">
        <f>+I17+C18-F18</f>
        <v>0</v>
      </c>
      <c r="J18" s="162" t="e">
        <f>ROUND(((K17+E18)-H18)/I18,2)</f>
        <v>#DIV/0!</v>
      </c>
      <c r="K18" s="163" t="e">
        <f>ROUND(I18*J18,2)</f>
        <v>#DIV/0!</v>
      </c>
      <c r="L18" s="34"/>
      <c r="M18" s="1" t="s">
        <v>1016</v>
      </c>
    </row>
    <row r="19" spans="1:13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7">
    <tabColor rgb="FFFFFF00"/>
    <pageSetUpPr fitToPage="1"/>
  </sheetPr>
  <dimension ref="A1:M78"/>
  <sheetViews>
    <sheetView topLeftCell="A6" zoomScaleNormal="100" zoomScaleSheetLayoutView="100" workbookViewId="0">
      <selection activeCell="S18" sqref="S1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5703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202</v>
      </c>
      <c r="L8" s="11"/>
    </row>
    <row r="9" spans="1:13" ht="15" customHeight="1">
      <c r="A9" s="12" t="s">
        <v>8</v>
      </c>
      <c r="D9" s="10" t="s">
        <v>201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45399</v>
      </c>
      <c r="B15" s="36" t="s">
        <v>858</v>
      </c>
      <c r="C15" s="28">
        <v>10</v>
      </c>
      <c r="D15" s="29">
        <v>310.8</v>
      </c>
      <c r="E15" s="21">
        <f>C15*D15</f>
        <v>3108</v>
      </c>
      <c r="F15" s="30"/>
      <c r="G15" s="31"/>
      <c r="H15" s="21"/>
      <c r="I15" s="275">
        <v>10</v>
      </c>
      <c r="J15" s="276">
        <v>310.8</v>
      </c>
      <c r="K15" s="120">
        <f>I15*J15</f>
        <v>3108</v>
      </c>
      <c r="L15" s="34"/>
    </row>
    <row r="16" spans="1:13" ht="17.100000000000001" customHeight="1">
      <c r="A16" s="269">
        <v>45412</v>
      </c>
      <c r="B16" s="166" t="s">
        <v>604</v>
      </c>
      <c r="C16" s="156"/>
      <c r="D16" s="157"/>
      <c r="E16" s="163"/>
      <c r="F16" s="159">
        <v>1</v>
      </c>
      <c r="G16" s="160">
        <f>J15</f>
        <v>310.8</v>
      </c>
      <c r="H16" s="163">
        <f>F16*G16</f>
        <v>310.8</v>
      </c>
      <c r="I16" s="161">
        <f>+I15+C16-F16</f>
        <v>9</v>
      </c>
      <c r="J16" s="162">
        <f>ROUND(((K15+E16)-H16)/I16,2)</f>
        <v>310.8</v>
      </c>
      <c r="K16" s="163">
        <f>ROUND(I16*J16,2)</f>
        <v>2797.2</v>
      </c>
      <c r="L16" s="164"/>
    </row>
    <row r="17" spans="1:13" ht="17.100000000000001" customHeight="1">
      <c r="A17" s="17">
        <v>45490</v>
      </c>
      <c r="B17" s="166" t="s">
        <v>627</v>
      </c>
      <c r="C17" s="19"/>
      <c r="D17" s="20"/>
      <c r="E17" s="21"/>
      <c r="F17" s="22">
        <v>6</v>
      </c>
      <c r="G17" s="160">
        <f>J16</f>
        <v>310.8</v>
      </c>
      <c r="H17" s="163">
        <f>F17*G17</f>
        <v>1864.8000000000002</v>
      </c>
      <c r="I17" s="161">
        <f>+I16+C17-F17</f>
        <v>3</v>
      </c>
      <c r="J17" s="162">
        <f>ROUND(((K16+E17)-H17)/I17,2)</f>
        <v>310.8</v>
      </c>
      <c r="K17" s="163">
        <f>ROUND(I17*J17,2)</f>
        <v>932.4</v>
      </c>
      <c r="L17" s="26"/>
      <c r="M17" s="1" t="s">
        <v>1010</v>
      </c>
    </row>
    <row r="18" spans="1:13" ht="17.100000000000001" customHeight="1">
      <c r="A18" s="17">
        <v>45491</v>
      </c>
      <c r="B18" s="166" t="s">
        <v>604</v>
      </c>
      <c r="C18" s="28"/>
      <c r="D18" s="29"/>
      <c r="E18" s="21"/>
      <c r="F18" s="30">
        <v>1</v>
      </c>
      <c r="G18" s="160">
        <f>J17</f>
        <v>310.8</v>
      </c>
      <c r="H18" s="163">
        <f>F18*G18</f>
        <v>310.8</v>
      </c>
      <c r="I18" s="161">
        <f>+I17+C18-F18</f>
        <v>2</v>
      </c>
      <c r="J18" s="162">
        <f>ROUND(((K17+E18)-H18)/I18,2)</f>
        <v>310.8</v>
      </c>
      <c r="K18" s="163">
        <f>ROUND(I18*J18,2)</f>
        <v>621.6</v>
      </c>
      <c r="L18" s="34"/>
      <c r="M18" s="1" t="s">
        <v>1016</v>
      </c>
    </row>
    <row r="19" spans="1:13" ht="17.100000000000001" customHeight="1">
      <c r="A19" s="17">
        <v>45523</v>
      </c>
      <c r="B19" s="17" t="s">
        <v>593</v>
      </c>
      <c r="C19" s="28"/>
      <c r="D19" s="29"/>
      <c r="E19" s="21"/>
      <c r="F19" s="30">
        <v>1</v>
      </c>
      <c r="G19" s="160">
        <f>J18</f>
        <v>310.8</v>
      </c>
      <c r="H19" s="163">
        <f>F19*G19</f>
        <v>310.8</v>
      </c>
      <c r="I19" s="161">
        <f>+I18+C19-F19</f>
        <v>1</v>
      </c>
      <c r="J19" s="162">
        <f>ROUND(((K18+E19)-H19)/I19,2)</f>
        <v>310.8</v>
      </c>
      <c r="K19" s="163">
        <f>ROUND(I19*J19,2)</f>
        <v>310.8</v>
      </c>
      <c r="L19" s="34"/>
      <c r="M19" s="1" t="s">
        <v>1078</v>
      </c>
    </row>
    <row r="20" spans="1:13" ht="17.100000000000001" customHeight="1">
      <c r="A20" s="17">
        <v>45539</v>
      </c>
      <c r="B20" s="85" t="s">
        <v>604</v>
      </c>
      <c r="C20" s="28"/>
      <c r="D20" s="29"/>
      <c r="E20" s="21"/>
      <c r="F20" s="30">
        <v>1</v>
      </c>
      <c r="G20" s="160">
        <f>J19</f>
        <v>310.8</v>
      </c>
      <c r="H20" s="163">
        <f>F20*G20</f>
        <v>310.8</v>
      </c>
      <c r="I20" s="161">
        <f>+I19+C20-F20</f>
        <v>0</v>
      </c>
      <c r="J20" s="162">
        <v>0</v>
      </c>
      <c r="K20" s="163">
        <f>ROUND(I20*J20,2)</f>
        <v>0</v>
      </c>
      <c r="L20" s="34"/>
      <c r="M20" s="1" t="s">
        <v>1093</v>
      </c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8">
    <tabColor rgb="FFFFFF00"/>
    <pageSetUpPr fitToPage="1"/>
  </sheetPr>
  <dimension ref="A1:M78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204</v>
      </c>
      <c r="L8" s="11"/>
    </row>
    <row r="9" spans="1:13" ht="15" customHeight="1">
      <c r="A9" s="12" t="s">
        <v>8</v>
      </c>
      <c r="D9" s="10" t="s">
        <v>203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45399</v>
      </c>
      <c r="B15" s="36" t="s">
        <v>858</v>
      </c>
      <c r="C15" s="28">
        <v>10</v>
      </c>
      <c r="D15" s="29">
        <v>310.8</v>
      </c>
      <c r="E15" s="21">
        <f>C15*D15</f>
        <v>3108</v>
      </c>
      <c r="F15" s="30"/>
      <c r="G15" s="31"/>
      <c r="H15" s="21"/>
      <c r="I15" s="275">
        <v>10</v>
      </c>
      <c r="J15" s="276">
        <v>310.8</v>
      </c>
      <c r="K15" s="120">
        <f>I15*J15</f>
        <v>3108</v>
      </c>
      <c r="L15" s="34"/>
    </row>
    <row r="16" spans="1:13" ht="17.100000000000001" customHeight="1">
      <c r="A16" s="269">
        <v>45412</v>
      </c>
      <c r="B16" s="166" t="s">
        <v>604</v>
      </c>
      <c r="C16" s="156"/>
      <c r="D16" s="157"/>
      <c r="E16" s="163"/>
      <c r="F16" s="159">
        <v>1</v>
      </c>
      <c r="G16" s="160">
        <f>J15</f>
        <v>310.8</v>
      </c>
      <c r="H16" s="163">
        <f>F16*G16</f>
        <v>310.8</v>
      </c>
      <c r="I16" s="161">
        <f>+I15+C16-F16</f>
        <v>9</v>
      </c>
      <c r="J16" s="162">
        <f>ROUND(((K15+E16)-H16)/I16,2)</f>
        <v>310.8</v>
      </c>
      <c r="K16" s="163">
        <f>ROUND(I16*J16,2)</f>
        <v>2797.2</v>
      </c>
      <c r="L16" s="164"/>
    </row>
    <row r="17" spans="1:13" ht="17.100000000000001" customHeight="1">
      <c r="A17" s="17">
        <v>45490</v>
      </c>
      <c r="B17" s="166" t="s">
        <v>627</v>
      </c>
      <c r="C17" s="19"/>
      <c r="D17" s="20"/>
      <c r="E17" s="21"/>
      <c r="F17" s="22">
        <v>8</v>
      </c>
      <c r="G17" s="160">
        <f>J16</f>
        <v>310.8</v>
      </c>
      <c r="H17" s="163">
        <f>F17*G17</f>
        <v>2486.4</v>
      </c>
      <c r="I17" s="161">
        <f>+I16+C17-F17</f>
        <v>1</v>
      </c>
      <c r="J17" s="162">
        <f>ROUND(((K16+E17)-H17)/I17,2)</f>
        <v>310.8</v>
      </c>
      <c r="K17" s="163">
        <f>ROUND(I17*J17,2)</f>
        <v>310.8</v>
      </c>
      <c r="L17" s="26"/>
      <c r="M17" s="1" t="s">
        <v>1010</v>
      </c>
    </row>
    <row r="18" spans="1:13" ht="17.100000000000001" customHeight="1">
      <c r="A18" s="17">
        <v>45491</v>
      </c>
      <c r="B18" s="166" t="s">
        <v>604</v>
      </c>
      <c r="C18" s="28"/>
      <c r="D18" s="29"/>
      <c r="E18" s="21"/>
      <c r="F18" s="30">
        <v>1</v>
      </c>
      <c r="G18" s="160">
        <f>J17</f>
        <v>310.8</v>
      </c>
      <c r="H18" s="163">
        <f>F18*G18</f>
        <v>310.8</v>
      </c>
      <c r="I18" s="161">
        <f>+I17+C18-F18</f>
        <v>0</v>
      </c>
      <c r="J18" s="162" t="e">
        <f>ROUND(((K17+E18)-H18)/I18,2)</f>
        <v>#DIV/0!</v>
      </c>
      <c r="K18" s="163" t="e">
        <f>ROUND(I18*J18,2)</f>
        <v>#DIV/0!</v>
      </c>
      <c r="L18" s="34"/>
      <c r="M18" s="1" t="s">
        <v>1016</v>
      </c>
    </row>
    <row r="19" spans="1:13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3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9">
    <tabColor rgb="FFFF0000"/>
    <pageSetUpPr fitToPage="1"/>
  </sheetPr>
  <dimension ref="A1:L78"/>
  <sheetViews>
    <sheetView topLeftCell="A4"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205</v>
      </c>
      <c r="F8" s="10"/>
      <c r="G8" s="10"/>
      <c r="H8" s="38"/>
      <c r="I8" s="9" t="s">
        <v>6</v>
      </c>
      <c r="J8" s="10"/>
      <c r="K8" s="10" t="s">
        <v>207</v>
      </c>
      <c r="L8" s="11"/>
    </row>
    <row r="9" spans="1:12" ht="15" customHeight="1">
      <c r="A9" s="12" t="s">
        <v>8</v>
      </c>
      <c r="D9" s="10" t="s">
        <v>206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0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205</v>
      </c>
      <c r="F8" s="10"/>
      <c r="G8" s="10"/>
      <c r="H8" s="38"/>
      <c r="I8" s="9" t="s">
        <v>6</v>
      </c>
      <c r="J8" s="10"/>
      <c r="K8" s="10" t="s">
        <v>209</v>
      </c>
      <c r="L8" s="11"/>
    </row>
    <row r="9" spans="1:12" ht="15" customHeight="1">
      <c r="A9" s="12" t="s">
        <v>8</v>
      </c>
      <c r="D9" s="10" t="s">
        <v>208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210</v>
      </c>
      <c r="F8" s="10"/>
      <c r="G8" s="10"/>
      <c r="H8" s="38"/>
      <c r="I8" s="9" t="s">
        <v>6</v>
      </c>
      <c r="J8" s="10"/>
      <c r="K8" s="10" t="s">
        <v>211</v>
      </c>
      <c r="L8" s="11"/>
    </row>
    <row r="9" spans="1:12" ht="15" customHeight="1">
      <c r="A9" s="12" t="s">
        <v>8</v>
      </c>
      <c r="D9" s="10" t="s">
        <v>210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si="0"/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>+I17+C18-F18</f>
        <v>0</v>
      </c>
      <c r="J18" s="42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>+I18+C19-F19</f>
        <v>0</v>
      </c>
      <c r="J19" s="42">
        <v>0</v>
      </c>
      <c r="K19" s="33">
        <f>ROUND(I19*J19,2)</f>
        <v>0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2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212</v>
      </c>
      <c r="F8" s="10"/>
      <c r="G8" s="10"/>
      <c r="H8" s="38"/>
      <c r="I8" s="9" t="s">
        <v>6</v>
      </c>
      <c r="J8" s="10"/>
      <c r="K8" s="10" t="s">
        <v>214</v>
      </c>
      <c r="L8" s="11"/>
    </row>
    <row r="9" spans="1:12" ht="15" customHeight="1">
      <c r="A9" s="12" t="s">
        <v>8</v>
      </c>
      <c r="D9" s="10" t="s">
        <v>213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3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212</v>
      </c>
      <c r="F8" s="10"/>
      <c r="G8" s="10"/>
      <c r="H8" s="38"/>
      <c r="I8" s="9" t="s">
        <v>6</v>
      </c>
      <c r="J8" s="10"/>
      <c r="K8" s="10" t="s">
        <v>215</v>
      </c>
      <c r="L8" s="11"/>
    </row>
    <row r="9" spans="1:12" ht="15" customHeight="1">
      <c r="A9" s="12" t="s">
        <v>8</v>
      </c>
      <c r="D9" s="10" t="s">
        <v>216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4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212</v>
      </c>
      <c r="F8" s="10"/>
      <c r="G8" s="10"/>
      <c r="H8" s="38"/>
      <c r="I8" s="9" t="s">
        <v>6</v>
      </c>
      <c r="J8" s="10"/>
      <c r="K8" s="10" t="s">
        <v>218</v>
      </c>
      <c r="L8" s="11"/>
    </row>
    <row r="9" spans="1:12" ht="15" customHeight="1">
      <c r="A9" s="12" t="s">
        <v>8</v>
      </c>
      <c r="D9" s="10" t="s">
        <v>217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5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219</v>
      </c>
      <c r="F8" s="10"/>
      <c r="G8" s="10"/>
      <c r="H8" s="38"/>
      <c r="I8" s="9" t="s">
        <v>6</v>
      </c>
      <c r="J8" s="10"/>
      <c r="K8" s="10" t="s">
        <v>221</v>
      </c>
      <c r="L8" s="11"/>
    </row>
    <row r="9" spans="1:12" ht="15" customHeight="1">
      <c r="A9" s="12" t="s">
        <v>8</v>
      </c>
      <c r="D9" s="10" t="s">
        <v>220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6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219</v>
      </c>
      <c r="F8" s="10"/>
      <c r="G8" s="10"/>
      <c r="H8" s="38"/>
      <c r="I8" s="9" t="s">
        <v>6</v>
      </c>
      <c r="J8" s="10"/>
      <c r="K8" s="10" t="s">
        <v>223</v>
      </c>
      <c r="L8" s="11"/>
    </row>
    <row r="9" spans="1:12" ht="15" customHeight="1">
      <c r="A9" s="12" t="s">
        <v>8</v>
      </c>
      <c r="D9" s="10" t="s">
        <v>222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7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219</v>
      </c>
      <c r="F8" s="10"/>
      <c r="G8" s="10"/>
      <c r="H8" s="38"/>
      <c r="I8" s="9" t="s">
        <v>6</v>
      </c>
      <c r="J8" s="10"/>
      <c r="K8" s="10" t="s">
        <v>227</v>
      </c>
      <c r="L8" s="11"/>
    </row>
    <row r="9" spans="1:12" ht="15" customHeight="1">
      <c r="A9" s="12" t="s">
        <v>8</v>
      </c>
      <c r="D9" s="10" t="s">
        <v>224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225</v>
      </c>
      <c r="F8" s="10"/>
      <c r="G8" s="10"/>
      <c r="H8" s="38"/>
      <c r="I8" s="9" t="s">
        <v>6</v>
      </c>
      <c r="J8" s="10"/>
      <c r="K8" s="10" t="s">
        <v>228</v>
      </c>
      <c r="L8" s="11"/>
    </row>
    <row r="9" spans="1:12" ht="15" customHeight="1">
      <c r="A9" s="12" t="s">
        <v>8</v>
      </c>
      <c r="D9" s="10" t="s">
        <v>226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89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225</v>
      </c>
      <c r="F8" s="10"/>
      <c r="G8" s="10"/>
      <c r="H8" s="38"/>
      <c r="I8" s="9" t="s">
        <v>6</v>
      </c>
      <c r="J8" s="10"/>
      <c r="K8" s="10" t="s">
        <v>230</v>
      </c>
      <c r="L8" s="11"/>
    </row>
    <row r="9" spans="1:12" ht="15" customHeight="1">
      <c r="A9" s="12" t="s">
        <v>8</v>
      </c>
      <c r="D9" s="10" t="s">
        <v>229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0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5703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231</v>
      </c>
      <c r="F8" s="10"/>
      <c r="G8" s="10"/>
      <c r="H8" s="38"/>
      <c r="I8" s="9" t="s">
        <v>6</v>
      </c>
      <c r="J8" s="10"/>
      <c r="K8" s="10" t="s">
        <v>233</v>
      </c>
      <c r="L8" s="11"/>
    </row>
    <row r="9" spans="1:12" ht="15" customHeight="1">
      <c r="A9" s="12" t="s">
        <v>8</v>
      </c>
      <c r="D9" s="10" t="s">
        <v>232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367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1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234</v>
      </c>
      <c r="F8" s="10"/>
      <c r="G8" s="10"/>
      <c r="H8" s="38"/>
      <c r="I8" s="9" t="s">
        <v>6</v>
      </c>
      <c r="J8" s="10"/>
      <c r="K8" s="10" t="s">
        <v>236</v>
      </c>
      <c r="L8" s="11"/>
    </row>
    <row r="9" spans="1:12" ht="15" customHeight="1">
      <c r="A9" s="12" t="s">
        <v>8</v>
      </c>
      <c r="D9" s="10" t="s">
        <v>235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366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v>27</v>
      </c>
      <c r="H15" s="21">
        <f t="shared" si="0"/>
        <v>0</v>
      </c>
      <c r="I15" s="32">
        <f t="shared" ref="I15:I20" si="1">+I14+C15-F15</f>
        <v>0</v>
      </c>
      <c r="J15" s="42" t="e">
        <f>ROUND(((K14+E15)-H15)/I15,2)</f>
        <v>#DIV/0!</v>
      </c>
      <c r="K15" s="33" t="e">
        <f t="shared" ref="K15:K20" si="2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>
        <v>27</v>
      </c>
      <c r="H16" s="21">
        <f t="shared" si="0"/>
        <v>0</v>
      </c>
      <c r="I16" s="32">
        <f t="shared" si="1"/>
        <v>0</v>
      </c>
      <c r="J16" s="42" t="e">
        <f>ROUND(((K15+E16)-H16)/I16,2)</f>
        <v>#DIV/0!</v>
      </c>
      <c r="K16" s="33" t="e">
        <f t="shared" si="2"/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>
        <v>27</v>
      </c>
      <c r="H17" s="21">
        <f t="shared" si="0"/>
        <v>0</v>
      </c>
      <c r="I17" s="32">
        <f t="shared" si="1"/>
        <v>0</v>
      </c>
      <c r="J17" s="42" t="e">
        <f>ROUND(((K16+E17)-H17)/I17,2)</f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87"/>
      <c r="C18" s="28"/>
      <c r="D18" s="29"/>
      <c r="E18" s="21"/>
      <c r="F18" s="30"/>
      <c r="G18" s="31">
        <v>27</v>
      </c>
      <c r="H18" s="21">
        <f t="shared" si="0"/>
        <v>0</v>
      </c>
      <c r="I18" s="32">
        <f t="shared" si="1"/>
        <v>0</v>
      </c>
      <c r="J18" s="42" t="e">
        <f>ROUND(((K17+E18)-H18)/I18,2)</f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85"/>
      <c r="C19" s="28"/>
      <c r="D19" s="29"/>
      <c r="E19" s="21"/>
      <c r="F19" s="30"/>
      <c r="G19" s="31">
        <v>27</v>
      </c>
      <c r="H19" s="21">
        <f t="shared" si="0"/>
        <v>0</v>
      </c>
      <c r="I19" s="32">
        <f t="shared" si="1"/>
        <v>0</v>
      </c>
      <c r="J19" s="42" t="e">
        <f>ROUND(((K18+E19)-H19)/I19,2)</f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>
        <v>27</v>
      </c>
      <c r="H20" s="21">
        <f t="shared" si="0"/>
        <v>0</v>
      </c>
      <c r="I20" s="32">
        <f t="shared" si="1"/>
        <v>0</v>
      </c>
      <c r="J20" s="42">
        <v>0</v>
      </c>
      <c r="K20" s="33">
        <f t="shared" si="2"/>
        <v>0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27">
    <tabColor rgb="FFFFFF00"/>
    <pageSetUpPr fitToPage="1"/>
  </sheetPr>
  <dimension ref="A1:M122"/>
  <sheetViews>
    <sheetView topLeftCell="A88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5703125" style="1" customWidth="1"/>
    <col min="8" max="8" width="11.5703125" style="1" customWidth="1"/>
    <col min="9" max="9" width="9.140625" style="1" customWidth="1"/>
    <col min="10" max="10" width="10.42578125" style="1" bestFit="1" customWidth="1"/>
    <col min="11" max="11" width="11.5703125" style="1" customWidth="1"/>
    <col min="12" max="12" width="12.42578125" style="1" customWidth="1"/>
    <col min="13" max="13" width="15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237</v>
      </c>
      <c r="E8" s="10"/>
      <c r="F8" s="10"/>
      <c r="G8" s="10"/>
      <c r="H8" s="38"/>
      <c r="I8" s="9" t="s">
        <v>6</v>
      </c>
      <c r="J8" s="10"/>
      <c r="K8" s="10" t="s">
        <v>240</v>
      </c>
      <c r="L8" s="11"/>
    </row>
    <row r="9" spans="1:13" ht="15" customHeight="1">
      <c r="A9" s="12" t="s">
        <v>8</v>
      </c>
      <c r="B9" s="95"/>
      <c r="C9" s="10"/>
      <c r="D9" s="10" t="s">
        <v>238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365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820</v>
      </c>
      <c r="J14" s="25">
        <v>240.49</v>
      </c>
      <c r="K14" s="21">
        <f>J14*I14</f>
        <v>197201.80000000002</v>
      </c>
      <c r="L14" s="26"/>
    </row>
    <row r="15" spans="1:13" ht="17.100000000000001" customHeight="1">
      <c r="A15" s="17">
        <v>45295</v>
      </c>
      <c r="B15" s="36" t="s">
        <v>591</v>
      </c>
      <c r="C15" s="28"/>
      <c r="D15" s="29"/>
      <c r="E15" s="21"/>
      <c r="F15" s="30">
        <v>10</v>
      </c>
      <c r="G15" s="31">
        <f t="shared" ref="G15:G20" si="0">J14</f>
        <v>240.49</v>
      </c>
      <c r="H15" s="21">
        <f t="shared" ref="H15:H20" si="1">G15*F15</f>
        <v>2404.9</v>
      </c>
      <c r="I15" s="32">
        <f t="shared" ref="I15:I20" si="2">+I14+C15-F15</f>
        <v>810</v>
      </c>
      <c r="J15" s="42">
        <f t="shared" ref="J15:J20" si="3">ROUND(((K14+E15)-H15)/I15,2)</f>
        <v>240.49</v>
      </c>
      <c r="K15" s="33">
        <f t="shared" ref="K15:K20" si="4">ROUND(I15*J15,2)</f>
        <v>194796.9</v>
      </c>
      <c r="L15" s="34"/>
      <c r="M15" s="118" t="s">
        <v>592</v>
      </c>
    </row>
    <row r="16" spans="1:13" ht="17.100000000000001" customHeight="1">
      <c r="A16" s="17">
        <v>45295</v>
      </c>
      <c r="B16" s="36" t="s">
        <v>593</v>
      </c>
      <c r="C16" s="28"/>
      <c r="D16" s="29"/>
      <c r="E16" s="21"/>
      <c r="F16" s="30">
        <v>5</v>
      </c>
      <c r="G16" s="31">
        <f>J15</f>
        <v>240.49</v>
      </c>
      <c r="H16" s="21">
        <f>G16*F16</f>
        <v>1202.45</v>
      </c>
      <c r="I16" s="32">
        <f>+I15+C16-F16</f>
        <v>805</v>
      </c>
      <c r="J16" s="42">
        <f>ROUND(((K15+E16)-H16)/I16,2)</f>
        <v>240.49</v>
      </c>
      <c r="K16" s="33">
        <f>ROUND(I16*J16,2)</f>
        <v>193594.45</v>
      </c>
      <c r="L16" s="34"/>
      <c r="M16" s="118" t="s">
        <v>594</v>
      </c>
    </row>
    <row r="17" spans="1:13" ht="17.100000000000001" customHeight="1">
      <c r="A17" s="17">
        <v>45299</v>
      </c>
      <c r="B17" s="36" t="s">
        <v>604</v>
      </c>
      <c r="C17" s="28"/>
      <c r="D17" s="29"/>
      <c r="E17" s="21"/>
      <c r="F17" s="30">
        <v>15</v>
      </c>
      <c r="G17" s="31">
        <f>J16</f>
        <v>240.49</v>
      </c>
      <c r="H17" s="21">
        <f>G17*F17</f>
        <v>3607.3500000000004</v>
      </c>
      <c r="I17" s="32">
        <f>+I16+C17-F17</f>
        <v>790</v>
      </c>
      <c r="J17" s="42">
        <f>ROUND(((K16+E17)-H17)/I17,2)</f>
        <v>240.49</v>
      </c>
      <c r="K17" s="33">
        <f>ROUND(I17*J17,2)</f>
        <v>189987.1</v>
      </c>
      <c r="L17" s="34"/>
      <c r="M17" s="118" t="s">
        <v>605</v>
      </c>
    </row>
    <row r="18" spans="1:13" ht="17.100000000000001" customHeight="1">
      <c r="A18" s="17">
        <v>45299</v>
      </c>
      <c r="B18" s="82" t="s">
        <v>607</v>
      </c>
      <c r="C18" s="28"/>
      <c r="D18" s="29"/>
      <c r="E18" s="21"/>
      <c r="F18" s="30">
        <v>12</v>
      </c>
      <c r="G18" s="31">
        <f t="shared" si="0"/>
        <v>240.49</v>
      </c>
      <c r="H18" s="21">
        <f t="shared" si="1"/>
        <v>2885.88</v>
      </c>
      <c r="I18" s="32">
        <f t="shared" si="2"/>
        <v>778</v>
      </c>
      <c r="J18" s="42">
        <f t="shared" si="3"/>
        <v>240.49</v>
      </c>
      <c r="K18" s="33">
        <f t="shared" si="4"/>
        <v>187101.22</v>
      </c>
      <c r="L18" s="34"/>
      <c r="M18" s="118" t="s">
        <v>609</v>
      </c>
    </row>
    <row r="19" spans="1:13" ht="17.100000000000001" customHeight="1">
      <c r="A19" s="17">
        <v>45306</v>
      </c>
      <c r="B19" s="82" t="s">
        <v>595</v>
      </c>
      <c r="C19" s="28"/>
      <c r="D19" s="29"/>
      <c r="E19" s="21"/>
      <c r="F19" s="30">
        <v>15</v>
      </c>
      <c r="G19" s="31">
        <f t="shared" si="0"/>
        <v>240.49</v>
      </c>
      <c r="H19" s="21">
        <f t="shared" si="1"/>
        <v>3607.3500000000004</v>
      </c>
      <c r="I19" s="32">
        <f t="shared" si="2"/>
        <v>763</v>
      </c>
      <c r="J19" s="42">
        <f t="shared" si="3"/>
        <v>240.49</v>
      </c>
      <c r="K19" s="33">
        <f t="shared" si="4"/>
        <v>183493.87</v>
      </c>
      <c r="L19" s="34"/>
      <c r="M19" s="118" t="s">
        <v>633</v>
      </c>
    </row>
    <row r="20" spans="1:13" ht="17.100000000000001" customHeight="1">
      <c r="A20" s="17">
        <v>45307</v>
      </c>
      <c r="B20" s="17" t="s">
        <v>629</v>
      </c>
      <c r="C20" s="28"/>
      <c r="D20" s="29"/>
      <c r="E20" s="21"/>
      <c r="F20" s="30">
        <v>10</v>
      </c>
      <c r="G20" s="31">
        <f t="shared" si="0"/>
        <v>240.49</v>
      </c>
      <c r="H20" s="21">
        <f t="shared" si="1"/>
        <v>2404.9</v>
      </c>
      <c r="I20" s="32">
        <f t="shared" si="2"/>
        <v>753</v>
      </c>
      <c r="J20" s="42">
        <f t="shared" si="3"/>
        <v>240.49</v>
      </c>
      <c r="K20" s="33">
        <f t="shared" si="4"/>
        <v>181088.97</v>
      </c>
      <c r="L20" s="34"/>
      <c r="M20" s="118" t="s">
        <v>634</v>
      </c>
    </row>
    <row r="21" spans="1:13" ht="17.100000000000001" customHeight="1">
      <c r="A21" s="17">
        <v>45307</v>
      </c>
      <c r="B21" s="17" t="s">
        <v>640</v>
      </c>
      <c r="C21" s="28"/>
      <c r="D21" s="29"/>
      <c r="E21" s="21"/>
      <c r="F21" s="30">
        <v>10</v>
      </c>
      <c r="G21" s="31">
        <f t="shared" ref="G21:G51" si="5">J20</f>
        <v>240.49</v>
      </c>
      <c r="H21" s="21">
        <f t="shared" ref="H21:H51" si="6">G21*F21</f>
        <v>2404.9</v>
      </c>
      <c r="I21" s="32">
        <f t="shared" ref="I21:I52" si="7">+I20+C21-F21</f>
        <v>743</v>
      </c>
      <c r="J21" s="42">
        <f t="shared" ref="J21:J52" si="8">ROUND(((K20+E21)-H21)/I21,2)</f>
        <v>240.49</v>
      </c>
      <c r="K21" s="33">
        <f t="shared" ref="K21:K52" si="9">ROUND(I21*J21,2)</f>
        <v>178684.07</v>
      </c>
      <c r="L21" s="34"/>
      <c r="M21" s="118" t="s">
        <v>641</v>
      </c>
    </row>
    <row r="22" spans="1:13" ht="17.100000000000001" customHeight="1">
      <c r="A22" s="17">
        <v>45308</v>
      </c>
      <c r="B22" s="36" t="s">
        <v>636</v>
      </c>
      <c r="C22" s="28"/>
      <c r="D22" s="29"/>
      <c r="E22" s="21"/>
      <c r="F22" s="30">
        <v>3</v>
      </c>
      <c r="G22" s="31">
        <f t="shared" si="5"/>
        <v>240.49</v>
      </c>
      <c r="H22" s="21">
        <f t="shared" si="6"/>
        <v>721.47</v>
      </c>
      <c r="I22" s="32">
        <f t="shared" si="7"/>
        <v>740</v>
      </c>
      <c r="J22" s="42">
        <f t="shared" si="8"/>
        <v>240.49</v>
      </c>
      <c r="K22" s="33">
        <f t="shared" si="9"/>
        <v>177962.6</v>
      </c>
      <c r="L22" s="34"/>
      <c r="M22" s="118" t="s">
        <v>637</v>
      </c>
    </row>
    <row r="23" spans="1:13" ht="17.100000000000001" customHeight="1">
      <c r="A23" s="17">
        <v>45310</v>
      </c>
      <c r="B23" s="36" t="s">
        <v>595</v>
      </c>
      <c r="C23" s="28"/>
      <c r="D23" s="29"/>
      <c r="E23" s="21"/>
      <c r="F23" s="30">
        <v>20</v>
      </c>
      <c r="G23" s="31">
        <f t="shared" si="5"/>
        <v>240.49</v>
      </c>
      <c r="H23" s="21">
        <f t="shared" si="6"/>
        <v>4809.8</v>
      </c>
      <c r="I23" s="32">
        <f t="shared" si="7"/>
        <v>720</v>
      </c>
      <c r="J23" s="42">
        <f t="shared" si="8"/>
        <v>240.49</v>
      </c>
      <c r="K23" s="33">
        <f t="shared" si="9"/>
        <v>173152.8</v>
      </c>
      <c r="L23" s="34"/>
      <c r="M23" s="118" t="s">
        <v>647</v>
      </c>
    </row>
    <row r="24" spans="1:13" ht="17.100000000000001" customHeight="1">
      <c r="A24" s="154">
        <v>45321</v>
      </c>
      <c r="B24" s="168" t="s">
        <v>627</v>
      </c>
      <c r="C24" s="156"/>
      <c r="D24" s="157"/>
      <c r="E24" s="158"/>
      <c r="F24" s="159">
        <v>7</v>
      </c>
      <c r="G24" s="194">
        <f t="shared" si="5"/>
        <v>240.49</v>
      </c>
      <c r="H24" s="158">
        <f t="shared" si="6"/>
        <v>1683.43</v>
      </c>
      <c r="I24" s="161">
        <f t="shared" si="7"/>
        <v>713</v>
      </c>
      <c r="J24" s="162">
        <f t="shared" si="8"/>
        <v>240.49</v>
      </c>
      <c r="K24" s="163">
        <f t="shared" si="9"/>
        <v>171469.37</v>
      </c>
      <c r="L24" s="164"/>
      <c r="M24" s="167" t="s">
        <v>674</v>
      </c>
    </row>
    <row r="25" spans="1:13" ht="17.100000000000001" customHeight="1">
      <c r="A25" s="17">
        <v>45344</v>
      </c>
      <c r="B25" s="82" t="s">
        <v>589</v>
      </c>
      <c r="C25" s="19"/>
      <c r="D25" s="20"/>
      <c r="E25" s="21"/>
      <c r="F25" s="22">
        <v>5</v>
      </c>
      <c r="G25" s="195">
        <f t="shared" si="5"/>
        <v>240.49</v>
      </c>
      <c r="H25" s="21">
        <f t="shared" si="6"/>
        <v>1202.45</v>
      </c>
      <c r="I25" s="24">
        <f t="shared" si="7"/>
        <v>708</v>
      </c>
      <c r="J25" s="134">
        <f t="shared" si="8"/>
        <v>240.49</v>
      </c>
      <c r="K25" s="21">
        <f t="shared" si="9"/>
        <v>170266.92</v>
      </c>
      <c r="L25" s="26"/>
      <c r="M25" s="118" t="s">
        <v>700</v>
      </c>
    </row>
    <row r="26" spans="1:13" ht="17.100000000000001" customHeight="1">
      <c r="A26" s="154">
        <v>45344</v>
      </c>
      <c r="B26" s="168" t="s">
        <v>591</v>
      </c>
      <c r="C26" s="156"/>
      <c r="D26" s="157"/>
      <c r="E26" s="158"/>
      <c r="F26" s="159">
        <v>10</v>
      </c>
      <c r="G26" s="160">
        <f t="shared" si="5"/>
        <v>240.49</v>
      </c>
      <c r="H26" s="163">
        <f t="shared" si="6"/>
        <v>2404.9</v>
      </c>
      <c r="I26" s="161">
        <f t="shared" si="7"/>
        <v>698</v>
      </c>
      <c r="J26" s="162">
        <f t="shared" si="8"/>
        <v>240.49</v>
      </c>
      <c r="K26" s="163">
        <f t="shared" si="9"/>
        <v>167862.02</v>
      </c>
      <c r="L26" s="164"/>
      <c r="M26" s="167" t="s">
        <v>701</v>
      </c>
    </row>
    <row r="27" spans="1:13" ht="17.100000000000001" customHeight="1">
      <c r="A27" s="17">
        <v>45355</v>
      </c>
      <c r="B27" s="82" t="s">
        <v>604</v>
      </c>
      <c r="C27" s="19"/>
      <c r="D27" s="20"/>
      <c r="E27" s="21"/>
      <c r="F27" s="22">
        <v>10</v>
      </c>
      <c r="G27" s="204">
        <f t="shared" si="5"/>
        <v>240.49</v>
      </c>
      <c r="H27" s="188">
        <f t="shared" si="6"/>
        <v>2404.9</v>
      </c>
      <c r="I27" s="189">
        <f t="shared" si="7"/>
        <v>688</v>
      </c>
      <c r="J27" s="190">
        <f t="shared" si="8"/>
        <v>240.49</v>
      </c>
      <c r="K27" s="188">
        <f t="shared" si="9"/>
        <v>165457.12</v>
      </c>
      <c r="L27" s="26"/>
      <c r="M27" s="118" t="s">
        <v>737</v>
      </c>
    </row>
    <row r="28" spans="1:13" ht="17.100000000000001" customHeight="1">
      <c r="A28" s="17">
        <v>45355</v>
      </c>
      <c r="B28" s="36" t="s">
        <v>607</v>
      </c>
      <c r="C28" s="28"/>
      <c r="D28" s="29"/>
      <c r="E28" s="21"/>
      <c r="F28" s="30">
        <v>8</v>
      </c>
      <c r="G28" s="31">
        <f t="shared" si="5"/>
        <v>240.49</v>
      </c>
      <c r="H28" s="188">
        <f t="shared" si="6"/>
        <v>1923.92</v>
      </c>
      <c r="I28" s="189">
        <f t="shared" si="7"/>
        <v>680</v>
      </c>
      <c r="J28" s="190">
        <f t="shared" si="8"/>
        <v>240.49</v>
      </c>
      <c r="K28" s="188">
        <f t="shared" si="9"/>
        <v>163533.20000000001</v>
      </c>
      <c r="L28" s="34"/>
      <c r="M28" s="118" t="s">
        <v>740</v>
      </c>
    </row>
    <row r="29" spans="1:13" ht="17.100000000000001" customHeight="1">
      <c r="A29" s="17">
        <v>45356</v>
      </c>
      <c r="B29" s="36" t="s">
        <v>591</v>
      </c>
      <c r="C29" s="28"/>
      <c r="D29" s="29"/>
      <c r="E29" s="21"/>
      <c r="F29" s="30">
        <v>10</v>
      </c>
      <c r="G29" s="204">
        <f t="shared" si="5"/>
        <v>240.49</v>
      </c>
      <c r="H29" s="188">
        <f t="shared" si="6"/>
        <v>2404.9</v>
      </c>
      <c r="I29" s="189">
        <f t="shared" si="7"/>
        <v>670</v>
      </c>
      <c r="J29" s="190">
        <f t="shared" si="8"/>
        <v>240.49</v>
      </c>
      <c r="K29" s="188">
        <f t="shared" si="9"/>
        <v>161128.29999999999</v>
      </c>
      <c r="L29" s="34"/>
      <c r="M29" s="118" t="s">
        <v>743</v>
      </c>
    </row>
    <row r="30" spans="1:13" ht="17.100000000000001" customHeight="1">
      <c r="A30" s="17">
        <v>45362</v>
      </c>
      <c r="B30" s="36" t="s">
        <v>589</v>
      </c>
      <c r="C30" s="28"/>
      <c r="D30" s="29"/>
      <c r="E30" s="21"/>
      <c r="F30" s="209">
        <v>5</v>
      </c>
      <c r="G30" s="212">
        <f t="shared" si="5"/>
        <v>240.49</v>
      </c>
      <c r="H30" s="210">
        <f t="shared" si="6"/>
        <v>1202.45</v>
      </c>
      <c r="I30" s="189">
        <f t="shared" si="7"/>
        <v>665</v>
      </c>
      <c r="J30" s="190">
        <f t="shared" si="8"/>
        <v>240.49</v>
      </c>
      <c r="K30" s="188">
        <f t="shared" si="9"/>
        <v>159925.85</v>
      </c>
      <c r="L30" s="34"/>
      <c r="M30" s="118" t="s">
        <v>753</v>
      </c>
    </row>
    <row r="31" spans="1:13" ht="17.100000000000001" customHeight="1">
      <c r="A31" s="17">
        <v>45370</v>
      </c>
      <c r="B31" s="36" t="s">
        <v>587</v>
      </c>
      <c r="C31" s="28"/>
      <c r="D31" s="29"/>
      <c r="E31" s="21"/>
      <c r="F31" s="209">
        <v>5</v>
      </c>
      <c r="G31" s="211">
        <f t="shared" si="5"/>
        <v>240.49</v>
      </c>
      <c r="H31" s="210">
        <f t="shared" si="6"/>
        <v>1202.45</v>
      </c>
      <c r="I31" s="189">
        <f t="shared" si="7"/>
        <v>660</v>
      </c>
      <c r="J31" s="190">
        <f t="shared" si="8"/>
        <v>240.49</v>
      </c>
      <c r="K31" s="188">
        <f t="shared" si="9"/>
        <v>158723.4</v>
      </c>
      <c r="L31" s="34"/>
      <c r="M31" s="118" t="s">
        <v>765</v>
      </c>
    </row>
    <row r="32" spans="1:13" ht="17.100000000000001" customHeight="1">
      <c r="A32" s="17">
        <v>45371</v>
      </c>
      <c r="B32" s="36" t="s">
        <v>627</v>
      </c>
      <c r="C32" s="28"/>
      <c r="D32" s="29"/>
      <c r="E32" s="21"/>
      <c r="F32" s="30">
        <v>5</v>
      </c>
      <c r="G32" s="211">
        <f t="shared" si="5"/>
        <v>240.49</v>
      </c>
      <c r="H32" s="210">
        <f t="shared" si="6"/>
        <v>1202.45</v>
      </c>
      <c r="I32" s="189">
        <f t="shared" si="7"/>
        <v>655</v>
      </c>
      <c r="J32" s="190">
        <f t="shared" si="8"/>
        <v>240.49</v>
      </c>
      <c r="K32" s="188">
        <f t="shared" si="9"/>
        <v>157520.95000000001</v>
      </c>
      <c r="L32" s="34"/>
      <c r="M32" s="118" t="s">
        <v>767</v>
      </c>
    </row>
    <row r="33" spans="1:13" ht="17.100000000000001" customHeight="1">
      <c r="A33" s="17">
        <v>45371</v>
      </c>
      <c r="B33" s="36" t="s">
        <v>640</v>
      </c>
      <c r="C33" s="28"/>
      <c r="D33" s="29"/>
      <c r="E33" s="21"/>
      <c r="F33" s="30">
        <v>10</v>
      </c>
      <c r="G33" s="211">
        <f t="shared" si="5"/>
        <v>240.49</v>
      </c>
      <c r="H33" s="210">
        <f t="shared" si="6"/>
        <v>2404.9</v>
      </c>
      <c r="I33" s="189">
        <f t="shared" si="7"/>
        <v>645</v>
      </c>
      <c r="J33" s="190">
        <f t="shared" si="8"/>
        <v>240.49</v>
      </c>
      <c r="K33" s="188">
        <f t="shared" si="9"/>
        <v>155116.04999999999</v>
      </c>
      <c r="L33" s="34"/>
      <c r="M33" s="118" t="s">
        <v>768</v>
      </c>
    </row>
    <row r="34" spans="1:13" ht="17.100000000000001" customHeight="1">
      <c r="A34" s="17">
        <v>45376</v>
      </c>
      <c r="B34" s="36" t="s">
        <v>583</v>
      </c>
      <c r="C34" s="28"/>
      <c r="D34" s="29"/>
      <c r="E34" s="21"/>
      <c r="F34" s="30">
        <v>5</v>
      </c>
      <c r="G34" s="211">
        <f t="shared" si="5"/>
        <v>240.49</v>
      </c>
      <c r="H34" s="210">
        <f t="shared" si="6"/>
        <v>1202.45</v>
      </c>
      <c r="I34" s="189">
        <f t="shared" si="7"/>
        <v>640</v>
      </c>
      <c r="J34" s="190">
        <f t="shared" si="8"/>
        <v>240.49</v>
      </c>
      <c r="K34" s="188">
        <f t="shared" si="9"/>
        <v>153913.60000000001</v>
      </c>
      <c r="L34" s="34"/>
      <c r="M34" s="118" t="s">
        <v>780</v>
      </c>
    </row>
    <row r="35" spans="1:13" ht="17.100000000000001" customHeight="1">
      <c r="A35" s="17">
        <v>45376</v>
      </c>
      <c r="B35" s="36" t="s">
        <v>598</v>
      </c>
      <c r="C35" s="28"/>
      <c r="D35" s="29"/>
      <c r="E35" s="21"/>
      <c r="F35" s="30">
        <v>5</v>
      </c>
      <c r="G35" s="211">
        <f t="shared" si="5"/>
        <v>240.49</v>
      </c>
      <c r="H35" s="210">
        <f t="shared" si="6"/>
        <v>1202.45</v>
      </c>
      <c r="I35" s="189">
        <f t="shared" si="7"/>
        <v>635</v>
      </c>
      <c r="J35" s="190">
        <f t="shared" si="8"/>
        <v>240.49</v>
      </c>
      <c r="K35" s="188">
        <f t="shared" si="9"/>
        <v>152711.15</v>
      </c>
      <c r="L35" s="34"/>
      <c r="M35" s="118" t="s">
        <v>781</v>
      </c>
    </row>
    <row r="36" spans="1:13" ht="17.100000000000001" customHeight="1">
      <c r="A36" s="17">
        <v>45377</v>
      </c>
      <c r="B36" s="36" t="s">
        <v>595</v>
      </c>
      <c r="C36" s="28"/>
      <c r="D36" s="29"/>
      <c r="E36" s="21"/>
      <c r="F36" s="30">
        <v>10</v>
      </c>
      <c r="G36" s="211">
        <f t="shared" si="5"/>
        <v>240.49</v>
      </c>
      <c r="H36" s="210">
        <f t="shared" si="6"/>
        <v>2404.9</v>
      </c>
      <c r="I36" s="189">
        <f t="shared" si="7"/>
        <v>625</v>
      </c>
      <c r="J36" s="190">
        <f t="shared" si="8"/>
        <v>240.49</v>
      </c>
      <c r="K36" s="188">
        <f t="shared" si="9"/>
        <v>150306.25</v>
      </c>
      <c r="L36" s="34"/>
      <c r="M36" s="118" t="s">
        <v>784</v>
      </c>
    </row>
    <row r="37" spans="1:13" ht="17.100000000000001" customHeight="1">
      <c r="A37" s="154">
        <v>45378</v>
      </c>
      <c r="B37" s="168" t="s">
        <v>604</v>
      </c>
      <c r="C37" s="156"/>
      <c r="D37" s="157"/>
      <c r="E37" s="158"/>
      <c r="F37" s="159">
        <v>10</v>
      </c>
      <c r="G37" s="258">
        <f t="shared" si="5"/>
        <v>240.49</v>
      </c>
      <c r="H37" s="259">
        <f t="shared" si="6"/>
        <v>2404.9</v>
      </c>
      <c r="I37" s="242">
        <f t="shared" si="7"/>
        <v>615</v>
      </c>
      <c r="J37" s="243">
        <f t="shared" si="8"/>
        <v>240.49</v>
      </c>
      <c r="K37" s="241">
        <f t="shared" si="9"/>
        <v>147901.35</v>
      </c>
      <c r="L37" s="164"/>
      <c r="M37" s="167" t="s">
        <v>785</v>
      </c>
    </row>
    <row r="38" spans="1:13" ht="17.100000000000001" customHeight="1">
      <c r="A38" s="17">
        <v>45383</v>
      </c>
      <c r="B38" s="82" t="s">
        <v>627</v>
      </c>
      <c r="C38" s="19"/>
      <c r="D38" s="20"/>
      <c r="E38" s="21"/>
      <c r="F38" s="22">
        <v>5</v>
      </c>
      <c r="G38" s="266">
        <f t="shared" si="5"/>
        <v>240.49</v>
      </c>
      <c r="H38" s="265">
        <f t="shared" si="6"/>
        <v>1202.45</v>
      </c>
      <c r="I38" s="189">
        <f t="shared" si="7"/>
        <v>610</v>
      </c>
      <c r="J38" s="190">
        <f t="shared" si="8"/>
        <v>240.49</v>
      </c>
      <c r="K38" s="188">
        <f t="shared" si="9"/>
        <v>146698.9</v>
      </c>
      <c r="L38" s="26"/>
      <c r="M38" s="118" t="s">
        <v>789</v>
      </c>
    </row>
    <row r="39" spans="1:13" ht="17.100000000000001" customHeight="1">
      <c r="A39" s="17">
        <v>45383</v>
      </c>
      <c r="B39" s="36" t="s">
        <v>595</v>
      </c>
      <c r="C39" s="28"/>
      <c r="D39" s="29"/>
      <c r="E39" s="21"/>
      <c r="F39" s="30">
        <v>20</v>
      </c>
      <c r="G39" s="268">
        <f t="shared" si="5"/>
        <v>240.49</v>
      </c>
      <c r="H39" s="265">
        <f t="shared" si="6"/>
        <v>4809.8</v>
      </c>
      <c r="I39" s="189">
        <f t="shared" si="7"/>
        <v>590</v>
      </c>
      <c r="J39" s="190">
        <f t="shared" si="8"/>
        <v>240.49</v>
      </c>
      <c r="K39" s="188">
        <f t="shared" si="9"/>
        <v>141889.1</v>
      </c>
      <c r="L39" s="34"/>
      <c r="M39" s="118" t="s">
        <v>790</v>
      </c>
    </row>
    <row r="40" spans="1:13" ht="17.100000000000001" customHeight="1">
      <c r="A40" s="17">
        <v>45384</v>
      </c>
      <c r="B40" s="36" t="s">
        <v>610</v>
      </c>
      <c r="C40" s="28"/>
      <c r="D40" s="29"/>
      <c r="E40" s="21"/>
      <c r="F40" s="30">
        <v>10</v>
      </c>
      <c r="G40" s="267">
        <f t="shared" si="5"/>
        <v>240.49</v>
      </c>
      <c r="H40" s="265">
        <f t="shared" si="6"/>
        <v>2404.9</v>
      </c>
      <c r="I40" s="189">
        <f t="shared" si="7"/>
        <v>580</v>
      </c>
      <c r="J40" s="190">
        <f t="shared" si="8"/>
        <v>240.49</v>
      </c>
      <c r="K40" s="188">
        <f t="shared" si="9"/>
        <v>139484.20000000001</v>
      </c>
      <c r="L40" s="34"/>
      <c r="M40" s="118" t="s">
        <v>791</v>
      </c>
    </row>
    <row r="41" spans="1:13" ht="17.100000000000001" customHeight="1">
      <c r="A41" s="17">
        <v>45384</v>
      </c>
      <c r="B41" s="36" t="s">
        <v>591</v>
      </c>
      <c r="C41" s="28"/>
      <c r="D41" s="29"/>
      <c r="E41" s="21"/>
      <c r="F41" s="30">
        <v>15</v>
      </c>
      <c r="G41" s="268">
        <f t="shared" si="5"/>
        <v>240.49</v>
      </c>
      <c r="H41" s="265">
        <f t="shared" si="6"/>
        <v>3607.3500000000004</v>
      </c>
      <c r="I41" s="189">
        <f t="shared" si="7"/>
        <v>565</v>
      </c>
      <c r="J41" s="190">
        <f t="shared" si="8"/>
        <v>240.49</v>
      </c>
      <c r="K41" s="188">
        <f t="shared" si="9"/>
        <v>135876.85</v>
      </c>
      <c r="L41" s="34"/>
      <c r="M41" s="118" t="s">
        <v>792</v>
      </c>
    </row>
    <row r="42" spans="1:13" ht="17.100000000000001" customHeight="1">
      <c r="A42" s="17">
        <v>45384</v>
      </c>
      <c r="B42" s="36" t="s">
        <v>587</v>
      </c>
      <c r="C42" s="28"/>
      <c r="D42" s="29"/>
      <c r="E42" s="21"/>
      <c r="F42" s="30">
        <v>5</v>
      </c>
      <c r="G42" s="268">
        <f t="shared" si="5"/>
        <v>240.49</v>
      </c>
      <c r="H42" s="265">
        <f t="shared" si="6"/>
        <v>1202.45</v>
      </c>
      <c r="I42" s="189">
        <f t="shared" si="7"/>
        <v>560</v>
      </c>
      <c r="J42" s="190">
        <f t="shared" si="8"/>
        <v>240.49</v>
      </c>
      <c r="K42" s="188">
        <f t="shared" si="9"/>
        <v>134674.4</v>
      </c>
      <c r="L42" s="34"/>
      <c r="M42" s="118" t="s">
        <v>793</v>
      </c>
    </row>
    <row r="43" spans="1:13" ht="17.100000000000001" customHeight="1">
      <c r="A43" s="17">
        <v>45390</v>
      </c>
      <c r="B43" s="36" t="s">
        <v>607</v>
      </c>
      <c r="C43" s="28"/>
      <c r="D43" s="29"/>
      <c r="E43" s="21"/>
      <c r="F43" s="30">
        <v>12</v>
      </c>
      <c r="G43" s="268">
        <f t="shared" si="5"/>
        <v>240.49</v>
      </c>
      <c r="H43" s="265">
        <f t="shared" si="6"/>
        <v>2885.88</v>
      </c>
      <c r="I43" s="189">
        <f t="shared" si="7"/>
        <v>548</v>
      </c>
      <c r="J43" s="190">
        <f t="shared" si="8"/>
        <v>240.49</v>
      </c>
      <c r="K43" s="188">
        <f t="shared" si="9"/>
        <v>131788.51999999999</v>
      </c>
      <c r="L43" s="34"/>
      <c r="M43" s="118" t="s">
        <v>804</v>
      </c>
    </row>
    <row r="44" spans="1:13" ht="17.100000000000001" customHeight="1">
      <c r="A44" s="17">
        <v>45393</v>
      </c>
      <c r="B44" s="36" t="s">
        <v>629</v>
      </c>
      <c r="C44" s="28"/>
      <c r="D44" s="29"/>
      <c r="E44" s="21"/>
      <c r="F44" s="30">
        <v>10</v>
      </c>
      <c r="G44" s="268">
        <f t="shared" si="5"/>
        <v>240.49</v>
      </c>
      <c r="H44" s="265">
        <f t="shared" si="6"/>
        <v>2404.9</v>
      </c>
      <c r="I44" s="189">
        <f t="shared" si="7"/>
        <v>538</v>
      </c>
      <c r="J44" s="190">
        <f t="shared" si="8"/>
        <v>240.49</v>
      </c>
      <c r="K44" s="188">
        <f t="shared" si="9"/>
        <v>129383.62</v>
      </c>
      <c r="L44" s="34"/>
      <c r="M44" s="118" t="s">
        <v>807</v>
      </c>
    </row>
    <row r="45" spans="1:13" ht="17.100000000000001" customHeight="1">
      <c r="A45" s="17">
        <v>45393</v>
      </c>
      <c r="B45" s="36" t="s">
        <v>602</v>
      </c>
      <c r="C45" s="28"/>
      <c r="D45" s="29"/>
      <c r="E45" s="21"/>
      <c r="F45" s="30">
        <v>5</v>
      </c>
      <c r="G45" s="268">
        <f t="shared" si="5"/>
        <v>240.49</v>
      </c>
      <c r="H45" s="265">
        <f t="shared" si="6"/>
        <v>1202.45</v>
      </c>
      <c r="I45" s="189">
        <f t="shared" si="7"/>
        <v>533</v>
      </c>
      <c r="J45" s="190">
        <f t="shared" si="8"/>
        <v>240.49</v>
      </c>
      <c r="K45" s="188">
        <f t="shared" si="9"/>
        <v>128181.17</v>
      </c>
      <c r="L45" s="34"/>
      <c r="M45" s="118" t="s">
        <v>808</v>
      </c>
    </row>
    <row r="46" spans="1:13" ht="17.100000000000001" customHeight="1">
      <c r="A46" s="17">
        <v>45397</v>
      </c>
      <c r="B46" s="36" t="s">
        <v>593</v>
      </c>
      <c r="C46" s="28"/>
      <c r="D46" s="29"/>
      <c r="E46" s="21"/>
      <c r="F46" s="30">
        <v>5</v>
      </c>
      <c r="G46" s="267">
        <f t="shared" si="5"/>
        <v>240.49</v>
      </c>
      <c r="H46" s="265">
        <f t="shared" si="6"/>
        <v>1202.45</v>
      </c>
      <c r="I46" s="189">
        <f t="shared" si="7"/>
        <v>528</v>
      </c>
      <c r="J46" s="190">
        <f t="shared" si="8"/>
        <v>240.49</v>
      </c>
      <c r="K46" s="188">
        <f t="shared" si="9"/>
        <v>126978.72</v>
      </c>
      <c r="L46" s="34"/>
      <c r="M46" s="118" t="s">
        <v>813</v>
      </c>
    </row>
    <row r="47" spans="1:13" ht="17.100000000000001" customHeight="1">
      <c r="A47" s="17">
        <v>45398</v>
      </c>
      <c r="B47" s="36" t="s">
        <v>610</v>
      </c>
      <c r="C47" s="28"/>
      <c r="D47" s="29"/>
      <c r="E47" s="21"/>
      <c r="F47" s="30">
        <v>4</v>
      </c>
      <c r="G47" s="267">
        <f t="shared" si="5"/>
        <v>240.49</v>
      </c>
      <c r="H47" s="265">
        <f t="shared" si="6"/>
        <v>961.96</v>
      </c>
      <c r="I47" s="189">
        <f t="shared" si="7"/>
        <v>524</v>
      </c>
      <c r="J47" s="190">
        <f t="shared" si="8"/>
        <v>240.49</v>
      </c>
      <c r="K47" s="188">
        <f t="shared" si="9"/>
        <v>126016.76</v>
      </c>
      <c r="L47" s="34"/>
      <c r="M47" s="118" t="s">
        <v>818</v>
      </c>
    </row>
    <row r="48" spans="1:13" ht="17.100000000000001" customHeight="1">
      <c r="A48" s="17">
        <v>45400</v>
      </c>
      <c r="B48" s="36" t="s">
        <v>589</v>
      </c>
      <c r="C48" s="28"/>
      <c r="D48" s="29"/>
      <c r="E48" s="21"/>
      <c r="F48" s="30">
        <v>5</v>
      </c>
      <c r="G48" s="267">
        <f t="shared" si="5"/>
        <v>240.49</v>
      </c>
      <c r="H48" s="265">
        <f t="shared" si="6"/>
        <v>1202.45</v>
      </c>
      <c r="I48" s="189">
        <f t="shared" si="7"/>
        <v>519</v>
      </c>
      <c r="J48" s="190">
        <f t="shared" si="8"/>
        <v>240.49</v>
      </c>
      <c r="K48" s="188">
        <f t="shared" si="9"/>
        <v>124814.31</v>
      </c>
      <c r="L48" s="34"/>
      <c r="M48" s="118" t="s">
        <v>825</v>
      </c>
    </row>
    <row r="49" spans="1:13" ht="17.100000000000001" customHeight="1">
      <c r="A49" s="17">
        <v>45404</v>
      </c>
      <c r="B49" s="36" t="s">
        <v>583</v>
      </c>
      <c r="C49" s="28"/>
      <c r="D49" s="29"/>
      <c r="E49" s="21"/>
      <c r="F49" s="30">
        <v>5</v>
      </c>
      <c r="G49" s="268">
        <f t="shared" si="5"/>
        <v>240.49</v>
      </c>
      <c r="H49" s="307">
        <f t="shared" si="6"/>
        <v>1202.45</v>
      </c>
      <c r="I49" s="32">
        <f t="shared" si="7"/>
        <v>514</v>
      </c>
      <c r="J49" s="42">
        <f t="shared" si="8"/>
        <v>240.49</v>
      </c>
      <c r="K49" s="33">
        <f t="shared" si="9"/>
        <v>123611.86</v>
      </c>
      <c r="L49" s="34"/>
      <c r="M49" s="118" t="s">
        <v>827</v>
      </c>
    </row>
    <row r="50" spans="1:13" ht="17.100000000000001" customHeight="1">
      <c r="A50" s="154">
        <v>45412</v>
      </c>
      <c r="B50" s="168" t="s">
        <v>604</v>
      </c>
      <c r="C50" s="156"/>
      <c r="D50" s="157"/>
      <c r="E50" s="158"/>
      <c r="F50" s="159">
        <v>15</v>
      </c>
      <c r="G50" s="258">
        <f t="shared" si="5"/>
        <v>240.49</v>
      </c>
      <c r="H50" s="306">
        <f t="shared" si="6"/>
        <v>3607.3500000000004</v>
      </c>
      <c r="I50" s="173">
        <f t="shared" si="7"/>
        <v>499</v>
      </c>
      <c r="J50" s="174">
        <f t="shared" si="8"/>
        <v>240.49</v>
      </c>
      <c r="K50" s="158">
        <f t="shared" si="9"/>
        <v>120004.51</v>
      </c>
      <c r="L50" s="164"/>
      <c r="M50" s="167" t="s">
        <v>844</v>
      </c>
    </row>
    <row r="51" spans="1:13" ht="17.100000000000001" customHeight="1">
      <c r="A51" s="17">
        <v>45418</v>
      </c>
      <c r="B51" s="82" t="s">
        <v>610</v>
      </c>
      <c r="C51" s="19"/>
      <c r="D51" s="20"/>
      <c r="E51" s="21"/>
      <c r="F51" s="22">
        <v>15</v>
      </c>
      <c r="G51" s="266">
        <f t="shared" si="5"/>
        <v>240.49</v>
      </c>
      <c r="H51" s="265">
        <f t="shared" si="6"/>
        <v>3607.3500000000004</v>
      </c>
      <c r="I51" s="24">
        <f t="shared" si="7"/>
        <v>484</v>
      </c>
      <c r="J51" s="134">
        <f t="shared" si="8"/>
        <v>240.49</v>
      </c>
      <c r="K51" s="21">
        <f t="shared" si="9"/>
        <v>116397.16</v>
      </c>
      <c r="L51" s="26"/>
      <c r="M51" s="118" t="s">
        <v>852</v>
      </c>
    </row>
    <row r="52" spans="1:13" ht="17.100000000000001" customHeight="1">
      <c r="A52" s="17">
        <v>45418</v>
      </c>
      <c r="B52" s="36" t="s">
        <v>604</v>
      </c>
      <c r="C52" s="28"/>
      <c r="D52" s="29"/>
      <c r="E52" s="21"/>
      <c r="F52" s="30">
        <v>10</v>
      </c>
      <c r="G52" s="266">
        <f t="shared" ref="G52:G59" si="10">J51</f>
        <v>240.49</v>
      </c>
      <c r="H52" s="265">
        <f t="shared" ref="H52:H59" si="11">G52*F52</f>
        <v>2404.9</v>
      </c>
      <c r="I52" s="24">
        <f t="shared" si="7"/>
        <v>474</v>
      </c>
      <c r="J52" s="134">
        <f t="shared" si="8"/>
        <v>240.49</v>
      </c>
      <c r="K52" s="21">
        <f t="shared" si="9"/>
        <v>113992.26</v>
      </c>
      <c r="L52" s="34"/>
      <c r="M52" s="118" t="s">
        <v>855</v>
      </c>
    </row>
    <row r="53" spans="1:13" ht="17.100000000000001" customHeight="1">
      <c r="A53" s="17">
        <v>45420</v>
      </c>
      <c r="B53" s="36" t="s">
        <v>626</v>
      </c>
      <c r="C53" s="28"/>
      <c r="D53" s="29"/>
      <c r="E53" s="21"/>
      <c r="F53" s="30">
        <v>7</v>
      </c>
      <c r="G53" s="266">
        <f t="shared" si="10"/>
        <v>240.49</v>
      </c>
      <c r="H53" s="265">
        <f t="shared" si="11"/>
        <v>1683.43</v>
      </c>
      <c r="I53" s="24">
        <f t="shared" ref="I53:I84" si="12">+I52+C53-F53</f>
        <v>467</v>
      </c>
      <c r="J53" s="134">
        <f t="shared" ref="J53:J84" si="13">ROUND(((K52+E53)-H53)/I53,2)</f>
        <v>240.49</v>
      </c>
      <c r="K53" s="21">
        <f t="shared" ref="K53:K84" si="14">ROUND(I53*J53,2)</f>
        <v>112308.83</v>
      </c>
      <c r="L53" s="34"/>
      <c r="M53" s="118" t="s">
        <v>857</v>
      </c>
    </row>
    <row r="54" spans="1:13" ht="17.100000000000001" customHeight="1">
      <c r="A54" s="17">
        <v>45426</v>
      </c>
      <c r="B54" s="36" t="s">
        <v>583</v>
      </c>
      <c r="C54" s="28"/>
      <c r="D54" s="29"/>
      <c r="E54" s="21"/>
      <c r="F54" s="30">
        <v>10</v>
      </c>
      <c r="G54" s="266">
        <f t="shared" si="10"/>
        <v>240.49</v>
      </c>
      <c r="H54" s="265">
        <f t="shared" si="11"/>
        <v>2404.9</v>
      </c>
      <c r="I54" s="24">
        <f t="shared" si="12"/>
        <v>457</v>
      </c>
      <c r="J54" s="134">
        <f t="shared" si="13"/>
        <v>240.49</v>
      </c>
      <c r="K54" s="21">
        <f t="shared" si="14"/>
        <v>109903.93</v>
      </c>
      <c r="L54" s="34"/>
      <c r="M54" s="118" t="s">
        <v>883</v>
      </c>
    </row>
    <row r="55" spans="1:13" ht="17.100000000000001" customHeight="1">
      <c r="A55" s="17">
        <v>45426</v>
      </c>
      <c r="B55" s="36" t="s">
        <v>593</v>
      </c>
      <c r="C55" s="28"/>
      <c r="D55" s="29"/>
      <c r="E55" s="21"/>
      <c r="F55" s="30">
        <v>10</v>
      </c>
      <c r="G55" s="266">
        <f t="shared" si="10"/>
        <v>240.49</v>
      </c>
      <c r="H55" s="265">
        <f t="shared" si="11"/>
        <v>2404.9</v>
      </c>
      <c r="I55" s="24">
        <f t="shared" si="12"/>
        <v>447</v>
      </c>
      <c r="J55" s="134">
        <f t="shared" si="13"/>
        <v>240.49</v>
      </c>
      <c r="K55" s="21">
        <f t="shared" si="14"/>
        <v>107499.03</v>
      </c>
      <c r="L55" s="34"/>
      <c r="M55" s="118" t="s">
        <v>884</v>
      </c>
    </row>
    <row r="56" spans="1:13" ht="17.100000000000001" customHeight="1">
      <c r="A56" s="17">
        <v>45427</v>
      </c>
      <c r="B56" s="36" t="s">
        <v>595</v>
      </c>
      <c r="C56" s="28"/>
      <c r="D56" s="29"/>
      <c r="E56" s="21"/>
      <c r="F56" s="30">
        <v>10</v>
      </c>
      <c r="G56" s="266">
        <f t="shared" si="10"/>
        <v>240.49</v>
      </c>
      <c r="H56" s="265">
        <f t="shared" si="11"/>
        <v>2404.9</v>
      </c>
      <c r="I56" s="24">
        <f t="shared" si="12"/>
        <v>437</v>
      </c>
      <c r="J56" s="134">
        <f t="shared" si="13"/>
        <v>240.49</v>
      </c>
      <c r="K56" s="21">
        <f t="shared" si="14"/>
        <v>105094.13</v>
      </c>
      <c r="L56" s="34"/>
      <c r="M56" s="118" t="s">
        <v>893</v>
      </c>
    </row>
    <row r="57" spans="1:13" ht="17.100000000000001" customHeight="1">
      <c r="A57" s="17">
        <v>45434</v>
      </c>
      <c r="B57" s="36" t="s">
        <v>607</v>
      </c>
      <c r="C57" s="28"/>
      <c r="D57" s="29"/>
      <c r="E57" s="21"/>
      <c r="F57" s="30">
        <v>22</v>
      </c>
      <c r="G57" s="266">
        <f t="shared" si="10"/>
        <v>240.49</v>
      </c>
      <c r="H57" s="265">
        <f t="shared" si="11"/>
        <v>5290.7800000000007</v>
      </c>
      <c r="I57" s="24">
        <f t="shared" si="12"/>
        <v>415</v>
      </c>
      <c r="J57" s="134">
        <f t="shared" si="13"/>
        <v>240.49</v>
      </c>
      <c r="K57" s="21">
        <f t="shared" si="14"/>
        <v>99803.35</v>
      </c>
      <c r="L57" s="34"/>
      <c r="M57" s="118" t="s">
        <v>904</v>
      </c>
    </row>
    <row r="58" spans="1:13" ht="17.100000000000001" customHeight="1">
      <c r="A58" s="17">
        <v>45434</v>
      </c>
      <c r="B58" s="36" t="s">
        <v>593</v>
      </c>
      <c r="C58" s="28"/>
      <c r="D58" s="29"/>
      <c r="E58" s="21"/>
      <c r="F58" s="30">
        <v>5</v>
      </c>
      <c r="G58" s="266">
        <f t="shared" si="10"/>
        <v>240.49</v>
      </c>
      <c r="H58" s="265">
        <f t="shared" si="11"/>
        <v>1202.45</v>
      </c>
      <c r="I58" s="24">
        <f t="shared" si="12"/>
        <v>410</v>
      </c>
      <c r="J58" s="134">
        <f t="shared" si="13"/>
        <v>240.49</v>
      </c>
      <c r="K58" s="21">
        <f t="shared" si="14"/>
        <v>98600.9</v>
      </c>
      <c r="L58" s="34"/>
      <c r="M58" s="118" t="s">
        <v>905</v>
      </c>
    </row>
    <row r="59" spans="1:13" ht="17.100000000000001" customHeight="1">
      <c r="A59" s="17">
        <v>45435</v>
      </c>
      <c r="B59" s="36" t="s">
        <v>627</v>
      </c>
      <c r="C59" s="28"/>
      <c r="D59" s="29"/>
      <c r="E59" s="21"/>
      <c r="F59" s="30">
        <v>5</v>
      </c>
      <c r="G59" s="266">
        <f t="shared" si="10"/>
        <v>240.49</v>
      </c>
      <c r="H59" s="265">
        <f t="shared" si="11"/>
        <v>1202.45</v>
      </c>
      <c r="I59" s="24">
        <f t="shared" si="12"/>
        <v>405</v>
      </c>
      <c r="J59" s="134">
        <f t="shared" si="13"/>
        <v>240.49</v>
      </c>
      <c r="K59" s="21">
        <f t="shared" si="14"/>
        <v>97398.45</v>
      </c>
      <c r="L59" s="34"/>
      <c r="M59" s="118" t="s">
        <v>908</v>
      </c>
    </row>
    <row r="60" spans="1:13" ht="17.100000000000001" customHeight="1">
      <c r="A60" s="17">
        <v>45435</v>
      </c>
      <c r="B60" s="36" t="s">
        <v>607</v>
      </c>
      <c r="C60" s="28"/>
      <c r="D60" s="29"/>
      <c r="E60" s="21"/>
      <c r="F60" s="30">
        <v>5</v>
      </c>
      <c r="G60" s="266">
        <f t="shared" ref="G60:G91" si="15">J59</f>
        <v>240.49</v>
      </c>
      <c r="H60" s="265">
        <f t="shared" ref="H60:H91" si="16">G60*F60</f>
        <v>1202.45</v>
      </c>
      <c r="I60" s="24">
        <f t="shared" si="12"/>
        <v>400</v>
      </c>
      <c r="J60" s="134">
        <f t="shared" si="13"/>
        <v>240.49</v>
      </c>
      <c r="K60" s="21">
        <f t="shared" si="14"/>
        <v>96196</v>
      </c>
      <c r="L60" s="34"/>
      <c r="M60" s="118" t="s">
        <v>910</v>
      </c>
    </row>
    <row r="61" spans="1:13" ht="17.100000000000001" customHeight="1">
      <c r="A61" s="17">
        <v>45439</v>
      </c>
      <c r="B61" s="36" t="s">
        <v>610</v>
      </c>
      <c r="C61" s="28"/>
      <c r="D61" s="29"/>
      <c r="E61" s="21"/>
      <c r="F61" s="30">
        <v>5</v>
      </c>
      <c r="G61" s="266">
        <f t="shared" si="15"/>
        <v>240.49</v>
      </c>
      <c r="H61" s="265">
        <f t="shared" si="16"/>
        <v>1202.45</v>
      </c>
      <c r="I61" s="24">
        <f t="shared" si="12"/>
        <v>395</v>
      </c>
      <c r="J61" s="134">
        <f t="shared" si="13"/>
        <v>240.49</v>
      </c>
      <c r="K61" s="21">
        <f t="shared" si="14"/>
        <v>94993.55</v>
      </c>
      <c r="L61" s="34"/>
      <c r="M61" s="118" t="s">
        <v>913</v>
      </c>
    </row>
    <row r="62" spans="1:13" ht="17.100000000000001" customHeight="1">
      <c r="A62" s="17">
        <v>45439</v>
      </c>
      <c r="B62" s="36" t="s">
        <v>602</v>
      </c>
      <c r="C62" s="28"/>
      <c r="D62" s="29"/>
      <c r="E62" s="21"/>
      <c r="F62" s="30">
        <v>5</v>
      </c>
      <c r="G62" s="266">
        <f t="shared" si="15"/>
        <v>240.49</v>
      </c>
      <c r="H62" s="265">
        <f t="shared" si="16"/>
        <v>1202.45</v>
      </c>
      <c r="I62" s="24">
        <f t="shared" si="12"/>
        <v>390</v>
      </c>
      <c r="J62" s="134">
        <f t="shared" si="13"/>
        <v>240.49</v>
      </c>
      <c r="K62" s="21">
        <f t="shared" si="14"/>
        <v>93791.1</v>
      </c>
      <c r="L62" s="34"/>
      <c r="M62" s="118" t="s">
        <v>914</v>
      </c>
    </row>
    <row r="63" spans="1:13" ht="17.100000000000001" customHeight="1">
      <c r="A63" s="17">
        <v>45439</v>
      </c>
      <c r="B63" s="36" t="s">
        <v>610</v>
      </c>
      <c r="C63" s="28"/>
      <c r="D63" s="29"/>
      <c r="E63" s="21"/>
      <c r="F63" s="30">
        <v>5</v>
      </c>
      <c r="G63" s="266">
        <f t="shared" si="15"/>
        <v>240.49</v>
      </c>
      <c r="H63" s="265">
        <f t="shared" si="16"/>
        <v>1202.45</v>
      </c>
      <c r="I63" s="24">
        <f t="shared" si="12"/>
        <v>385</v>
      </c>
      <c r="J63" s="134">
        <f t="shared" si="13"/>
        <v>240.49</v>
      </c>
      <c r="K63" s="21">
        <f t="shared" si="14"/>
        <v>92588.65</v>
      </c>
      <c r="L63" s="34"/>
      <c r="M63" s="118" t="s">
        <v>916</v>
      </c>
    </row>
    <row r="64" spans="1:13" ht="17.100000000000001" customHeight="1">
      <c r="A64" s="17">
        <v>45439</v>
      </c>
      <c r="B64" s="36" t="s">
        <v>589</v>
      </c>
      <c r="C64" s="28"/>
      <c r="D64" s="29"/>
      <c r="E64" s="21"/>
      <c r="F64" s="30">
        <v>5</v>
      </c>
      <c r="G64" s="266">
        <f t="shared" si="15"/>
        <v>240.49</v>
      </c>
      <c r="H64" s="265">
        <f t="shared" si="16"/>
        <v>1202.45</v>
      </c>
      <c r="I64" s="24">
        <f t="shared" si="12"/>
        <v>380</v>
      </c>
      <c r="J64" s="134">
        <f t="shared" si="13"/>
        <v>240.49</v>
      </c>
      <c r="K64" s="21">
        <f t="shared" si="14"/>
        <v>91386.2</v>
      </c>
      <c r="L64" s="34"/>
      <c r="M64" s="118" t="s">
        <v>918</v>
      </c>
    </row>
    <row r="65" spans="1:13" ht="17.100000000000001" customHeight="1">
      <c r="A65" s="154">
        <v>45440</v>
      </c>
      <c r="B65" s="168" t="s">
        <v>591</v>
      </c>
      <c r="C65" s="156"/>
      <c r="D65" s="157"/>
      <c r="E65" s="158"/>
      <c r="F65" s="159">
        <v>5</v>
      </c>
      <c r="G65" s="309">
        <f t="shared" si="15"/>
        <v>240.49</v>
      </c>
      <c r="H65" s="310">
        <f t="shared" si="16"/>
        <v>1202.45</v>
      </c>
      <c r="I65" s="173">
        <f t="shared" si="12"/>
        <v>375</v>
      </c>
      <c r="J65" s="174">
        <f t="shared" si="13"/>
        <v>240.49</v>
      </c>
      <c r="K65" s="158">
        <f t="shared" si="14"/>
        <v>90183.75</v>
      </c>
      <c r="L65" s="164"/>
      <c r="M65" s="167" t="s">
        <v>922</v>
      </c>
    </row>
    <row r="66" spans="1:13" ht="17.100000000000001" customHeight="1">
      <c r="A66" s="17">
        <v>45446</v>
      </c>
      <c r="B66" s="82" t="s">
        <v>604</v>
      </c>
      <c r="C66" s="19"/>
      <c r="D66" s="20"/>
      <c r="E66" s="21"/>
      <c r="F66" s="22">
        <v>10</v>
      </c>
      <c r="G66" s="267">
        <f t="shared" si="15"/>
        <v>240.49</v>
      </c>
      <c r="H66" s="308">
        <f t="shared" si="16"/>
        <v>2404.9</v>
      </c>
      <c r="I66" s="24">
        <f t="shared" si="12"/>
        <v>365</v>
      </c>
      <c r="J66" s="134">
        <f t="shared" si="13"/>
        <v>240.49</v>
      </c>
      <c r="K66" s="21">
        <f t="shared" si="14"/>
        <v>87778.85</v>
      </c>
      <c r="L66" s="26"/>
      <c r="M66" s="118" t="s">
        <v>924</v>
      </c>
    </row>
    <row r="67" spans="1:13" ht="17.100000000000001" customHeight="1">
      <c r="A67" s="17">
        <v>45446</v>
      </c>
      <c r="B67" s="36" t="s">
        <v>629</v>
      </c>
      <c r="C67" s="28"/>
      <c r="D67" s="29"/>
      <c r="E67" s="21"/>
      <c r="F67" s="30">
        <v>5</v>
      </c>
      <c r="G67" s="267">
        <f t="shared" si="15"/>
        <v>240.49</v>
      </c>
      <c r="H67" s="308">
        <f t="shared" si="16"/>
        <v>1202.45</v>
      </c>
      <c r="I67" s="24">
        <f t="shared" si="12"/>
        <v>360</v>
      </c>
      <c r="J67" s="134">
        <f t="shared" si="13"/>
        <v>240.49</v>
      </c>
      <c r="K67" s="21">
        <f t="shared" si="14"/>
        <v>86576.4</v>
      </c>
      <c r="L67" s="34"/>
      <c r="M67" s="118" t="s">
        <v>926</v>
      </c>
    </row>
    <row r="68" spans="1:13" ht="17.100000000000001" customHeight="1">
      <c r="A68" s="17">
        <v>45446</v>
      </c>
      <c r="B68" s="36" t="s">
        <v>591</v>
      </c>
      <c r="C68" s="28"/>
      <c r="D68" s="29"/>
      <c r="E68" s="21"/>
      <c r="F68" s="30">
        <v>10</v>
      </c>
      <c r="G68" s="267">
        <f t="shared" si="15"/>
        <v>240.49</v>
      </c>
      <c r="H68" s="308">
        <f t="shared" si="16"/>
        <v>2404.9</v>
      </c>
      <c r="I68" s="24">
        <f t="shared" si="12"/>
        <v>350</v>
      </c>
      <c r="J68" s="134">
        <f t="shared" si="13"/>
        <v>240.49</v>
      </c>
      <c r="K68" s="21">
        <f t="shared" si="14"/>
        <v>84171.5</v>
      </c>
      <c r="L68" s="34"/>
      <c r="M68" s="118" t="s">
        <v>927</v>
      </c>
    </row>
    <row r="69" spans="1:13" ht="17.100000000000001" customHeight="1">
      <c r="A69" s="17">
        <v>45448</v>
      </c>
      <c r="B69" s="36" t="s">
        <v>602</v>
      </c>
      <c r="C69" s="28"/>
      <c r="D69" s="29"/>
      <c r="E69" s="21"/>
      <c r="F69" s="30">
        <v>10</v>
      </c>
      <c r="G69" s="267">
        <f t="shared" si="15"/>
        <v>240.49</v>
      </c>
      <c r="H69" s="308">
        <f t="shared" si="16"/>
        <v>2404.9</v>
      </c>
      <c r="I69" s="24">
        <f t="shared" si="12"/>
        <v>340</v>
      </c>
      <c r="J69" s="134">
        <f t="shared" si="13"/>
        <v>240.49</v>
      </c>
      <c r="K69" s="21">
        <f t="shared" si="14"/>
        <v>81766.600000000006</v>
      </c>
      <c r="L69" s="34"/>
      <c r="M69" s="118" t="s">
        <v>935</v>
      </c>
    </row>
    <row r="70" spans="1:13" ht="17.100000000000001" customHeight="1">
      <c r="A70" s="17">
        <v>45449</v>
      </c>
      <c r="B70" s="36" t="s">
        <v>626</v>
      </c>
      <c r="C70" s="28"/>
      <c r="D70" s="29"/>
      <c r="E70" s="21"/>
      <c r="F70" s="30">
        <v>7</v>
      </c>
      <c r="G70" s="267">
        <f t="shared" si="15"/>
        <v>240.49</v>
      </c>
      <c r="H70" s="308">
        <f t="shared" si="16"/>
        <v>1683.43</v>
      </c>
      <c r="I70" s="24">
        <f t="shared" si="12"/>
        <v>333</v>
      </c>
      <c r="J70" s="134">
        <f t="shared" si="13"/>
        <v>240.49</v>
      </c>
      <c r="K70" s="21">
        <f t="shared" si="14"/>
        <v>80083.17</v>
      </c>
      <c r="L70" s="34"/>
      <c r="M70" s="118" t="s">
        <v>938</v>
      </c>
    </row>
    <row r="71" spans="1:13" ht="17.100000000000001" customHeight="1">
      <c r="A71" s="17">
        <v>45453</v>
      </c>
      <c r="B71" s="36" t="s">
        <v>598</v>
      </c>
      <c r="C71" s="28"/>
      <c r="D71" s="29"/>
      <c r="E71" s="21"/>
      <c r="F71" s="30">
        <v>5</v>
      </c>
      <c r="G71" s="267">
        <f t="shared" si="15"/>
        <v>240.49</v>
      </c>
      <c r="H71" s="308">
        <f t="shared" si="16"/>
        <v>1202.45</v>
      </c>
      <c r="I71" s="24">
        <f t="shared" si="12"/>
        <v>328</v>
      </c>
      <c r="J71" s="134">
        <f t="shared" si="13"/>
        <v>240.49</v>
      </c>
      <c r="K71" s="21">
        <f t="shared" si="14"/>
        <v>78880.72</v>
      </c>
      <c r="L71" s="34"/>
      <c r="M71" s="118" t="s">
        <v>942</v>
      </c>
    </row>
    <row r="72" spans="1:13" ht="17.100000000000001" customHeight="1">
      <c r="A72" s="17">
        <v>45454</v>
      </c>
      <c r="B72" s="36" t="s">
        <v>598</v>
      </c>
      <c r="C72" s="28"/>
      <c r="D72" s="29"/>
      <c r="E72" s="21"/>
      <c r="F72" s="30">
        <v>5</v>
      </c>
      <c r="G72" s="267">
        <f t="shared" si="15"/>
        <v>240.49</v>
      </c>
      <c r="H72" s="308">
        <f t="shared" si="16"/>
        <v>1202.45</v>
      </c>
      <c r="I72" s="24">
        <f t="shared" si="12"/>
        <v>323</v>
      </c>
      <c r="J72" s="134">
        <f t="shared" si="13"/>
        <v>240.49</v>
      </c>
      <c r="K72" s="21">
        <f t="shared" si="14"/>
        <v>77678.27</v>
      </c>
      <c r="L72" s="34"/>
      <c r="M72" s="118" t="s">
        <v>943</v>
      </c>
    </row>
    <row r="73" spans="1:13" ht="17.100000000000001" customHeight="1">
      <c r="A73" s="17">
        <v>45461</v>
      </c>
      <c r="B73" s="36" t="s">
        <v>589</v>
      </c>
      <c r="C73" s="28"/>
      <c r="D73" s="29"/>
      <c r="E73" s="21"/>
      <c r="F73" s="30">
        <v>5</v>
      </c>
      <c r="G73" s="267">
        <f t="shared" si="15"/>
        <v>240.49</v>
      </c>
      <c r="H73" s="308">
        <f t="shared" si="16"/>
        <v>1202.45</v>
      </c>
      <c r="I73" s="24">
        <f t="shared" si="12"/>
        <v>318</v>
      </c>
      <c r="J73" s="134">
        <f t="shared" si="13"/>
        <v>240.49</v>
      </c>
      <c r="K73" s="21">
        <f t="shared" si="14"/>
        <v>76475.820000000007</v>
      </c>
      <c r="L73" s="34"/>
      <c r="M73" s="118" t="s">
        <v>949</v>
      </c>
    </row>
    <row r="74" spans="1:13" ht="17.100000000000001" customHeight="1">
      <c r="A74" s="17">
        <v>45461</v>
      </c>
      <c r="B74" s="36" t="s">
        <v>626</v>
      </c>
      <c r="C74" s="28"/>
      <c r="D74" s="29"/>
      <c r="E74" s="21"/>
      <c r="F74" s="30">
        <v>2</v>
      </c>
      <c r="G74" s="267">
        <f t="shared" si="15"/>
        <v>240.49</v>
      </c>
      <c r="H74" s="308">
        <f t="shared" si="16"/>
        <v>480.98</v>
      </c>
      <c r="I74" s="24">
        <f t="shared" si="12"/>
        <v>316</v>
      </c>
      <c r="J74" s="134">
        <f t="shared" si="13"/>
        <v>240.49</v>
      </c>
      <c r="K74" s="21">
        <f t="shared" si="14"/>
        <v>75994.84</v>
      </c>
      <c r="L74" s="34"/>
      <c r="M74" s="118" t="s">
        <v>951</v>
      </c>
    </row>
    <row r="75" spans="1:13" ht="17.100000000000001" customHeight="1">
      <c r="A75" s="17">
        <v>45463</v>
      </c>
      <c r="B75" s="36" t="s">
        <v>591</v>
      </c>
      <c r="C75" s="28"/>
      <c r="D75" s="29"/>
      <c r="E75" s="21"/>
      <c r="F75" s="30">
        <v>15</v>
      </c>
      <c r="G75" s="267">
        <f t="shared" si="15"/>
        <v>240.49</v>
      </c>
      <c r="H75" s="308">
        <f t="shared" si="16"/>
        <v>3607.3500000000004</v>
      </c>
      <c r="I75" s="24">
        <f t="shared" si="12"/>
        <v>301</v>
      </c>
      <c r="J75" s="134">
        <f t="shared" si="13"/>
        <v>240.49</v>
      </c>
      <c r="K75" s="21">
        <f t="shared" si="14"/>
        <v>72387.490000000005</v>
      </c>
      <c r="L75" s="34"/>
      <c r="M75" s="118" t="s">
        <v>953</v>
      </c>
    </row>
    <row r="76" spans="1:13" ht="17.100000000000001" customHeight="1">
      <c r="A76" s="17">
        <v>45467</v>
      </c>
      <c r="B76" s="36" t="s">
        <v>583</v>
      </c>
      <c r="C76" s="28"/>
      <c r="D76" s="29"/>
      <c r="E76" s="21"/>
      <c r="F76" s="30">
        <v>10</v>
      </c>
      <c r="G76" s="267">
        <f t="shared" si="15"/>
        <v>240.49</v>
      </c>
      <c r="H76" s="308">
        <f t="shared" si="16"/>
        <v>2404.9</v>
      </c>
      <c r="I76" s="24">
        <f t="shared" si="12"/>
        <v>291</v>
      </c>
      <c r="J76" s="134">
        <f t="shared" si="13"/>
        <v>240.49</v>
      </c>
      <c r="K76" s="21">
        <f t="shared" si="14"/>
        <v>69982.59</v>
      </c>
      <c r="L76" s="34"/>
      <c r="M76" s="118" t="s">
        <v>957</v>
      </c>
    </row>
    <row r="77" spans="1:13">
      <c r="A77" s="17">
        <v>45467</v>
      </c>
      <c r="B77" s="36" t="s">
        <v>598</v>
      </c>
      <c r="C77" s="28"/>
      <c r="D77" s="29"/>
      <c r="E77" s="21"/>
      <c r="F77" s="30">
        <v>5</v>
      </c>
      <c r="G77" s="267">
        <f t="shared" si="15"/>
        <v>240.49</v>
      </c>
      <c r="H77" s="308">
        <f t="shared" si="16"/>
        <v>1202.45</v>
      </c>
      <c r="I77" s="24">
        <f t="shared" si="12"/>
        <v>286</v>
      </c>
      <c r="J77" s="134">
        <f t="shared" si="13"/>
        <v>240.49</v>
      </c>
      <c r="K77" s="21">
        <f t="shared" si="14"/>
        <v>68780.14</v>
      </c>
      <c r="L77" s="34"/>
      <c r="M77" s="118" t="s">
        <v>960</v>
      </c>
    </row>
    <row r="78" spans="1:13">
      <c r="A78" s="17">
        <v>45470</v>
      </c>
      <c r="B78" s="36" t="s">
        <v>636</v>
      </c>
      <c r="C78" s="28"/>
      <c r="D78" s="29"/>
      <c r="E78" s="21"/>
      <c r="F78" s="30">
        <v>5</v>
      </c>
      <c r="G78" s="267">
        <f t="shared" si="15"/>
        <v>240.49</v>
      </c>
      <c r="H78" s="308">
        <f t="shared" si="16"/>
        <v>1202.45</v>
      </c>
      <c r="I78" s="24">
        <f t="shared" si="12"/>
        <v>281</v>
      </c>
      <c r="J78" s="134">
        <f t="shared" si="13"/>
        <v>240.49</v>
      </c>
      <c r="K78" s="21">
        <f t="shared" si="14"/>
        <v>67577.69</v>
      </c>
      <c r="L78" s="34"/>
      <c r="M78" s="118" t="s">
        <v>970</v>
      </c>
    </row>
    <row r="79" spans="1:13">
      <c r="A79" s="17">
        <v>45470</v>
      </c>
      <c r="B79" s="36" t="s">
        <v>593</v>
      </c>
      <c r="C79" s="28"/>
      <c r="D79" s="29"/>
      <c r="E79" s="21"/>
      <c r="F79" s="30">
        <v>10</v>
      </c>
      <c r="G79" s="267">
        <f t="shared" si="15"/>
        <v>240.49</v>
      </c>
      <c r="H79" s="308">
        <f t="shared" si="16"/>
        <v>2404.9</v>
      </c>
      <c r="I79" s="24">
        <f t="shared" si="12"/>
        <v>271</v>
      </c>
      <c r="J79" s="134">
        <f t="shared" si="13"/>
        <v>240.49</v>
      </c>
      <c r="K79" s="21">
        <f t="shared" si="14"/>
        <v>65172.79</v>
      </c>
      <c r="L79" s="34"/>
      <c r="M79" s="118" t="s">
        <v>971</v>
      </c>
    </row>
    <row r="80" spans="1:13">
      <c r="A80" s="154">
        <v>45471</v>
      </c>
      <c r="B80" s="168" t="s">
        <v>607</v>
      </c>
      <c r="C80" s="156"/>
      <c r="D80" s="157"/>
      <c r="E80" s="158"/>
      <c r="F80" s="159">
        <v>25</v>
      </c>
      <c r="G80" s="312">
        <f t="shared" si="15"/>
        <v>240.49</v>
      </c>
      <c r="H80" s="306">
        <f t="shared" si="16"/>
        <v>6012.25</v>
      </c>
      <c r="I80" s="173">
        <f t="shared" si="12"/>
        <v>246</v>
      </c>
      <c r="J80" s="174">
        <f t="shared" si="13"/>
        <v>240.49</v>
      </c>
      <c r="K80" s="158">
        <f t="shared" si="14"/>
        <v>59160.54</v>
      </c>
      <c r="L80" s="164"/>
      <c r="M80" s="167" t="s">
        <v>973</v>
      </c>
    </row>
    <row r="81" spans="1:13">
      <c r="A81" s="17">
        <v>45477</v>
      </c>
      <c r="B81" s="82" t="s">
        <v>591</v>
      </c>
      <c r="C81" s="19"/>
      <c r="D81" s="20"/>
      <c r="E81" s="21"/>
      <c r="F81" s="22">
        <v>10</v>
      </c>
      <c r="G81" s="267">
        <f t="shared" si="15"/>
        <v>240.49</v>
      </c>
      <c r="H81" s="308">
        <f t="shared" si="16"/>
        <v>2404.9</v>
      </c>
      <c r="I81" s="24">
        <f t="shared" si="12"/>
        <v>236</v>
      </c>
      <c r="J81" s="134">
        <f t="shared" si="13"/>
        <v>240.49</v>
      </c>
      <c r="K81" s="21">
        <f t="shared" si="14"/>
        <v>56755.64</v>
      </c>
      <c r="L81" s="26"/>
      <c r="M81" s="118" t="s">
        <v>983</v>
      </c>
    </row>
    <row r="82" spans="1:13">
      <c r="A82" s="17">
        <v>45477</v>
      </c>
      <c r="B82" s="82" t="s">
        <v>627</v>
      </c>
      <c r="C82" s="19"/>
      <c r="D82" s="20"/>
      <c r="E82" s="21"/>
      <c r="F82" s="22">
        <v>38</v>
      </c>
      <c r="G82" s="267">
        <f t="shared" si="15"/>
        <v>240.49</v>
      </c>
      <c r="H82" s="308">
        <f t="shared" si="16"/>
        <v>9138.6200000000008</v>
      </c>
      <c r="I82" s="24">
        <f t="shared" si="12"/>
        <v>198</v>
      </c>
      <c r="J82" s="134">
        <f t="shared" si="13"/>
        <v>240.49</v>
      </c>
      <c r="K82" s="21">
        <f t="shared" si="14"/>
        <v>47617.02</v>
      </c>
      <c r="L82" s="26"/>
    </row>
    <row r="83" spans="1:13">
      <c r="A83" s="17">
        <v>45481</v>
      </c>
      <c r="B83" s="82" t="s">
        <v>1001</v>
      </c>
      <c r="C83" s="19"/>
      <c r="D83" s="20"/>
      <c r="E83" s="21"/>
      <c r="F83" s="22">
        <v>150</v>
      </c>
      <c r="G83" s="267">
        <f t="shared" si="15"/>
        <v>240.49</v>
      </c>
      <c r="H83" s="308">
        <f t="shared" si="16"/>
        <v>36073.5</v>
      </c>
      <c r="I83" s="24">
        <f t="shared" si="12"/>
        <v>48</v>
      </c>
      <c r="J83" s="134">
        <f t="shared" si="13"/>
        <v>240.49</v>
      </c>
      <c r="K83" s="21">
        <f t="shared" si="14"/>
        <v>11543.52</v>
      </c>
      <c r="L83" s="26"/>
      <c r="M83" s="118" t="s">
        <v>1003</v>
      </c>
    </row>
    <row r="84" spans="1:13">
      <c r="A84" s="17">
        <v>45481</v>
      </c>
      <c r="B84" s="36" t="s">
        <v>587</v>
      </c>
      <c r="C84" s="28"/>
      <c r="D84" s="29"/>
      <c r="E84" s="21"/>
      <c r="F84" s="30">
        <v>5</v>
      </c>
      <c r="G84" s="267">
        <f t="shared" si="15"/>
        <v>240.49</v>
      </c>
      <c r="H84" s="308">
        <f t="shared" si="16"/>
        <v>1202.45</v>
      </c>
      <c r="I84" s="24">
        <f t="shared" si="12"/>
        <v>43</v>
      </c>
      <c r="J84" s="134">
        <f t="shared" si="13"/>
        <v>240.49</v>
      </c>
      <c r="K84" s="21">
        <f t="shared" si="14"/>
        <v>10341.07</v>
      </c>
      <c r="L84" s="34"/>
      <c r="M84" s="118" t="s">
        <v>987</v>
      </c>
    </row>
    <row r="85" spans="1:13">
      <c r="A85" s="17">
        <v>45482</v>
      </c>
      <c r="B85" s="36" t="s">
        <v>593</v>
      </c>
      <c r="C85" s="28"/>
      <c r="D85" s="29"/>
      <c r="E85" s="21"/>
      <c r="F85" s="30">
        <v>10</v>
      </c>
      <c r="G85" s="267">
        <f t="shared" si="15"/>
        <v>240.49</v>
      </c>
      <c r="H85" s="308">
        <f t="shared" si="16"/>
        <v>2404.9</v>
      </c>
      <c r="I85" s="24">
        <f t="shared" ref="I85:I91" si="17">+I84+C85-F85</f>
        <v>33</v>
      </c>
      <c r="J85" s="134">
        <f t="shared" ref="J85:J89" si="18">ROUND(((K84+E85)-H85)/I85,2)</f>
        <v>240.49</v>
      </c>
      <c r="K85" s="21">
        <f t="shared" ref="K85:K91" si="19">ROUND(I85*J85,2)</f>
        <v>7936.17</v>
      </c>
      <c r="L85" s="34"/>
      <c r="M85" s="118" t="s">
        <v>991</v>
      </c>
    </row>
    <row r="86" spans="1:13">
      <c r="A86" s="17">
        <v>45482</v>
      </c>
      <c r="B86" s="36" t="s">
        <v>598</v>
      </c>
      <c r="C86" s="28"/>
      <c r="D86" s="29"/>
      <c r="E86" s="21"/>
      <c r="F86" s="30">
        <v>5</v>
      </c>
      <c r="G86" s="267">
        <f t="shared" si="15"/>
        <v>240.49</v>
      </c>
      <c r="H86" s="308">
        <f t="shared" si="16"/>
        <v>1202.45</v>
      </c>
      <c r="I86" s="24">
        <f t="shared" si="17"/>
        <v>28</v>
      </c>
      <c r="J86" s="134">
        <f t="shared" si="18"/>
        <v>240.49</v>
      </c>
      <c r="K86" s="21">
        <f t="shared" si="19"/>
        <v>6733.72</v>
      </c>
      <c r="L86" s="34"/>
      <c r="M86" s="118" t="s">
        <v>992</v>
      </c>
    </row>
    <row r="87" spans="1:13">
      <c r="A87" s="17">
        <v>45484</v>
      </c>
      <c r="B87" s="36" t="s">
        <v>587</v>
      </c>
      <c r="C87" s="28"/>
      <c r="D87" s="29"/>
      <c r="E87" s="21"/>
      <c r="F87" s="30">
        <v>5</v>
      </c>
      <c r="G87" s="267">
        <f t="shared" si="15"/>
        <v>240.49</v>
      </c>
      <c r="H87" s="308">
        <f t="shared" si="16"/>
        <v>1202.45</v>
      </c>
      <c r="I87" s="24">
        <f t="shared" si="17"/>
        <v>23</v>
      </c>
      <c r="J87" s="134">
        <f t="shared" si="18"/>
        <v>240.49</v>
      </c>
      <c r="K87" s="21">
        <f t="shared" si="19"/>
        <v>5531.27</v>
      </c>
      <c r="L87" s="34"/>
      <c r="M87" s="118" t="s">
        <v>998</v>
      </c>
    </row>
    <row r="88" spans="1:13">
      <c r="A88" s="17">
        <v>45488</v>
      </c>
      <c r="B88" s="36" t="s">
        <v>627</v>
      </c>
      <c r="C88" s="28"/>
      <c r="D88" s="29"/>
      <c r="E88" s="21"/>
      <c r="F88" s="30">
        <v>15</v>
      </c>
      <c r="G88" s="267">
        <f t="shared" si="15"/>
        <v>240.49</v>
      </c>
      <c r="H88" s="308">
        <f t="shared" si="16"/>
        <v>3607.3500000000004</v>
      </c>
      <c r="I88" s="24">
        <f t="shared" si="17"/>
        <v>8</v>
      </c>
      <c r="J88" s="134">
        <f t="shared" si="18"/>
        <v>240.49</v>
      </c>
      <c r="K88" s="21">
        <f t="shared" si="19"/>
        <v>1923.92</v>
      </c>
      <c r="L88" s="34"/>
      <c r="M88" s="118" t="s">
        <v>1004</v>
      </c>
    </row>
    <row r="89" spans="1:13">
      <c r="A89" s="17">
        <v>45498</v>
      </c>
      <c r="B89" s="36" t="s">
        <v>602</v>
      </c>
      <c r="C89" s="28"/>
      <c r="D89" s="29"/>
      <c r="E89" s="21"/>
      <c r="F89" s="30">
        <v>5</v>
      </c>
      <c r="G89" s="267">
        <f t="shared" si="15"/>
        <v>240.49</v>
      </c>
      <c r="H89" s="308">
        <f t="shared" si="16"/>
        <v>1202.45</v>
      </c>
      <c r="I89" s="24">
        <f t="shared" si="17"/>
        <v>3</v>
      </c>
      <c r="J89" s="134">
        <f t="shared" si="18"/>
        <v>240.49</v>
      </c>
      <c r="K89" s="21">
        <f t="shared" si="19"/>
        <v>721.47</v>
      </c>
      <c r="L89" s="34"/>
      <c r="M89" s="118" t="s">
        <v>1029</v>
      </c>
    </row>
    <row r="90" spans="1:13">
      <c r="A90" s="17">
        <v>45513</v>
      </c>
      <c r="B90" s="36" t="s">
        <v>640</v>
      </c>
      <c r="C90" s="28"/>
      <c r="D90" s="29"/>
      <c r="E90" s="21"/>
      <c r="F90" s="30">
        <v>3</v>
      </c>
      <c r="G90" s="267">
        <f t="shared" si="15"/>
        <v>240.49</v>
      </c>
      <c r="H90" s="308">
        <f t="shared" si="16"/>
        <v>721.47</v>
      </c>
      <c r="I90" s="24">
        <f t="shared" si="17"/>
        <v>0</v>
      </c>
      <c r="J90" s="134">
        <v>0</v>
      </c>
      <c r="K90" s="21">
        <f t="shared" si="19"/>
        <v>0</v>
      </c>
      <c r="L90" s="34"/>
      <c r="M90" s="118" t="s">
        <v>1054</v>
      </c>
    </row>
    <row r="91" spans="1:13">
      <c r="A91" s="17">
        <v>45513</v>
      </c>
      <c r="B91" s="36" t="s">
        <v>1205</v>
      </c>
      <c r="C91" s="28">
        <v>250</v>
      </c>
      <c r="D91" s="29">
        <v>213.8</v>
      </c>
      <c r="E91" s="21">
        <f>C91*D91</f>
        <v>53450</v>
      </c>
      <c r="F91" s="30"/>
      <c r="G91" s="31">
        <f t="shared" si="15"/>
        <v>0</v>
      </c>
      <c r="H91" s="21">
        <f t="shared" si="16"/>
        <v>0</v>
      </c>
      <c r="I91" s="32">
        <f t="shared" si="17"/>
        <v>250</v>
      </c>
      <c r="J91" s="42">
        <f t="shared" ref="J91:J95" si="20">ROUND(((K90+E91)-H91)/I91,2)</f>
        <v>213.8</v>
      </c>
      <c r="K91" s="33">
        <f t="shared" si="19"/>
        <v>53450</v>
      </c>
      <c r="L91" s="34"/>
    </row>
    <row r="92" spans="1:13">
      <c r="A92" s="17">
        <v>45506</v>
      </c>
      <c r="B92" s="36" t="s">
        <v>607</v>
      </c>
      <c r="C92" s="28"/>
      <c r="D92" s="29"/>
      <c r="E92" s="21"/>
      <c r="F92" s="30">
        <v>5</v>
      </c>
      <c r="G92" s="267">
        <f t="shared" ref="G92:G95" si="21">J91</f>
        <v>213.8</v>
      </c>
      <c r="H92" s="308">
        <f t="shared" ref="H92:H95" si="22">G92*F92</f>
        <v>1069</v>
      </c>
      <c r="I92" s="24">
        <f t="shared" ref="I92:I95" si="23">+I91+C92-F92</f>
        <v>245</v>
      </c>
      <c r="J92" s="134">
        <f t="shared" si="20"/>
        <v>213.8</v>
      </c>
      <c r="K92" s="21">
        <f t="shared" ref="K92:K95" si="24">ROUND(I92*J92,2)</f>
        <v>52381</v>
      </c>
      <c r="L92" s="34"/>
    </row>
    <row r="93" spans="1:13">
      <c r="A93" s="17">
        <v>45506</v>
      </c>
      <c r="B93" s="36" t="s">
        <v>587</v>
      </c>
      <c r="C93" s="28"/>
      <c r="D93" s="29"/>
      <c r="E93" s="21"/>
      <c r="F93" s="30">
        <v>5</v>
      </c>
      <c r="G93" s="267">
        <f t="shared" si="21"/>
        <v>213.8</v>
      </c>
      <c r="H93" s="308">
        <f t="shared" si="22"/>
        <v>1069</v>
      </c>
      <c r="I93" s="24">
        <f t="shared" si="23"/>
        <v>240</v>
      </c>
      <c r="J93" s="134">
        <f t="shared" si="20"/>
        <v>213.8</v>
      </c>
      <c r="K93" s="21">
        <f t="shared" si="24"/>
        <v>51312</v>
      </c>
      <c r="L93" s="34"/>
    </row>
    <row r="94" spans="1:13">
      <c r="A94" s="17">
        <v>45506</v>
      </c>
      <c r="B94" s="36" t="s">
        <v>583</v>
      </c>
      <c r="C94" s="28"/>
      <c r="D94" s="29"/>
      <c r="E94" s="21"/>
      <c r="F94" s="30">
        <v>7</v>
      </c>
      <c r="G94" s="267">
        <f t="shared" si="21"/>
        <v>213.8</v>
      </c>
      <c r="H94" s="308">
        <f t="shared" si="22"/>
        <v>1496.6000000000001</v>
      </c>
      <c r="I94" s="24">
        <f t="shared" si="23"/>
        <v>233</v>
      </c>
      <c r="J94" s="134">
        <f t="shared" si="20"/>
        <v>213.8</v>
      </c>
      <c r="K94" s="21">
        <f t="shared" si="24"/>
        <v>49815.4</v>
      </c>
      <c r="L94" s="34"/>
    </row>
    <row r="95" spans="1:13">
      <c r="A95" s="17">
        <v>45506</v>
      </c>
      <c r="B95" s="36" t="s">
        <v>627</v>
      </c>
      <c r="C95" s="28"/>
      <c r="D95" s="29"/>
      <c r="E95" s="21"/>
      <c r="F95" s="30">
        <v>7</v>
      </c>
      <c r="G95" s="267">
        <f t="shared" si="21"/>
        <v>213.8</v>
      </c>
      <c r="H95" s="308">
        <f t="shared" si="22"/>
        <v>1496.6000000000001</v>
      </c>
      <c r="I95" s="24">
        <f t="shared" si="23"/>
        <v>226</v>
      </c>
      <c r="J95" s="134">
        <f t="shared" si="20"/>
        <v>213.8</v>
      </c>
      <c r="K95" s="21">
        <f t="shared" si="24"/>
        <v>48318.8</v>
      </c>
      <c r="L95" s="34"/>
    </row>
    <row r="96" spans="1:13">
      <c r="A96" s="17">
        <v>45630</v>
      </c>
      <c r="B96" s="36" t="s">
        <v>602</v>
      </c>
      <c r="C96" s="28"/>
      <c r="D96" s="29"/>
      <c r="E96" s="21"/>
      <c r="F96" s="30">
        <v>5</v>
      </c>
      <c r="G96" s="267">
        <f t="shared" ref="G96" si="25">J95</f>
        <v>213.8</v>
      </c>
      <c r="H96" s="308">
        <f t="shared" ref="H96" si="26">G96*F96</f>
        <v>1069</v>
      </c>
      <c r="I96" s="24">
        <f t="shared" ref="I96" si="27">+I95+C96-F96</f>
        <v>221</v>
      </c>
      <c r="J96" s="134">
        <f t="shared" ref="J96" si="28">ROUND(((K95+E96)-H96)/I96,2)</f>
        <v>213.8</v>
      </c>
      <c r="K96" s="21">
        <f t="shared" ref="K96" si="29">ROUND(I96*J96,2)</f>
        <v>47249.8</v>
      </c>
      <c r="L96" s="34"/>
      <c r="M96" s="118" t="s">
        <v>1208</v>
      </c>
    </row>
    <row r="97" spans="1:13">
      <c r="A97" s="17">
        <v>45630</v>
      </c>
      <c r="B97" s="36" t="s">
        <v>629</v>
      </c>
      <c r="C97" s="28"/>
      <c r="D97" s="29"/>
      <c r="E97" s="21"/>
      <c r="F97" s="30">
        <v>5</v>
      </c>
      <c r="G97" s="267">
        <f t="shared" ref="G97" si="30">J96</f>
        <v>213.8</v>
      </c>
      <c r="H97" s="308">
        <f t="shared" ref="H97" si="31">G97*F97</f>
        <v>1069</v>
      </c>
      <c r="I97" s="24">
        <f t="shared" ref="I97" si="32">+I96+C97-F97</f>
        <v>216</v>
      </c>
      <c r="J97" s="134">
        <f t="shared" ref="J97" si="33">ROUND(((K96+E97)-H97)/I97,2)</f>
        <v>213.8</v>
      </c>
      <c r="K97" s="21">
        <f t="shared" ref="K97" si="34">ROUND(I97*J97,2)</f>
        <v>46180.800000000003</v>
      </c>
      <c r="L97" s="34"/>
      <c r="M97" s="118" t="s">
        <v>1209</v>
      </c>
    </row>
    <row r="98" spans="1:13">
      <c r="A98" s="17">
        <v>45636</v>
      </c>
      <c r="B98" s="36" t="s">
        <v>627</v>
      </c>
      <c r="C98" s="28"/>
      <c r="D98" s="29"/>
      <c r="E98" s="21"/>
      <c r="F98" s="30">
        <v>8</v>
      </c>
      <c r="G98" s="267">
        <f t="shared" ref="G98" si="35">J97</f>
        <v>213.8</v>
      </c>
      <c r="H98" s="308">
        <f t="shared" ref="H98" si="36">G98*F98</f>
        <v>1710.4</v>
      </c>
      <c r="I98" s="24">
        <f t="shared" ref="I98" si="37">+I97+C98-F98</f>
        <v>208</v>
      </c>
      <c r="J98" s="134">
        <f t="shared" ref="J98" si="38">ROUND(((K97+E98)-H98)/I98,2)</f>
        <v>213.8</v>
      </c>
      <c r="K98" s="21">
        <f t="shared" ref="K98" si="39">ROUND(I98*J98,2)</f>
        <v>44470.400000000001</v>
      </c>
      <c r="L98" s="34"/>
      <c r="M98" s="118" t="s">
        <v>1216</v>
      </c>
    </row>
    <row r="99" spans="1:13">
      <c r="A99" s="17">
        <v>45637</v>
      </c>
      <c r="B99" s="36" t="s">
        <v>595</v>
      </c>
      <c r="C99" s="28"/>
      <c r="D99" s="29"/>
      <c r="E99" s="21"/>
      <c r="F99" s="30">
        <v>10</v>
      </c>
      <c r="G99" s="267">
        <f t="shared" ref="G99" si="40">J98</f>
        <v>213.8</v>
      </c>
      <c r="H99" s="308">
        <f t="shared" ref="H99" si="41">G99*F99</f>
        <v>2138</v>
      </c>
      <c r="I99" s="24">
        <f t="shared" ref="I99" si="42">+I98+C99-F99</f>
        <v>198</v>
      </c>
      <c r="J99" s="134">
        <f t="shared" ref="J99" si="43">ROUND(((K98+E99)-H99)/I99,2)</f>
        <v>213.8</v>
      </c>
      <c r="K99" s="21">
        <f t="shared" ref="K99" si="44">ROUND(I99*J99,2)</f>
        <v>42332.4</v>
      </c>
      <c r="L99" s="34"/>
      <c r="M99" s="118" t="s">
        <v>1219</v>
      </c>
    </row>
    <row r="100" spans="1:13">
      <c r="A100" s="17">
        <v>45637</v>
      </c>
      <c r="B100" s="36" t="s">
        <v>626</v>
      </c>
      <c r="C100" s="28"/>
      <c r="D100" s="29"/>
      <c r="E100" s="21"/>
      <c r="F100" s="30">
        <v>10</v>
      </c>
      <c r="G100" s="267">
        <f t="shared" ref="G100" si="45">J99</f>
        <v>213.8</v>
      </c>
      <c r="H100" s="308">
        <f t="shared" ref="H100" si="46">G100*F100</f>
        <v>2138</v>
      </c>
      <c r="I100" s="24">
        <f t="shared" ref="I100" si="47">+I99+C100-F100</f>
        <v>188</v>
      </c>
      <c r="J100" s="134">
        <f t="shared" ref="J100" si="48">ROUND(((K99+E100)-H100)/I100,2)</f>
        <v>213.8</v>
      </c>
      <c r="K100" s="21">
        <f t="shared" ref="K100" si="49">ROUND(I100*J100,2)</f>
        <v>40194.400000000001</v>
      </c>
      <c r="L100" s="34"/>
      <c r="M100" s="118" t="s">
        <v>1220</v>
      </c>
    </row>
    <row r="101" spans="1:13">
      <c r="A101" s="17">
        <v>45638</v>
      </c>
      <c r="B101" s="36" t="s">
        <v>589</v>
      </c>
      <c r="C101" s="28"/>
      <c r="D101" s="29"/>
      <c r="E101" s="21"/>
      <c r="F101" s="30">
        <v>5</v>
      </c>
      <c r="G101" s="267">
        <f t="shared" ref="G101" si="50">J100</f>
        <v>213.8</v>
      </c>
      <c r="H101" s="308">
        <f t="shared" ref="H101" si="51">G101*F101</f>
        <v>1069</v>
      </c>
      <c r="I101" s="24">
        <f t="shared" ref="I101" si="52">+I100+C101-F101</f>
        <v>183</v>
      </c>
      <c r="J101" s="134">
        <f t="shared" ref="J101" si="53">ROUND(((K100+E101)-H101)/I101,2)</f>
        <v>213.8</v>
      </c>
      <c r="K101" s="21">
        <f t="shared" ref="K101" si="54">ROUND(I101*J101,2)</f>
        <v>39125.4</v>
      </c>
      <c r="L101" s="34"/>
      <c r="M101" s="118" t="s">
        <v>1224</v>
      </c>
    </row>
    <row r="102" spans="1:13">
      <c r="A102" s="17">
        <v>45644</v>
      </c>
      <c r="B102" s="36" t="s">
        <v>598</v>
      </c>
      <c r="C102" s="28"/>
      <c r="D102" s="29"/>
      <c r="E102" s="21"/>
      <c r="F102" s="30">
        <v>5</v>
      </c>
      <c r="G102" s="267">
        <f t="shared" ref="G102" si="55">J101</f>
        <v>213.8</v>
      </c>
      <c r="H102" s="308">
        <f t="shared" ref="H102" si="56">G102*F102</f>
        <v>1069</v>
      </c>
      <c r="I102" s="24">
        <f t="shared" ref="I102" si="57">+I101+C102-F102</f>
        <v>178</v>
      </c>
      <c r="J102" s="134">
        <f t="shared" ref="J102" si="58">ROUND(((K101+E102)-H102)/I102,2)</f>
        <v>213.8</v>
      </c>
      <c r="K102" s="21">
        <f t="shared" ref="K102" si="59">ROUND(I102*J102,2)</f>
        <v>38056.400000000001</v>
      </c>
      <c r="L102" s="34"/>
      <c r="M102" s="118" t="s">
        <v>1227</v>
      </c>
    </row>
    <row r="103" spans="1:13">
      <c r="A103" s="17">
        <v>45644</v>
      </c>
      <c r="B103" s="36" t="s">
        <v>1001</v>
      </c>
      <c r="C103" s="28"/>
      <c r="D103" s="29"/>
      <c r="E103" s="21"/>
      <c r="F103" s="30">
        <v>10</v>
      </c>
      <c r="G103" s="267">
        <f t="shared" ref="G103" si="60">J102</f>
        <v>213.8</v>
      </c>
      <c r="H103" s="308">
        <f t="shared" ref="H103" si="61">G103*F103</f>
        <v>2138</v>
      </c>
      <c r="I103" s="24">
        <f t="shared" ref="I103" si="62">+I102+C103-F103</f>
        <v>168</v>
      </c>
      <c r="J103" s="134">
        <f t="shared" ref="J103" si="63">ROUND(((K102+E103)-H103)/I103,2)</f>
        <v>213.8</v>
      </c>
      <c r="K103" s="21">
        <f t="shared" ref="K103" si="64">ROUND(I103*J103,2)</f>
        <v>35918.400000000001</v>
      </c>
      <c r="L103" s="34"/>
      <c r="M103" s="118" t="s">
        <v>1228</v>
      </c>
    </row>
    <row r="104" spans="1:13">
      <c r="A104" s="17"/>
      <c r="B104" s="36"/>
      <c r="C104" s="28"/>
      <c r="D104" s="29"/>
      <c r="E104" s="21"/>
      <c r="F104" s="30"/>
      <c r="G104" s="31"/>
      <c r="H104" s="21"/>
      <c r="I104" s="189">
        <f t="shared" ref="I104:I122" si="65">+I103+C104-F104</f>
        <v>168</v>
      </c>
      <c r="J104" s="190">
        <f t="shared" ref="J104:J122" si="66">ROUND(((K103+E104)-H104)/I104,2)</f>
        <v>213.8</v>
      </c>
      <c r="K104" s="188">
        <f t="shared" ref="K104:K122" si="67">ROUND(I104*J104,2)</f>
        <v>35918.400000000001</v>
      </c>
      <c r="L104" s="34"/>
    </row>
    <row r="105" spans="1:13">
      <c r="A105" s="17"/>
      <c r="B105" s="36"/>
      <c r="C105" s="28"/>
      <c r="D105" s="29"/>
      <c r="E105" s="21"/>
      <c r="F105" s="30"/>
      <c r="G105" s="31"/>
      <c r="H105" s="21"/>
      <c r="I105" s="189">
        <f t="shared" si="65"/>
        <v>168</v>
      </c>
      <c r="J105" s="190">
        <f t="shared" si="66"/>
        <v>213.8</v>
      </c>
      <c r="K105" s="188">
        <f t="shared" si="67"/>
        <v>35918.400000000001</v>
      </c>
      <c r="L105" s="34"/>
    </row>
    <row r="106" spans="1:13">
      <c r="A106" s="17"/>
      <c r="B106" s="36"/>
      <c r="C106" s="28"/>
      <c r="D106" s="29"/>
      <c r="E106" s="21"/>
      <c r="F106" s="30"/>
      <c r="G106" s="31"/>
      <c r="H106" s="21"/>
      <c r="I106" s="189">
        <f t="shared" si="65"/>
        <v>168</v>
      </c>
      <c r="J106" s="190">
        <f t="shared" si="66"/>
        <v>213.8</v>
      </c>
      <c r="K106" s="188">
        <f t="shared" si="67"/>
        <v>35918.400000000001</v>
      </c>
      <c r="L106" s="34"/>
    </row>
    <row r="107" spans="1:13">
      <c r="A107" s="17"/>
      <c r="B107" s="36"/>
      <c r="C107" s="28"/>
      <c r="D107" s="29"/>
      <c r="E107" s="21"/>
      <c r="F107" s="30"/>
      <c r="G107" s="31"/>
      <c r="H107" s="21"/>
      <c r="I107" s="189">
        <f t="shared" si="65"/>
        <v>168</v>
      </c>
      <c r="J107" s="190">
        <f t="shared" si="66"/>
        <v>213.8</v>
      </c>
      <c r="K107" s="188">
        <f t="shared" si="67"/>
        <v>35918.400000000001</v>
      </c>
      <c r="L107" s="34"/>
    </row>
    <row r="108" spans="1:13">
      <c r="A108" s="17"/>
      <c r="B108" s="36"/>
      <c r="C108" s="28"/>
      <c r="D108" s="29"/>
      <c r="E108" s="21"/>
      <c r="F108" s="30"/>
      <c r="G108" s="31"/>
      <c r="H108" s="21"/>
      <c r="I108" s="189">
        <f t="shared" si="65"/>
        <v>168</v>
      </c>
      <c r="J108" s="190">
        <f t="shared" si="66"/>
        <v>213.8</v>
      </c>
      <c r="K108" s="188">
        <f t="shared" si="67"/>
        <v>35918.400000000001</v>
      </c>
      <c r="L108" s="34"/>
    </row>
    <row r="109" spans="1:13">
      <c r="A109" s="17"/>
      <c r="B109" s="36"/>
      <c r="C109" s="28"/>
      <c r="D109" s="29"/>
      <c r="E109" s="21"/>
      <c r="F109" s="30"/>
      <c r="G109" s="31"/>
      <c r="H109" s="21"/>
      <c r="I109" s="189">
        <f t="shared" si="65"/>
        <v>168</v>
      </c>
      <c r="J109" s="190">
        <f t="shared" si="66"/>
        <v>213.8</v>
      </c>
      <c r="K109" s="188">
        <f t="shared" si="67"/>
        <v>35918.400000000001</v>
      </c>
      <c r="L109" s="34"/>
    </row>
    <row r="110" spans="1:13">
      <c r="A110" s="17"/>
      <c r="B110" s="36"/>
      <c r="C110" s="28"/>
      <c r="D110" s="29"/>
      <c r="E110" s="21"/>
      <c r="F110" s="30"/>
      <c r="G110" s="31"/>
      <c r="H110" s="21"/>
      <c r="I110" s="189">
        <f t="shared" si="65"/>
        <v>168</v>
      </c>
      <c r="J110" s="190">
        <f t="shared" si="66"/>
        <v>213.8</v>
      </c>
      <c r="K110" s="188">
        <f t="shared" si="67"/>
        <v>35918.400000000001</v>
      </c>
      <c r="L110" s="34"/>
    </row>
    <row r="111" spans="1:13">
      <c r="A111" s="17"/>
      <c r="B111" s="36"/>
      <c r="C111" s="28"/>
      <c r="D111" s="29"/>
      <c r="E111" s="21"/>
      <c r="F111" s="30"/>
      <c r="G111" s="31"/>
      <c r="H111" s="21"/>
      <c r="I111" s="189">
        <f t="shared" si="65"/>
        <v>168</v>
      </c>
      <c r="J111" s="190">
        <f t="shared" si="66"/>
        <v>213.8</v>
      </c>
      <c r="K111" s="188">
        <f t="shared" si="67"/>
        <v>35918.400000000001</v>
      </c>
      <c r="L111" s="34"/>
    </row>
    <row r="112" spans="1:13">
      <c r="A112" s="17"/>
      <c r="B112" s="36"/>
      <c r="C112" s="28"/>
      <c r="D112" s="29"/>
      <c r="E112" s="21"/>
      <c r="F112" s="30"/>
      <c r="G112" s="31"/>
      <c r="H112" s="21"/>
      <c r="I112" s="189">
        <f t="shared" si="65"/>
        <v>168</v>
      </c>
      <c r="J112" s="190">
        <f t="shared" si="66"/>
        <v>213.8</v>
      </c>
      <c r="K112" s="188">
        <f t="shared" si="67"/>
        <v>35918.400000000001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189">
        <f t="shared" si="65"/>
        <v>168</v>
      </c>
      <c r="J113" s="190">
        <f t="shared" si="66"/>
        <v>213.8</v>
      </c>
      <c r="K113" s="188">
        <f t="shared" si="67"/>
        <v>35918.400000000001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189">
        <f t="shared" si="65"/>
        <v>168</v>
      </c>
      <c r="J114" s="190">
        <f t="shared" si="66"/>
        <v>213.8</v>
      </c>
      <c r="K114" s="188">
        <f t="shared" si="67"/>
        <v>35918.400000000001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189">
        <f t="shared" si="65"/>
        <v>168</v>
      </c>
      <c r="J115" s="190">
        <f t="shared" si="66"/>
        <v>213.8</v>
      </c>
      <c r="K115" s="188">
        <f t="shared" si="67"/>
        <v>35918.400000000001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189">
        <f t="shared" si="65"/>
        <v>168</v>
      </c>
      <c r="J116" s="190">
        <f t="shared" si="66"/>
        <v>213.8</v>
      </c>
      <c r="K116" s="188">
        <f t="shared" si="67"/>
        <v>35918.400000000001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189">
        <f t="shared" si="65"/>
        <v>168</v>
      </c>
      <c r="J117" s="190">
        <f t="shared" si="66"/>
        <v>213.8</v>
      </c>
      <c r="K117" s="188">
        <f t="shared" si="67"/>
        <v>35918.400000000001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189">
        <f t="shared" si="65"/>
        <v>168</v>
      </c>
      <c r="J118" s="190">
        <f t="shared" si="66"/>
        <v>213.8</v>
      </c>
      <c r="K118" s="188">
        <f t="shared" si="67"/>
        <v>35918.400000000001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189">
        <f t="shared" si="65"/>
        <v>168</v>
      </c>
      <c r="J119" s="190">
        <f t="shared" si="66"/>
        <v>213.8</v>
      </c>
      <c r="K119" s="188">
        <f t="shared" si="67"/>
        <v>35918.400000000001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189">
        <f t="shared" si="65"/>
        <v>168</v>
      </c>
      <c r="J120" s="190">
        <f t="shared" si="66"/>
        <v>213.8</v>
      </c>
      <c r="K120" s="188">
        <f t="shared" si="67"/>
        <v>35918.400000000001</v>
      </c>
      <c r="L120" s="34"/>
    </row>
    <row r="121" spans="1:12">
      <c r="A121" s="17"/>
      <c r="B121" s="36"/>
      <c r="C121" s="28"/>
      <c r="D121" s="29"/>
      <c r="E121" s="21"/>
      <c r="F121" s="30"/>
      <c r="G121" s="31"/>
      <c r="H121" s="21"/>
      <c r="I121" s="189">
        <f t="shared" si="65"/>
        <v>168</v>
      </c>
      <c r="J121" s="190">
        <f t="shared" si="66"/>
        <v>213.8</v>
      </c>
      <c r="K121" s="188">
        <f t="shared" si="67"/>
        <v>35918.400000000001</v>
      </c>
      <c r="L121" s="34"/>
    </row>
    <row r="122" spans="1:12">
      <c r="A122" s="17"/>
      <c r="B122" s="36"/>
      <c r="C122" s="28"/>
      <c r="D122" s="29"/>
      <c r="E122" s="21"/>
      <c r="F122" s="30"/>
      <c r="G122" s="31"/>
      <c r="H122" s="21"/>
      <c r="I122" s="189">
        <f t="shared" si="65"/>
        <v>168</v>
      </c>
      <c r="J122" s="190">
        <f t="shared" si="66"/>
        <v>213.8</v>
      </c>
      <c r="K122" s="188">
        <f t="shared" si="67"/>
        <v>35918.400000000001</v>
      </c>
      <c r="L122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4" fitToHeight="10" orientation="portrait" r:id="rId1"/>
  <headerFooter alignWithMargins="0">
    <oddFooter>&amp;C&amp;"Times New Roman,Regular"&amp;16  145</oddFoot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3">
    <tabColor rgb="FFFFFF00"/>
    <pageSetUpPr fitToPage="1"/>
  </sheetPr>
  <dimension ref="A1:M122"/>
  <sheetViews>
    <sheetView topLeftCell="A31" zoomScaleNormal="100" zoomScaleSheetLayoutView="100" workbookViewId="0">
      <selection activeCell="M38" sqref="M3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237</v>
      </c>
      <c r="F8" s="10"/>
      <c r="G8" s="10"/>
      <c r="H8" s="38"/>
      <c r="I8" s="9" t="s">
        <v>6</v>
      </c>
      <c r="J8" s="10"/>
      <c r="K8" s="10" t="s">
        <v>241</v>
      </c>
      <c r="L8" s="11"/>
    </row>
    <row r="9" spans="1:13" ht="15" customHeight="1">
      <c r="A9" s="12" t="s">
        <v>8</v>
      </c>
      <c r="D9" s="10" t="s">
        <v>239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365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230</v>
      </c>
      <c r="J14" s="25">
        <v>235</v>
      </c>
      <c r="K14" s="21">
        <f>J14*I14</f>
        <v>54050</v>
      </c>
      <c r="L14" s="26"/>
    </row>
    <row r="15" spans="1:13" ht="17.100000000000001" customHeight="1">
      <c r="A15" s="17">
        <v>45303</v>
      </c>
      <c r="B15" s="85" t="s">
        <v>589</v>
      </c>
      <c r="C15" s="28"/>
      <c r="D15" s="29"/>
      <c r="E15" s="21"/>
      <c r="F15" s="30">
        <v>7</v>
      </c>
      <c r="G15" s="31">
        <f>J14</f>
        <v>235</v>
      </c>
      <c r="H15" s="21">
        <f t="shared" si="0"/>
        <v>1645</v>
      </c>
      <c r="I15" s="32">
        <f t="shared" ref="I15:I22" si="1">+I14+C15-F15</f>
        <v>223</v>
      </c>
      <c r="J15" s="42">
        <f t="shared" ref="J15:J22" si="2">ROUND(((K14+E15)-H15)/I15,2)</f>
        <v>235</v>
      </c>
      <c r="K15" s="33">
        <f t="shared" ref="K15:K22" si="3">ROUND(I15*J15,2)</f>
        <v>52405</v>
      </c>
      <c r="L15" s="34"/>
      <c r="M15" s="118" t="s">
        <v>623</v>
      </c>
    </row>
    <row r="16" spans="1:13" ht="17.100000000000001" customHeight="1">
      <c r="A16" s="17">
        <v>45306</v>
      </c>
      <c r="B16" s="85" t="s">
        <v>595</v>
      </c>
      <c r="C16" s="28"/>
      <c r="D16" s="29"/>
      <c r="E16" s="21"/>
      <c r="F16" s="30">
        <v>2</v>
      </c>
      <c r="G16" s="31">
        <f t="shared" ref="G16:G26" si="4">J15</f>
        <v>235</v>
      </c>
      <c r="H16" s="21">
        <f t="shared" si="0"/>
        <v>470</v>
      </c>
      <c r="I16" s="32">
        <f t="shared" si="1"/>
        <v>221</v>
      </c>
      <c r="J16" s="42">
        <f t="shared" si="2"/>
        <v>235</v>
      </c>
      <c r="K16" s="33">
        <f t="shared" si="3"/>
        <v>51935</v>
      </c>
      <c r="L16" s="34"/>
      <c r="M16" s="118" t="s">
        <v>633</v>
      </c>
    </row>
    <row r="17" spans="1:13" ht="17.100000000000001" customHeight="1">
      <c r="A17" s="17">
        <v>45307</v>
      </c>
      <c r="B17" s="86" t="s">
        <v>640</v>
      </c>
      <c r="C17" s="28"/>
      <c r="D17" s="29"/>
      <c r="E17" s="21"/>
      <c r="F17" s="30">
        <v>1</v>
      </c>
      <c r="G17" s="31">
        <f>J16</f>
        <v>235</v>
      </c>
      <c r="H17" s="21">
        <f t="shared" si="0"/>
        <v>235</v>
      </c>
      <c r="I17" s="32">
        <f>+I16+C17-F17</f>
        <v>220</v>
      </c>
      <c r="J17" s="42">
        <f>ROUND(((K16+E17)-H17)/I17,2)</f>
        <v>235</v>
      </c>
      <c r="K17" s="33">
        <f>ROUND(I17*J17,2)</f>
        <v>51700</v>
      </c>
      <c r="L17" s="34"/>
      <c r="M17" s="118" t="s">
        <v>641</v>
      </c>
    </row>
    <row r="18" spans="1:13" ht="17.100000000000001" customHeight="1">
      <c r="A18" s="17">
        <v>45308</v>
      </c>
      <c r="B18" s="86" t="s">
        <v>636</v>
      </c>
      <c r="C18" s="28"/>
      <c r="D18" s="29"/>
      <c r="E18" s="21"/>
      <c r="F18" s="30">
        <v>1</v>
      </c>
      <c r="G18" s="31">
        <f>J17</f>
        <v>235</v>
      </c>
      <c r="H18" s="21">
        <f t="shared" si="0"/>
        <v>235</v>
      </c>
      <c r="I18" s="32">
        <f>+I17+C18-F18</f>
        <v>219</v>
      </c>
      <c r="J18" s="42">
        <f>ROUND(((K17+E18)-H18)/I18,2)</f>
        <v>235</v>
      </c>
      <c r="K18" s="33">
        <f>ROUND(I18*J18,2)</f>
        <v>51465</v>
      </c>
      <c r="L18" s="34"/>
      <c r="M18" s="118" t="s">
        <v>637</v>
      </c>
    </row>
    <row r="19" spans="1:13" ht="17.100000000000001" customHeight="1">
      <c r="A19" s="154">
        <v>45317</v>
      </c>
      <c r="B19" s="171" t="s">
        <v>610</v>
      </c>
      <c r="C19" s="156"/>
      <c r="D19" s="157"/>
      <c r="E19" s="158"/>
      <c r="F19" s="159">
        <v>5</v>
      </c>
      <c r="G19" s="160">
        <f t="shared" si="4"/>
        <v>235</v>
      </c>
      <c r="H19" s="158">
        <f t="shared" si="0"/>
        <v>1175</v>
      </c>
      <c r="I19" s="161">
        <f t="shared" si="1"/>
        <v>214</v>
      </c>
      <c r="J19" s="162">
        <f t="shared" si="2"/>
        <v>235</v>
      </c>
      <c r="K19" s="163">
        <f t="shared" si="3"/>
        <v>50290</v>
      </c>
      <c r="L19" s="164"/>
      <c r="M19" s="167" t="s">
        <v>659</v>
      </c>
    </row>
    <row r="20" spans="1:13" ht="17.100000000000001" customHeight="1">
      <c r="A20" s="17">
        <v>45344</v>
      </c>
      <c r="B20" s="87" t="s">
        <v>587</v>
      </c>
      <c r="C20" s="19"/>
      <c r="D20" s="20"/>
      <c r="E20" s="21"/>
      <c r="F20" s="22">
        <v>5</v>
      </c>
      <c r="G20" s="23">
        <f t="shared" si="4"/>
        <v>235</v>
      </c>
      <c r="H20" s="21">
        <f t="shared" ref="H20:H33" si="5">F20*G20</f>
        <v>1175</v>
      </c>
      <c r="I20" s="24">
        <f t="shared" si="1"/>
        <v>209</v>
      </c>
      <c r="J20" s="134">
        <f t="shared" si="2"/>
        <v>235</v>
      </c>
      <c r="K20" s="21">
        <f t="shared" si="3"/>
        <v>49115</v>
      </c>
      <c r="L20" s="26"/>
      <c r="M20" s="118" t="s">
        <v>698</v>
      </c>
    </row>
    <row r="21" spans="1:13" ht="17.100000000000001" customHeight="1">
      <c r="A21" s="154">
        <v>45344</v>
      </c>
      <c r="B21" s="166" t="s">
        <v>589</v>
      </c>
      <c r="C21" s="156"/>
      <c r="D21" s="157"/>
      <c r="E21" s="158"/>
      <c r="F21" s="159">
        <v>5</v>
      </c>
      <c r="G21" s="160">
        <f t="shared" si="4"/>
        <v>235</v>
      </c>
      <c r="H21" s="158">
        <f t="shared" si="5"/>
        <v>1175</v>
      </c>
      <c r="I21" s="161">
        <f t="shared" si="1"/>
        <v>204</v>
      </c>
      <c r="J21" s="162">
        <f t="shared" si="2"/>
        <v>235</v>
      </c>
      <c r="K21" s="163">
        <f t="shared" si="3"/>
        <v>47940</v>
      </c>
      <c r="L21" s="164"/>
      <c r="M21" s="167" t="s">
        <v>700</v>
      </c>
    </row>
    <row r="22" spans="1:13" ht="17.100000000000001" customHeight="1">
      <c r="A22" s="17">
        <v>45376</v>
      </c>
      <c r="B22" s="86" t="s">
        <v>583</v>
      </c>
      <c r="C22" s="19"/>
      <c r="D22" s="20"/>
      <c r="E22" s="21"/>
      <c r="F22" s="22">
        <v>5</v>
      </c>
      <c r="G22" s="23">
        <f t="shared" si="4"/>
        <v>235</v>
      </c>
      <c r="H22" s="21">
        <f t="shared" si="5"/>
        <v>1175</v>
      </c>
      <c r="I22" s="24">
        <f t="shared" si="1"/>
        <v>199</v>
      </c>
      <c r="J22" s="134">
        <f t="shared" si="2"/>
        <v>235</v>
      </c>
      <c r="K22" s="21">
        <f t="shared" si="3"/>
        <v>46765</v>
      </c>
      <c r="L22" s="26"/>
      <c r="M22" s="118" t="s">
        <v>780</v>
      </c>
    </row>
    <row r="23" spans="1:13" ht="17.100000000000001" customHeight="1">
      <c r="A23" s="154">
        <v>45377</v>
      </c>
      <c r="B23" s="166" t="s">
        <v>595</v>
      </c>
      <c r="C23" s="156"/>
      <c r="D23" s="157"/>
      <c r="E23" s="158"/>
      <c r="F23" s="159">
        <v>5</v>
      </c>
      <c r="G23" s="160">
        <f t="shared" si="4"/>
        <v>235</v>
      </c>
      <c r="H23" s="158">
        <f t="shared" si="5"/>
        <v>1175</v>
      </c>
      <c r="I23" s="161">
        <f t="shared" ref="I23:I33" si="6">+I22+C23-F23</f>
        <v>194</v>
      </c>
      <c r="J23" s="162">
        <f t="shared" ref="J23:J33" si="7">ROUND(((K22+E23)-H23)/I23,2)</f>
        <v>235</v>
      </c>
      <c r="K23" s="163">
        <f t="shared" ref="K23:K33" si="8">ROUND(I23*J23,2)</f>
        <v>45590</v>
      </c>
      <c r="L23" s="164"/>
      <c r="M23" s="167" t="s">
        <v>784</v>
      </c>
    </row>
    <row r="24" spans="1:13" ht="17.100000000000001" customHeight="1">
      <c r="A24" s="17">
        <v>45384</v>
      </c>
      <c r="B24" s="86" t="s">
        <v>610</v>
      </c>
      <c r="C24" s="19"/>
      <c r="D24" s="20"/>
      <c r="E24" s="21"/>
      <c r="F24" s="22">
        <v>10</v>
      </c>
      <c r="G24" s="23">
        <f t="shared" si="4"/>
        <v>235</v>
      </c>
      <c r="H24" s="21">
        <f t="shared" si="5"/>
        <v>2350</v>
      </c>
      <c r="I24" s="24">
        <f t="shared" si="6"/>
        <v>184</v>
      </c>
      <c r="J24" s="134">
        <f t="shared" si="7"/>
        <v>235</v>
      </c>
      <c r="K24" s="21">
        <f t="shared" si="8"/>
        <v>43240</v>
      </c>
      <c r="L24" s="26"/>
      <c r="M24" s="118" t="s">
        <v>791</v>
      </c>
    </row>
    <row r="25" spans="1:13" ht="17.100000000000001" customHeight="1">
      <c r="A25" s="17">
        <v>45384</v>
      </c>
      <c r="B25" s="85" t="s">
        <v>591</v>
      </c>
      <c r="C25" s="28"/>
      <c r="D25" s="29"/>
      <c r="E25" s="21"/>
      <c r="F25" s="30">
        <v>5</v>
      </c>
      <c r="G25" s="31">
        <f t="shared" si="4"/>
        <v>235</v>
      </c>
      <c r="H25" s="21">
        <f t="shared" si="5"/>
        <v>1175</v>
      </c>
      <c r="I25" s="32">
        <f t="shared" si="6"/>
        <v>179</v>
      </c>
      <c r="J25" s="42">
        <f t="shared" si="7"/>
        <v>235</v>
      </c>
      <c r="K25" s="33">
        <f t="shared" si="8"/>
        <v>42065</v>
      </c>
      <c r="L25" s="34"/>
      <c r="M25" s="118" t="s">
        <v>792</v>
      </c>
    </row>
    <row r="26" spans="1:13" ht="17.100000000000001" customHeight="1">
      <c r="A26" s="17">
        <v>45384</v>
      </c>
      <c r="B26" s="85" t="s">
        <v>587</v>
      </c>
      <c r="C26" s="28"/>
      <c r="D26" s="29"/>
      <c r="E26" s="21"/>
      <c r="F26" s="30">
        <v>5</v>
      </c>
      <c r="G26" s="31">
        <f t="shared" si="4"/>
        <v>235</v>
      </c>
      <c r="H26" s="21">
        <f t="shared" si="5"/>
        <v>1175</v>
      </c>
      <c r="I26" s="32">
        <f t="shared" si="6"/>
        <v>174</v>
      </c>
      <c r="J26" s="42">
        <f t="shared" si="7"/>
        <v>235</v>
      </c>
      <c r="K26" s="33">
        <f t="shared" si="8"/>
        <v>40890</v>
      </c>
      <c r="L26" s="34"/>
      <c r="M26" s="118" t="s">
        <v>793</v>
      </c>
    </row>
    <row r="27" spans="1:13" ht="17.100000000000001" customHeight="1">
      <c r="A27" s="17">
        <v>45393</v>
      </c>
      <c r="B27" s="85" t="s">
        <v>602</v>
      </c>
      <c r="C27" s="28"/>
      <c r="D27" s="29"/>
      <c r="E27" s="21"/>
      <c r="F27" s="30">
        <v>5</v>
      </c>
      <c r="G27" s="31">
        <f t="shared" ref="G27:G33" si="9">J26</f>
        <v>235</v>
      </c>
      <c r="H27" s="21">
        <f t="shared" si="5"/>
        <v>1175</v>
      </c>
      <c r="I27" s="32">
        <f t="shared" si="6"/>
        <v>169</v>
      </c>
      <c r="J27" s="42">
        <f t="shared" si="7"/>
        <v>235</v>
      </c>
      <c r="K27" s="33">
        <f t="shared" si="8"/>
        <v>39715</v>
      </c>
      <c r="L27" s="34"/>
      <c r="M27" s="118" t="s">
        <v>808</v>
      </c>
    </row>
    <row r="28" spans="1:13" ht="17.100000000000001" customHeight="1">
      <c r="A28" s="17">
        <v>45399</v>
      </c>
      <c r="B28" s="85" t="s">
        <v>636</v>
      </c>
      <c r="C28" s="28"/>
      <c r="D28" s="29"/>
      <c r="E28" s="21"/>
      <c r="F28" s="30">
        <v>5</v>
      </c>
      <c r="G28" s="31">
        <f t="shared" si="9"/>
        <v>235</v>
      </c>
      <c r="H28" s="21">
        <f t="shared" si="5"/>
        <v>1175</v>
      </c>
      <c r="I28" s="32">
        <f t="shared" si="6"/>
        <v>164</v>
      </c>
      <c r="J28" s="42">
        <f t="shared" si="7"/>
        <v>235</v>
      </c>
      <c r="K28" s="33">
        <f t="shared" si="8"/>
        <v>38540</v>
      </c>
      <c r="L28" s="34"/>
      <c r="M28" s="118" t="s">
        <v>821</v>
      </c>
    </row>
    <row r="29" spans="1:13" ht="17.100000000000001" customHeight="1">
      <c r="A29" s="154">
        <v>45404</v>
      </c>
      <c r="B29" s="166" t="s">
        <v>583</v>
      </c>
      <c r="C29" s="156"/>
      <c r="D29" s="157"/>
      <c r="E29" s="158"/>
      <c r="F29" s="159">
        <v>5</v>
      </c>
      <c r="G29" s="160">
        <f t="shared" si="9"/>
        <v>235</v>
      </c>
      <c r="H29" s="158">
        <f t="shared" si="5"/>
        <v>1175</v>
      </c>
      <c r="I29" s="161">
        <f t="shared" si="6"/>
        <v>159</v>
      </c>
      <c r="J29" s="162">
        <f t="shared" si="7"/>
        <v>235</v>
      </c>
      <c r="K29" s="163">
        <f t="shared" si="8"/>
        <v>37365</v>
      </c>
      <c r="L29" s="164"/>
      <c r="M29" s="167" t="s">
        <v>827</v>
      </c>
    </row>
    <row r="30" spans="1:13" ht="17.100000000000001" customHeight="1">
      <c r="A30" s="154">
        <v>45439</v>
      </c>
      <c r="B30" s="171" t="s">
        <v>589</v>
      </c>
      <c r="C30" s="244"/>
      <c r="D30" s="245"/>
      <c r="E30" s="158"/>
      <c r="F30" s="172">
        <v>5</v>
      </c>
      <c r="G30" s="170">
        <f t="shared" si="9"/>
        <v>235</v>
      </c>
      <c r="H30" s="158">
        <f t="shared" si="5"/>
        <v>1175</v>
      </c>
      <c r="I30" s="173">
        <f t="shared" si="6"/>
        <v>154</v>
      </c>
      <c r="J30" s="174">
        <f t="shared" si="7"/>
        <v>235</v>
      </c>
      <c r="K30" s="158">
        <f t="shared" si="8"/>
        <v>36190</v>
      </c>
      <c r="L30" s="246"/>
      <c r="M30" s="167" t="s">
        <v>918</v>
      </c>
    </row>
    <row r="31" spans="1:13" ht="17.100000000000001" customHeight="1">
      <c r="A31" s="17">
        <v>45572</v>
      </c>
      <c r="B31" s="86" t="s">
        <v>640</v>
      </c>
      <c r="C31" s="19"/>
      <c r="D31" s="20"/>
      <c r="E31" s="21"/>
      <c r="F31" s="22">
        <v>10</v>
      </c>
      <c r="G31" s="170">
        <f t="shared" si="9"/>
        <v>235</v>
      </c>
      <c r="H31" s="158">
        <f t="shared" si="5"/>
        <v>2350</v>
      </c>
      <c r="I31" s="173">
        <f t="shared" si="6"/>
        <v>144</v>
      </c>
      <c r="J31" s="174">
        <f t="shared" si="7"/>
        <v>235</v>
      </c>
      <c r="K31" s="158">
        <f t="shared" si="8"/>
        <v>33840</v>
      </c>
      <c r="L31" s="26"/>
      <c r="M31" s="118" t="s">
        <v>1147</v>
      </c>
    </row>
    <row r="32" spans="1:13" ht="17.100000000000001" customHeight="1">
      <c r="A32" s="17">
        <v>45574</v>
      </c>
      <c r="B32" s="85" t="s">
        <v>587</v>
      </c>
      <c r="C32" s="28"/>
      <c r="D32" s="29"/>
      <c r="E32" s="21"/>
      <c r="F32" s="30">
        <v>5</v>
      </c>
      <c r="G32" s="170">
        <f t="shared" si="9"/>
        <v>235</v>
      </c>
      <c r="H32" s="158">
        <f t="shared" si="5"/>
        <v>1175</v>
      </c>
      <c r="I32" s="173">
        <f t="shared" si="6"/>
        <v>139</v>
      </c>
      <c r="J32" s="174">
        <f t="shared" si="7"/>
        <v>235</v>
      </c>
      <c r="K32" s="158">
        <f t="shared" si="8"/>
        <v>32665</v>
      </c>
      <c r="L32" s="34"/>
      <c r="M32" s="118" t="s">
        <v>1156</v>
      </c>
    </row>
    <row r="33" spans="1:13" ht="17.100000000000001" customHeight="1">
      <c r="A33" s="17">
        <v>45574</v>
      </c>
      <c r="B33" s="85" t="s">
        <v>604</v>
      </c>
      <c r="C33" s="28"/>
      <c r="D33" s="29"/>
      <c r="E33" s="21"/>
      <c r="F33" s="30">
        <v>10</v>
      </c>
      <c r="G33" s="170">
        <f t="shared" si="9"/>
        <v>235</v>
      </c>
      <c r="H33" s="158">
        <f t="shared" si="5"/>
        <v>2350</v>
      </c>
      <c r="I33" s="173">
        <f t="shared" si="6"/>
        <v>129</v>
      </c>
      <c r="J33" s="174">
        <f t="shared" si="7"/>
        <v>235</v>
      </c>
      <c r="K33" s="158">
        <f t="shared" si="8"/>
        <v>30315</v>
      </c>
      <c r="L33" s="34"/>
      <c r="M33" s="118" t="s">
        <v>1159</v>
      </c>
    </row>
    <row r="34" spans="1:13" ht="17.100000000000001" customHeight="1">
      <c r="A34" s="17">
        <v>45601</v>
      </c>
      <c r="B34" s="85" t="s">
        <v>610</v>
      </c>
      <c r="C34" s="28"/>
      <c r="D34" s="29"/>
      <c r="E34" s="21"/>
      <c r="F34" s="30">
        <v>5</v>
      </c>
      <c r="G34" s="170">
        <f t="shared" ref="G34" si="10">J33</f>
        <v>235</v>
      </c>
      <c r="H34" s="158">
        <f t="shared" ref="H34" si="11">F34*G34</f>
        <v>1175</v>
      </c>
      <c r="I34" s="173">
        <f t="shared" ref="I34" si="12">+I33+C34-F34</f>
        <v>124</v>
      </c>
      <c r="J34" s="174">
        <f t="shared" ref="J34" si="13">ROUND(((K33+E34)-H34)/I34,2)</f>
        <v>235</v>
      </c>
      <c r="K34" s="158">
        <f t="shared" ref="K34" si="14">ROUND(I34*J34,2)</f>
        <v>29140</v>
      </c>
      <c r="L34" s="34"/>
      <c r="M34" s="118" t="s">
        <v>1183</v>
      </c>
    </row>
    <row r="35" spans="1:13" ht="17.100000000000001" customHeight="1">
      <c r="A35" s="17">
        <v>45609</v>
      </c>
      <c r="B35" s="85" t="s">
        <v>593</v>
      </c>
      <c r="C35" s="28"/>
      <c r="D35" s="29"/>
      <c r="E35" s="21"/>
      <c r="F35" s="30">
        <v>5</v>
      </c>
      <c r="G35" s="170">
        <f t="shared" ref="G35" si="15">J34</f>
        <v>235</v>
      </c>
      <c r="H35" s="158">
        <f t="shared" ref="H35" si="16">F35*G35</f>
        <v>1175</v>
      </c>
      <c r="I35" s="173">
        <f t="shared" ref="I35" si="17">+I34+C35-F35</f>
        <v>119</v>
      </c>
      <c r="J35" s="174">
        <f t="shared" ref="J35" si="18">ROUND(((K34+E35)-H35)/I35,2)</f>
        <v>235</v>
      </c>
      <c r="K35" s="158">
        <f t="shared" ref="K35" si="19">ROUND(I35*J35,2)</f>
        <v>27965</v>
      </c>
      <c r="L35" s="34"/>
      <c r="M35" s="118" t="s">
        <v>1196</v>
      </c>
    </row>
    <row r="36" spans="1:13" ht="17.100000000000001" customHeight="1">
      <c r="A36" s="17">
        <v>45644</v>
      </c>
      <c r="B36" s="85" t="s">
        <v>598</v>
      </c>
      <c r="C36" s="28"/>
      <c r="D36" s="29"/>
      <c r="E36" s="21"/>
      <c r="F36" s="30">
        <v>15</v>
      </c>
      <c r="G36" s="170">
        <f t="shared" ref="G36" si="20">J35</f>
        <v>235</v>
      </c>
      <c r="H36" s="158">
        <f t="shared" ref="H36" si="21">F36*G36</f>
        <v>3525</v>
      </c>
      <c r="I36" s="173">
        <f t="shared" ref="I36" si="22">+I35+C36-F36</f>
        <v>104</v>
      </c>
      <c r="J36" s="174">
        <f t="shared" ref="J36" si="23">ROUND(((K35+E36)-H36)/I36,2)</f>
        <v>235</v>
      </c>
      <c r="K36" s="158">
        <f t="shared" ref="K36" si="24">ROUND(I36*J36,2)</f>
        <v>24440</v>
      </c>
      <c r="L36" s="34"/>
      <c r="M36" s="118" t="s">
        <v>1227</v>
      </c>
    </row>
    <row r="37" spans="1:13" ht="17.100000000000001" customHeight="1">
      <c r="A37" s="17">
        <v>45644</v>
      </c>
      <c r="B37" s="85" t="s">
        <v>1001</v>
      </c>
      <c r="C37" s="28"/>
      <c r="D37" s="29"/>
      <c r="E37" s="21"/>
      <c r="F37" s="30">
        <v>10</v>
      </c>
      <c r="G37" s="170">
        <f t="shared" ref="G37" si="25">J36</f>
        <v>235</v>
      </c>
      <c r="H37" s="158">
        <f t="shared" ref="H37" si="26">F37*G37</f>
        <v>2350</v>
      </c>
      <c r="I37" s="173">
        <f t="shared" ref="I37" si="27">+I36+C37-F37</f>
        <v>94</v>
      </c>
      <c r="J37" s="174">
        <f t="shared" ref="J37" si="28">ROUND(((K36+E37)-H37)/I37,2)</f>
        <v>235</v>
      </c>
      <c r="K37" s="158">
        <f t="shared" ref="K37" si="29">ROUND(I37*J37,2)</f>
        <v>22090</v>
      </c>
      <c r="L37" s="34"/>
      <c r="M37" s="118" t="s">
        <v>1228</v>
      </c>
    </row>
    <row r="38" spans="1:13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3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3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3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3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3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3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3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3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>+I118+C119-F119</f>
        <v>0</v>
      </c>
      <c r="J119" s="42" t="e">
        <f>ROUND(((K118+E119)-H119)/I119,2)</f>
        <v>#DIV/0!</v>
      </c>
      <c r="K119" s="33" t="e">
        <f>ROUND(I119*J119,2)</f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>+I119+C120-F120</f>
        <v>0</v>
      </c>
      <c r="J120" s="42" t="e">
        <f>ROUND(((K119+E120)-H120)/I120,2)</f>
        <v>#DIV/0!</v>
      </c>
      <c r="K120" s="33" t="e">
        <f>ROUND(I120*J120,2)</f>
        <v>#DIV/0!</v>
      </c>
      <c r="L120" s="34"/>
    </row>
    <row r="121" spans="1:12" ht="17.100000000000001" customHeight="1">
      <c r="A121" s="17"/>
      <c r="B121" s="85"/>
      <c r="C121" s="28"/>
      <c r="D121" s="29"/>
      <c r="E121" s="21"/>
      <c r="F121" s="30"/>
      <c r="G121" s="31"/>
      <c r="H121" s="21"/>
      <c r="I121" s="32">
        <f>+I120+C121-F121</f>
        <v>0</v>
      </c>
      <c r="J121" s="42" t="e">
        <f>ROUND(((K120+E121)-H121)/I121,2)</f>
        <v>#DIV/0!</v>
      </c>
      <c r="K121" s="33" t="e">
        <f>ROUND(I121*J121,2)</f>
        <v>#DIV/0!</v>
      </c>
      <c r="L121" s="34"/>
    </row>
    <row r="122" spans="1:12" ht="17.100000000000001" customHeight="1">
      <c r="A122" s="17"/>
      <c r="B122" s="85"/>
      <c r="C122" s="28"/>
      <c r="D122" s="29"/>
      <c r="E122" s="21"/>
      <c r="F122" s="30"/>
      <c r="G122" s="31"/>
      <c r="H122" s="21"/>
      <c r="I122" s="32">
        <f>+I121+C122-F122</f>
        <v>0</v>
      </c>
      <c r="J122" s="42" t="e">
        <f>ROUND(((K121+E122)-H122)/I122,2)</f>
        <v>#DIV/0!</v>
      </c>
      <c r="K122" s="33" t="e">
        <f>ROUND(I122*J122,2)</f>
        <v>#DIV/0!</v>
      </c>
      <c r="L122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>
    <tabColor rgb="FFFF0000"/>
    <pageSetUpPr fitToPage="1"/>
  </sheetPr>
  <dimension ref="A1:L78"/>
  <sheetViews>
    <sheetView zoomScaleNormal="100" zoomScaleSheetLayoutView="100" workbookViewId="0">
      <selection activeCell="K9" sqref="K9:L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237</v>
      </c>
      <c r="F8" s="10"/>
      <c r="G8" s="10"/>
      <c r="H8" s="38"/>
      <c r="I8" s="9" t="s">
        <v>6</v>
      </c>
      <c r="J8" s="10"/>
      <c r="K8" s="10" t="s">
        <v>243</v>
      </c>
      <c r="L8" s="11"/>
    </row>
    <row r="9" spans="1:12" ht="15" customHeight="1">
      <c r="A9" s="12" t="s">
        <v>8</v>
      </c>
      <c r="D9" s="10" t="s">
        <v>242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365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4">
    <tabColor rgb="FFFF0000"/>
    <pageSetUpPr fitToPage="1"/>
  </sheetPr>
  <dimension ref="A1:L78"/>
  <sheetViews>
    <sheetView zoomScaleNormal="100" zoomScaleSheetLayoutView="100" workbookViewId="0">
      <selection activeCell="P20" sqref="P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244</v>
      </c>
      <c r="F8" s="10"/>
      <c r="G8" s="10"/>
      <c r="H8" s="38"/>
      <c r="I8" s="9" t="s">
        <v>6</v>
      </c>
      <c r="J8" s="10"/>
      <c r="K8" s="10" t="s">
        <v>246</v>
      </c>
      <c r="L8" s="11"/>
    </row>
    <row r="9" spans="1:12" ht="15" customHeight="1">
      <c r="A9" s="12" t="s">
        <v>8</v>
      </c>
      <c r="D9" s="10" t="s">
        <v>245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5">
    <tabColor rgb="FFFFFF00"/>
    <pageSetUpPr fitToPage="1"/>
  </sheetPr>
  <dimension ref="A1:M120"/>
  <sheetViews>
    <sheetView topLeftCell="A1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247</v>
      </c>
      <c r="F8" s="10"/>
      <c r="G8" s="10"/>
      <c r="H8" s="38"/>
      <c r="I8" s="9" t="s">
        <v>6</v>
      </c>
      <c r="J8" s="10"/>
      <c r="K8" s="10" t="s">
        <v>249</v>
      </c>
      <c r="L8" s="11"/>
    </row>
    <row r="9" spans="1:13" ht="15" customHeight="1">
      <c r="A9" s="12" t="s">
        <v>8</v>
      </c>
      <c r="D9" s="10" t="s">
        <v>248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32</v>
      </c>
      <c r="J14" s="25">
        <v>25</v>
      </c>
      <c r="K14" s="21">
        <f>J14*I14</f>
        <v>800</v>
      </c>
      <c r="L14" s="26"/>
    </row>
    <row r="15" spans="1:13" ht="17.100000000000001" customHeight="1">
      <c r="A15" s="17">
        <v>45299</v>
      </c>
      <c r="B15" s="85" t="s">
        <v>587</v>
      </c>
      <c r="C15" s="28"/>
      <c r="D15" s="29"/>
      <c r="E15" s="21"/>
      <c r="F15" s="30">
        <v>2</v>
      </c>
      <c r="G15" s="31">
        <f>J14</f>
        <v>25</v>
      </c>
      <c r="H15" s="21">
        <f>F15*G15</f>
        <v>50</v>
      </c>
      <c r="I15" s="32">
        <f>+I14+C15-F15</f>
        <v>30</v>
      </c>
      <c r="J15" s="42">
        <f>ROUND(((K14+E15)-H15)/I15,2)</f>
        <v>25</v>
      </c>
      <c r="K15" s="33">
        <f>ROUND(I15*J15,2)</f>
        <v>750</v>
      </c>
      <c r="L15" s="34"/>
      <c r="M15" s="118" t="s">
        <v>600</v>
      </c>
    </row>
    <row r="16" spans="1:13" ht="17.100000000000001" customHeight="1">
      <c r="A16" s="17">
        <v>45299</v>
      </c>
      <c r="B16" s="85" t="s">
        <v>602</v>
      </c>
      <c r="C16" s="28"/>
      <c r="D16" s="29"/>
      <c r="E16" s="21"/>
      <c r="F16" s="30">
        <v>1</v>
      </c>
      <c r="G16" s="31">
        <f>J15</f>
        <v>25</v>
      </c>
      <c r="H16" s="21">
        <f>F16*G16</f>
        <v>25</v>
      </c>
      <c r="I16" s="32">
        <f>+I15+C16-F16</f>
        <v>29</v>
      </c>
      <c r="J16" s="42">
        <f>ROUND(((K15+E16)-H16)/I16,2)</f>
        <v>25</v>
      </c>
      <c r="K16" s="33">
        <f>ROUND(I16*J16,2)</f>
        <v>725</v>
      </c>
      <c r="L16" s="34"/>
      <c r="M16" s="118" t="s">
        <v>603</v>
      </c>
    </row>
    <row r="17" spans="1:13" ht="17.100000000000001" customHeight="1">
      <c r="A17" s="17">
        <v>45303</v>
      </c>
      <c r="B17" s="86" t="s">
        <v>589</v>
      </c>
      <c r="C17" s="28"/>
      <c r="D17" s="29"/>
      <c r="E17" s="21"/>
      <c r="F17" s="30">
        <v>1</v>
      </c>
      <c r="G17" s="31">
        <f t="shared" ref="G17:G26" si="0">J16</f>
        <v>25</v>
      </c>
      <c r="H17" s="21">
        <f t="shared" ref="H17:H26" si="1">F17*G17</f>
        <v>25</v>
      </c>
      <c r="I17" s="32">
        <f t="shared" ref="I17:I26" si="2">+I16+C17-F17</f>
        <v>28</v>
      </c>
      <c r="J17" s="42">
        <f t="shared" ref="J17:J26" si="3">ROUND(((K16+E17)-H17)/I17,2)</f>
        <v>25</v>
      </c>
      <c r="K17" s="33">
        <f t="shared" ref="K17:K26" si="4">ROUND(I17*J17,2)</f>
        <v>700</v>
      </c>
      <c r="L17" s="34"/>
      <c r="M17" s="118" t="s">
        <v>623</v>
      </c>
    </row>
    <row r="18" spans="1:13" ht="17.100000000000001" customHeight="1">
      <c r="A18" s="17">
        <v>45306</v>
      </c>
      <c r="B18" s="86" t="s">
        <v>629</v>
      </c>
      <c r="C18" s="28"/>
      <c r="D18" s="29"/>
      <c r="E18" s="21"/>
      <c r="F18" s="30">
        <v>2</v>
      </c>
      <c r="G18" s="31">
        <f t="shared" si="0"/>
        <v>25</v>
      </c>
      <c r="H18" s="21">
        <f t="shared" si="1"/>
        <v>50</v>
      </c>
      <c r="I18" s="32">
        <f t="shared" si="2"/>
        <v>26</v>
      </c>
      <c r="J18" s="42">
        <f t="shared" si="3"/>
        <v>25</v>
      </c>
      <c r="K18" s="33">
        <f t="shared" si="4"/>
        <v>650</v>
      </c>
      <c r="L18" s="34"/>
      <c r="M18" s="118" t="s">
        <v>630</v>
      </c>
    </row>
    <row r="19" spans="1:13" ht="17.100000000000001" customHeight="1">
      <c r="A19" s="144">
        <v>45317</v>
      </c>
      <c r="B19" s="147" t="s">
        <v>610</v>
      </c>
      <c r="C19" s="129"/>
      <c r="D19" s="135"/>
      <c r="E19" s="136"/>
      <c r="F19" s="137">
        <v>2</v>
      </c>
      <c r="G19" s="138">
        <f t="shared" si="0"/>
        <v>25</v>
      </c>
      <c r="H19" s="136">
        <f t="shared" si="1"/>
        <v>50</v>
      </c>
      <c r="I19" s="139">
        <f t="shared" si="2"/>
        <v>24</v>
      </c>
      <c r="J19" s="140">
        <f t="shared" si="3"/>
        <v>25</v>
      </c>
      <c r="K19" s="141">
        <f t="shared" si="4"/>
        <v>600</v>
      </c>
      <c r="L19" s="142"/>
      <c r="M19" s="143" t="s">
        <v>659</v>
      </c>
    </row>
    <row r="20" spans="1:13" ht="17.100000000000001" customHeight="1">
      <c r="A20" s="17">
        <v>45323</v>
      </c>
      <c r="B20" s="86" t="s">
        <v>610</v>
      </c>
      <c r="C20" s="19"/>
      <c r="D20" s="20"/>
      <c r="E20" s="21"/>
      <c r="F20" s="22">
        <v>2</v>
      </c>
      <c r="G20" s="23">
        <f t="shared" si="0"/>
        <v>25</v>
      </c>
      <c r="H20" s="21">
        <f t="shared" si="1"/>
        <v>50</v>
      </c>
      <c r="I20" s="24">
        <f t="shared" si="2"/>
        <v>22</v>
      </c>
      <c r="J20" s="134">
        <f t="shared" si="3"/>
        <v>25</v>
      </c>
      <c r="K20" s="21">
        <f t="shared" si="4"/>
        <v>550</v>
      </c>
      <c r="L20" s="26"/>
      <c r="M20" s="118" t="s">
        <v>677</v>
      </c>
    </row>
    <row r="21" spans="1:13" ht="17.100000000000001" customHeight="1">
      <c r="A21" s="17">
        <v>45327</v>
      </c>
      <c r="B21" s="85" t="s">
        <v>607</v>
      </c>
      <c r="C21" s="28"/>
      <c r="D21" s="29"/>
      <c r="E21" s="21"/>
      <c r="F21" s="30">
        <v>2</v>
      </c>
      <c r="G21" s="31">
        <f t="shared" si="0"/>
        <v>25</v>
      </c>
      <c r="H21" s="21">
        <f t="shared" si="1"/>
        <v>50</v>
      </c>
      <c r="I21" s="32">
        <f t="shared" si="2"/>
        <v>20</v>
      </c>
      <c r="J21" s="42">
        <f t="shared" si="3"/>
        <v>25</v>
      </c>
      <c r="K21" s="33">
        <f t="shared" si="4"/>
        <v>500</v>
      </c>
      <c r="L21" s="34"/>
      <c r="M21" s="118" t="s">
        <v>682</v>
      </c>
    </row>
    <row r="22" spans="1:13" ht="17.100000000000001" customHeight="1">
      <c r="A22" s="17">
        <v>45328</v>
      </c>
      <c r="B22" s="85" t="s">
        <v>629</v>
      </c>
      <c r="C22" s="28"/>
      <c r="D22" s="29"/>
      <c r="E22" s="21"/>
      <c r="F22" s="30">
        <v>2</v>
      </c>
      <c r="G22" s="31">
        <f t="shared" si="0"/>
        <v>25</v>
      </c>
      <c r="H22" s="21">
        <f t="shared" si="1"/>
        <v>50</v>
      </c>
      <c r="I22" s="32">
        <f t="shared" si="2"/>
        <v>18</v>
      </c>
      <c r="J22" s="42">
        <f t="shared" si="3"/>
        <v>25</v>
      </c>
      <c r="K22" s="33">
        <f t="shared" si="4"/>
        <v>450</v>
      </c>
      <c r="L22" s="34"/>
      <c r="M22" s="118" t="s">
        <v>685</v>
      </c>
    </row>
    <row r="23" spans="1:13" ht="17.100000000000001" customHeight="1">
      <c r="A23" s="17">
        <v>45344</v>
      </c>
      <c r="B23" s="85" t="s">
        <v>602</v>
      </c>
      <c r="C23" s="28"/>
      <c r="D23" s="29"/>
      <c r="E23" s="21"/>
      <c r="F23" s="30">
        <v>3</v>
      </c>
      <c r="G23" s="31">
        <f t="shared" si="0"/>
        <v>25</v>
      </c>
      <c r="H23" s="21">
        <f t="shared" si="1"/>
        <v>75</v>
      </c>
      <c r="I23" s="32">
        <f t="shared" si="2"/>
        <v>15</v>
      </c>
      <c r="J23" s="42">
        <f t="shared" si="3"/>
        <v>25</v>
      </c>
      <c r="K23" s="33">
        <f t="shared" si="4"/>
        <v>375</v>
      </c>
      <c r="L23" s="34"/>
      <c r="M23" s="118" t="s">
        <v>699</v>
      </c>
    </row>
    <row r="24" spans="1:13" ht="17.100000000000001" customHeight="1">
      <c r="A24" s="154">
        <v>45349</v>
      </c>
      <c r="B24" s="166" t="s">
        <v>595</v>
      </c>
      <c r="C24" s="156"/>
      <c r="D24" s="157"/>
      <c r="E24" s="158"/>
      <c r="F24" s="159">
        <v>2</v>
      </c>
      <c r="G24" s="160">
        <f t="shared" si="0"/>
        <v>25</v>
      </c>
      <c r="H24" s="158">
        <f t="shared" si="1"/>
        <v>50</v>
      </c>
      <c r="I24" s="161">
        <f t="shared" si="2"/>
        <v>13</v>
      </c>
      <c r="J24" s="162">
        <f t="shared" si="3"/>
        <v>25</v>
      </c>
      <c r="K24" s="163">
        <f t="shared" si="4"/>
        <v>325</v>
      </c>
      <c r="L24" s="164"/>
      <c r="M24" s="167" t="s">
        <v>716</v>
      </c>
    </row>
    <row r="25" spans="1:13" ht="17.100000000000001" customHeight="1">
      <c r="A25" s="17">
        <v>45355</v>
      </c>
      <c r="B25" s="86" t="s">
        <v>604</v>
      </c>
      <c r="C25" s="19"/>
      <c r="D25" s="20"/>
      <c r="E25" s="21"/>
      <c r="F25" s="22">
        <v>1</v>
      </c>
      <c r="G25" s="23">
        <f t="shared" si="0"/>
        <v>25</v>
      </c>
      <c r="H25" s="21">
        <f t="shared" si="1"/>
        <v>25</v>
      </c>
      <c r="I25" s="24">
        <f t="shared" si="2"/>
        <v>12</v>
      </c>
      <c r="J25" s="134">
        <f t="shared" si="3"/>
        <v>25</v>
      </c>
      <c r="K25" s="21">
        <f t="shared" si="4"/>
        <v>300</v>
      </c>
      <c r="L25" s="26"/>
      <c r="M25" s="118" t="s">
        <v>735</v>
      </c>
    </row>
    <row r="26" spans="1:13" ht="17.100000000000001" customHeight="1">
      <c r="A26" s="17">
        <v>45355</v>
      </c>
      <c r="B26" s="85" t="s">
        <v>607</v>
      </c>
      <c r="C26" s="28"/>
      <c r="D26" s="29"/>
      <c r="E26" s="21"/>
      <c r="F26" s="30">
        <v>1</v>
      </c>
      <c r="G26" s="31">
        <f t="shared" si="0"/>
        <v>25</v>
      </c>
      <c r="H26" s="21">
        <f t="shared" si="1"/>
        <v>25</v>
      </c>
      <c r="I26" s="32">
        <f t="shared" si="2"/>
        <v>11</v>
      </c>
      <c r="J26" s="42">
        <f t="shared" si="3"/>
        <v>25</v>
      </c>
      <c r="K26" s="33">
        <f t="shared" si="4"/>
        <v>275</v>
      </c>
      <c r="L26" s="34"/>
      <c r="M26" s="118" t="s">
        <v>739</v>
      </c>
    </row>
    <row r="27" spans="1:13" ht="17.100000000000001" customHeight="1">
      <c r="A27" s="17">
        <v>45355</v>
      </c>
      <c r="B27" s="85" t="s">
        <v>607</v>
      </c>
      <c r="C27" s="28"/>
      <c r="D27" s="29"/>
      <c r="E27" s="21"/>
      <c r="F27" s="30">
        <v>2</v>
      </c>
      <c r="G27" s="31">
        <f t="shared" ref="G27:G34" si="5">J26</f>
        <v>25</v>
      </c>
      <c r="H27" s="21">
        <f t="shared" ref="H27:H34" si="6">F27*G27</f>
        <v>50</v>
      </c>
      <c r="I27" s="32">
        <f>+I26+C27-F27</f>
        <v>9</v>
      </c>
      <c r="J27" s="42">
        <f>ROUND(((K26+E27)-H27)/I27,2)</f>
        <v>25</v>
      </c>
      <c r="K27" s="33">
        <f>ROUND(I27*J27,2)</f>
        <v>225</v>
      </c>
      <c r="L27" s="34"/>
      <c r="M27" s="118" t="s">
        <v>741</v>
      </c>
    </row>
    <row r="28" spans="1:13" ht="17.100000000000001" customHeight="1">
      <c r="A28" s="17">
        <v>45356</v>
      </c>
      <c r="B28" s="85" t="s">
        <v>636</v>
      </c>
      <c r="C28" s="28"/>
      <c r="D28" s="29"/>
      <c r="E28" s="21"/>
      <c r="F28" s="30">
        <v>1</v>
      </c>
      <c r="G28" s="31">
        <f t="shared" si="5"/>
        <v>25</v>
      </c>
      <c r="H28" s="21">
        <f t="shared" si="6"/>
        <v>25</v>
      </c>
      <c r="I28" s="32">
        <f t="shared" ref="I28:I91" si="7">+I27+C28-F28</f>
        <v>8</v>
      </c>
      <c r="J28" s="42">
        <f t="shared" ref="J28:J91" si="8">ROUND(((K27+E28)-H28)/I28,2)</f>
        <v>25</v>
      </c>
      <c r="K28" s="33">
        <f t="shared" ref="K28:K91" si="9">ROUND(I28*J28,2)</f>
        <v>200</v>
      </c>
      <c r="L28" s="34"/>
      <c r="M28" s="118" t="s">
        <v>742</v>
      </c>
    </row>
    <row r="29" spans="1:13" ht="17.100000000000001" customHeight="1">
      <c r="A29" s="17">
        <v>45358</v>
      </c>
      <c r="B29" s="17" t="s">
        <v>629</v>
      </c>
      <c r="C29" s="28"/>
      <c r="D29" s="29"/>
      <c r="E29" s="21"/>
      <c r="F29" s="30">
        <v>2</v>
      </c>
      <c r="G29" s="31">
        <f t="shared" si="5"/>
        <v>25</v>
      </c>
      <c r="H29" s="21">
        <f t="shared" si="6"/>
        <v>50</v>
      </c>
      <c r="I29" s="32">
        <f t="shared" si="7"/>
        <v>6</v>
      </c>
      <c r="J29" s="42">
        <f t="shared" si="8"/>
        <v>25</v>
      </c>
      <c r="K29" s="33">
        <f t="shared" si="9"/>
        <v>150</v>
      </c>
      <c r="L29" s="34"/>
      <c r="M29" s="118" t="s">
        <v>748</v>
      </c>
    </row>
    <row r="30" spans="1:13" ht="17.100000000000001" customHeight="1">
      <c r="A30" s="17">
        <v>45364</v>
      </c>
      <c r="B30" s="85" t="s">
        <v>636</v>
      </c>
      <c r="C30" s="28"/>
      <c r="D30" s="29"/>
      <c r="E30" s="21"/>
      <c r="F30" s="30">
        <v>1</v>
      </c>
      <c r="G30" s="31">
        <f t="shared" si="5"/>
        <v>25</v>
      </c>
      <c r="H30" s="21">
        <f t="shared" si="6"/>
        <v>25</v>
      </c>
      <c r="I30" s="32">
        <f t="shared" si="7"/>
        <v>5</v>
      </c>
      <c r="J30" s="42">
        <f t="shared" si="8"/>
        <v>25</v>
      </c>
      <c r="K30" s="33">
        <f t="shared" si="9"/>
        <v>125</v>
      </c>
      <c r="L30" s="34"/>
      <c r="M30" s="118" t="s">
        <v>758</v>
      </c>
    </row>
    <row r="31" spans="1:13" ht="17.100000000000001" customHeight="1">
      <c r="A31" s="17">
        <v>45369</v>
      </c>
      <c r="B31" s="85" t="s">
        <v>598</v>
      </c>
      <c r="C31" s="28"/>
      <c r="D31" s="29"/>
      <c r="E31" s="21"/>
      <c r="F31" s="30">
        <v>2</v>
      </c>
      <c r="G31" s="31">
        <f t="shared" si="5"/>
        <v>25</v>
      </c>
      <c r="H31" s="21">
        <f t="shared" si="6"/>
        <v>50</v>
      </c>
      <c r="I31" s="32">
        <f>+I30+C31-F31</f>
        <v>3</v>
      </c>
      <c r="J31" s="42">
        <f>ROUND(((K30+E31)-H31)/I31,2)</f>
        <v>25</v>
      </c>
      <c r="K31" s="33">
        <f>ROUND(I31*J31,2)</f>
        <v>75</v>
      </c>
      <c r="L31" s="34"/>
      <c r="M31" s="118" t="s">
        <v>762</v>
      </c>
    </row>
    <row r="32" spans="1:13" ht="17.100000000000001" customHeight="1">
      <c r="A32" s="154">
        <v>45370</v>
      </c>
      <c r="B32" s="166" t="s">
        <v>589</v>
      </c>
      <c r="C32" s="156"/>
      <c r="D32" s="157"/>
      <c r="E32" s="158"/>
      <c r="F32" s="159">
        <v>1</v>
      </c>
      <c r="G32" s="160">
        <f t="shared" si="5"/>
        <v>25</v>
      </c>
      <c r="H32" s="163">
        <f t="shared" si="6"/>
        <v>25</v>
      </c>
      <c r="I32" s="161">
        <f>+I31+C32-F32</f>
        <v>2</v>
      </c>
      <c r="J32" s="162">
        <f>ROUND(((K31+E32)-H32)/I32,2)</f>
        <v>25</v>
      </c>
      <c r="K32" s="163">
        <f>ROUND(I32*J32,2)</f>
        <v>50</v>
      </c>
      <c r="L32" s="164"/>
      <c r="M32" s="167" t="s">
        <v>764</v>
      </c>
    </row>
    <row r="33" spans="1:13" ht="17.100000000000001" customHeight="1">
      <c r="A33" s="17">
        <v>45383</v>
      </c>
      <c r="B33" s="86" t="s">
        <v>610</v>
      </c>
      <c r="C33" s="19"/>
      <c r="D33" s="20"/>
      <c r="E33" s="21"/>
      <c r="F33" s="22">
        <v>1</v>
      </c>
      <c r="G33" s="23">
        <f t="shared" si="5"/>
        <v>25</v>
      </c>
      <c r="H33" s="21">
        <f t="shared" si="6"/>
        <v>25</v>
      </c>
      <c r="I33" s="24">
        <f>+I32+C33-F33</f>
        <v>1</v>
      </c>
      <c r="J33" s="134">
        <f>ROUND(((K32+E33)-H33)/I33,2)</f>
        <v>25</v>
      </c>
      <c r="K33" s="21">
        <f>ROUND(I33*J33,2)</f>
        <v>25</v>
      </c>
      <c r="L33" s="26"/>
      <c r="M33" s="118" t="s">
        <v>788</v>
      </c>
    </row>
    <row r="34" spans="1:13" ht="17.100000000000001" customHeight="1">
      <c r="A34" s="17">
        <v>45383</v>
      </c>
      <c r="B34" s="85" t="s">
        <v>595</v>
      </c>
      <c r="C34" s="28"/>
      <c r="D34" s="29"/>
      <c r="E34" s="21"/>
      <c r="F34" s="30">
        <v>1</v>
      </c>
      <c r="G34" s="23">
        <f t="shared" si="5"/>
        <v>25</v>
      </c>
      <c r="H34" s="21">
        <f t="shared" si="6"/>
        <v>25</v>
      </c>
      <c r="I34" s="24">
        <f>+I33+C34-F34</f>
        <v>0</v>
      </c>
      <c r="J34" s="134" t="e">
        <f>ROUND(((K33+E34)-H34)/I34,2)</f>
        <v>#DIV/0!</v>
      </c>
      <c r="K34" s="21" t="e">
        <f>ROUND(I34*J34,2)</f>
        <v>#DIV/0!</v>
      </c>
      <c r="L34" s="34"/>
      <c r="M34" s="118" t="s">
        <v>790</v>
      </c>
    </row>
    <row r="35" spans="1:13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7"/>
        <v>0</v>
      </c>
      <c r="J35" s="42" t="e">
        <f t="shared" si="8"/>
        <v>#DIV/0!</v>
      </c>
      <c r="K35" s="33" t="e">
        <f t="shared" si="9"/>
        <v>#DIV/0!</v>
      </c>
      <c r="L35" s="34"/>
    </row>
    <row r="36" spans="1:13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7"/>
        <v>0</v>
      </c>
      <c r="J36" s="42" t="e">
        <f t="shared" si="8"/>
        <v>#DIV/0!</v>
      </c>
      <c r="K36" s="33" t="e">
        <f t="shared" si="9"/>
        <v>#DIV/0!</v>
      </c>
      <c r="L36" s="34"/>
    </row>
    <row r="37" spans="1:13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7"/>
        <v>0</v>
      </c>
      <c r="J37" s="42" t="e">
        <f t="shared" si="8"/>
        <v>#DIV/0!</v>
      </c>
      <c r="K37" s="33" t="e">
        <f t="shared" si="9"/>
        <v>#DIV/0!</v>
      </c>
      <c r="L37" s="34"/>
    </row>
    <row r="38" spans="1:13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7"/>
        <v>0</v>
      </c>
      <c r="J38" s="42" t="e">
        <f t="shared" si="8"/>
        <v>#DIV/0!</v>
      </c>
      <c r="K38" s="33" t="e">
        <f t="shared" si="9"/>
        <v>#DIV/0!</v>
      </c>
      <c r="L38" s="34"/>
    </row>
    <row r="39" spans="1:13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7"/>
        <v>0</v>
      </c>
      <c r="J39" s="42" t="e">
        <f t="shared" si="8"/>
        <v>#DIV/0!</v>
      </c>
      <c r="K39" s="33" t="e">
        <f t="shared" si="9"/>
        <v>#DIV/0!</v>
      </c>
      <c r="L39" s="34"/>
    </row>
    <row r="40" spans="1:13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7"/>
        <v>0</v>
      </c>
      <c r="J40" s="42" t="e">
        <f t="shared" si="8"/>
        <v>#DIV/0!</v>
      </c>
      <c r="K40" s="33" t="e">
        <f t="shared" si="9"/>
        <v>#DIV/0!</v>
      </c>
      <c r="L40" s="34"/>
    </row>
    <row r="41" spans="1:13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7"/>
        <v>0</v>
      </c>
      <c r="J41" s="42" t="e">
        <f t="shared" si="8"/>
        <v>#DIV/0!</v>
      </c>
      <c r="K41" s="33" t="e">
        <f t="shared" si="9"/>
        <v>#DIV/0!</v>
      </c>
      <c r="L41" s="34"/>
    </row>
    <row r="42" spans="1:13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7"/>
        <v>0</v>
      </c>
      <c r="J42" s="42" t="e">
        <f t="shared" si="8"/>
        <v>#DIV/0!</v>
      </c>
      <c r="K42" s="33" t="e">
        <f t="shared" si="9"/>
        <v>#DIV/0!</v>
      </c>
      <c r="L42" s="34"/>
    </row>
    <row r="43" spans="1:13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7"/>
        <v>0</v>
      </c>
      <c r="J43" s="42" t="e">
        <f t="shared" si="8"/>
        <v>#DIV/0!</v>
      </c>
      <c r="K43" s="33" t="e">
        <f t="shared" si="9"/>
        <v>#DIV/0!</v>
      </c>
      <c r="L43" s="34"/>
    </row>
    <row r="44" spans="1:13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7"/>
        <v>0</v>
      </c>
      <c r="J44" s="42" t="e">
        <f t="shared" si="8"/>
        <v>#DIV/0!</v>
      </c>
      <c r="K44" s="33" t="e">
        <f t="shared" si="9"/>
        <v>#DIV/0!</v>
      </c>
      <c r="L44" s="34"/>
    </row>
    <row r="45" spans="1:13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7"/>
        <v>0</v>
      </c>
      <c r="J45" s="42" t="e">
        <f t="shared" si="8"/>
        <v>#DIV/0!</v>
      </c>
      <c r="K45" s="33" t="e">
        <f t="shared" si="9"/>
        <v>#DIV/0!</v>
      </c>
      <c r="L45" s="34"/>
    </row>
    <row r="46" spans="1:13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7"/>
        <v>0</v>
      </c>
      <c r="J46" s="42" t="e">
        <f t="shared" si="8"/>
        <v>#DIV/0!</v>
      </c>
      <c r="K46" s="33" t="e">
        <f t="shared" si="9"/>
        <v>#DIV/0!</v>
      </c>
      <c r="L46" s="34"/>
    </row>
    <row r="47" spans="1:13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7"/>
        <v>0</v>
      </c>
      <c r="J47" s="42" t="e">
        <f t="shared" si="8"/>
        <v>#DIV/0!</v>
      </c>
      <c r="K47" s="33" t="e">
        <f t="shared" si="9"/>
        <v>#DIV/0!</v>
      </c>
      <c r="L47" s="34"/>
    </row>
    <row r="48" spans="1:13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7"/>
        <v>0</v>
      </c>
      <c r="J48" s="42" t="e">
        <f t="shared" si="8"/>
        <v>#DIV/0!</v>
      </c>
      <c r="K48" s="33" t="e">
        <f t="shared" si="9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7"/>
        <v>0</v>
      </c>
      <c r="J49" s="42" t="e">
        <f t="shared" si="8"/>
        <v>#DIV/0!</v>
      </c>
      <c r="K49" s="33" t="e">
        <f t="shared" si="9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7"/>
        <v>0</v>
      </c>
      <c r="J50" s="42" t="e">
        <f t="shared" si="8"/>
        <v>#DIV/0!</v>
      </c>
      <c r="K50" s="33" t="e">
        <f t="shared" si="9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7"/>
        <v>0</v>
      </c>
      <c r="J51" s="42" t="e">
        <f t="shared" si="8"/>
        <v>#DIV/0!</v>
      </c>
      <c r="K51" s="33" t="e">
        <f t="shared" si="9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7"/>
        <v>0</v>
      </c>
      <c r="J52" s="42" t="e">
        <f t="shared" si="8"/>
        <v>#DIV/0!</v>
      </c>
      <c r="K52" s="33" t="e">
        <f t="shared" si="9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7"/>
        <v>0</v>
      </c>
      <c r="J53" s="42" t="e">
        <f t="shared" si="8"/>
        <v>#DIV/0!</v>
      </c>
      <c r="K53" s="33" t="e">
        <f t="shared" si="9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7"/>
        <v>0</v>
      </c>
      <c r="J54" s="42" t="e">
        <f t="shared" si="8"/>
        <v>#DIV/0!</v>
      </c>
      <c r="K54" s="33" t="e">
        <f t="shared" si="9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7"/>
        <v>0</v>
      </c>
      <c r="J55" s="42" t="e">
        <f t="shared" si="8"/>
        <v>#DIV/0!</v>
      </c>
      <c r="K55" s="33" t="e">
        <f t="shared" si="9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7"/>
        <v>0</v>
      </c>
      <c r="J56" s="42" t="e">
        <f t="shared" si="8"/>
        <v>#DIV/0!</v>
      </c>
      <c r="K56" s="33" t="e">
        <f t="shared" si="9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7"/>
        <v>0</v>
      </c>
      <c r="J57" s="42" t="e">
        <f t="shared" si="8"/>
        <v>#DIV/0!</v>
      </c>
      <c r="K57" s="33" t="e">
        <f t="shared" si="9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7"/>
        <v>0</v>
      </c>
      <c r="J58" s="42" t="e">
        <f t="shared" si="8"/>
        <v>#DIV/0!</v>
      </c>
      <c r="K58" s="33" t="e">
        <f t="shared" si="9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7"/>
        <v>0</v>
      </c>
      <c r="J59" s="42" t="e">
        <f t="shared" si="8"/>
        <v>#DIV/0!</v>
      </c>
      <c r="K59" s="33" t="e">
        <f t="shared" si="9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7"/>
        <v>0</v>
      </c>
      <c r="J60" s="42" t="e">
        <f t="shared" si="8"/>
        <v>#DIV/0!</v>
      </c>
      <c r="K60" s="33" t="e">
        <f t="shared" si="9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7"/>
        <v>0</v>
      </c>
      <c r="J61" s="42" t="e">
        <f t="shared" si="8"/>
        <v>#DIV/0!</v>
      </c>
      <c r="K61" s="33" t="e">
        <f t="shared" si="9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7"/>
        <v>0</v>
      </c>
      <c r="J62" s="42" t="e">
        <f t="shared" si="8"/>
        <v>#DIV/0!</v>
      </c>
      <c r="K62" s="33" t="e">
        <f t="shared" si="9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7"/>
        <v>0</v>
      </c>
      <c r="J63" s="42" t="e">
        <f t="shared" si="8"/>
        <v>#DIV/0!</v>
      </c>
      <c r="K63" s="33" t="e">
        <f t="shared" si="9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7"/>
        <v>0</v>
      </c>
      <c r="J64" s="42" t="e">
        <f t="shared" si="8"/>
        <v>#DIV/0!</v>
      </c>
      <c r="K64" s="33" t="e">
        <f t="shared" si="9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7"/>
        <v>0</v>
      </c>
      <c r="J65" s="42" t="e">
        <f t="shared" si="8"/>
        <v>#DIV/0!</v>
      </c>
      <c r="K65" s="33" t="e">
        <f t="shared" si="9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7"/>
        <v>0</v>
      </c>
      <c r="J66" s="42" t="e">
        <f t="shared" si="8"/>
        <v>#DIV/0!</v>
      </c>
      <c r="K66" s="33" t="e">
        <f t="shared" si="9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7"/>
        <v>0</v>
      </c>
      <c r="J67" s="42" t="e">
        <f t="shared" si="8"/>
        <v>#DIV/0!</v>
      </c>
      <c r="K67" s="33" t="e">
        <f t="shared" si="9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7"/>
        <v>0</v>
      </c>
      <c r="J68" s="42" t="e">
        <f t="shared" si="8"/>
        <v>#DIV/0!</v>
      </c>
      <c r="K68" s="33" t="e">
        <f t="shared" si="9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7"/>
        <v>0</v>
      </c>
      <c r="J69" s="42" t="e">
        <f t="shared" si="8"/>
        <v>#DIV/0!</v>
      </c>
      <c r="K69" s="33" t="e">
        <f t="shared" si="9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7"/>
        <v>0</v>
      </c>
      <c r="J70" s="42" t="e">
        <f t="shared" si="8"/>
        <v>#DIV/0!</v>
      </c>
      <c r="K70" s="33" t="e">
        <f t="shared" si="9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7"/>
        <v>0</v>
      </c>
      <c r="J71" s="42" t="e">
        <f t="shared" si="8"/>
        <v>#DIV/0!</v>
      </c>
      <c r="K71" s="33" t="e">
        <f t="shared" si="9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7"/>
        <v>0</v>
      </c>
      <c r="J72" s="42" t="e">
        <f t="shared" si="8"/>
        <v>#DIV/0!</v>
      </c>
      <c r="K72" s="33" t="e">
        <f t="shared" si="9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7"/>
        <v>0</v>
      </c>
      <c r="J73" s="42" t="e">
        <f t="shared" si="8"/>
        <v>#DIV/0!</v>
      </c>
      <c r="K73" s="33" t="e">
        <f t="shared" si="9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7"/>
        <v>0</v>
      </c>
      <c r="J74" s="42" t="e">
        <f t="shared" si="8"/>
        <v>#DIV/0!</v>
      </c>
      <c r="K74" s="33" t="e">
        <f t="shared" si="9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7"/>
        <v>0</v>
      </c>
      <c r="J75" s="42" t="e">
        <f t="shared" si="8"/>
        <v>#DIV/0!</v>
      </c>
      <c r="K75" s="33" t="e">
        <f t="shared" si="9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7"/>
        <v>0</v>
      </c>
      <c r="J76" s="42" t="e">
        <f t="shared" si="8"/>
        <v>#DIV/0!</v>
      </c>
      <c r="K76" s="33" t="e">
        <f t="shared" si="9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7"/>
        <v>0</v>
      </c>
      <c r="J77" s="42" t="e">
        <f t="shared" si="8"/>
        <v>#DIV/0!</v>
      </c>
      <c r="K77" s="33" t="e">
        <f t="shared" si="9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7"/>
        <v>0</v>
      </c>
      <c r="J78" s="42" t="e">
        <f t="shared" si="8"/>
        <v>#DIV/0!</v>
      </c>
      <c r="K78" s="33" t="e">
        <f t="shared" si="9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7"/>
        <v>0</v>
      </c>
      <c r="J79" s="42" t="e">
        <f t="shared" si="8"/>
        <v>#DIV/0!</v>
      </c>
      <c r="K79" s="33" t="e">
        <f t="shared" si="9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7"/>
        <v>0</v>
      </c>
      <c r="J80" s="42" t="e">
        <f t="shared" si="8"/>
        <v>#DIV/0!</v>
      </c>
      <c r="K80" s="33" t="e">
        <f t="shared" si="9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7"/>
        <v>0</v>
      </c>
      <c r="J81" s="42" t="e">
        <f t="shared" si="8"/>
        <v>#DIV/0!</v>
      </c>
      <c r="K81" s="33" t="e">
        <f t="shared" si="9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7"/>
        <v>0</v>
      </c>
      <c r="J82" s="42" t="e">
        <f t="shared" si="8"/>
        <v>#DIV/0!</v>
      </c>
      <c r="K82" s="33" t="e">
        <f t="shared" si="9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7"/>
        <v>0</v>
      </c>
      <c r="J83" s="42" t="e">
        <f t="shared" si="8"/>
        <v>#DIV/0!</v>
      </c>
      <c r="K83" s="33" t="e">
        <f t="shared" si="9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7"/>
        <v>0</v>
      </c>
      <c r="J84" s="42" t="e">
        <f t="shared" si="8"/>
        <v>#DIV/0!</v>
      </c>
      <c r="K84" s="33" t="e">
        <f t="shared" si="9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7"/>
        <v>0</v>
      </c>
      <c r="J85" s="42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7"/>
        <v>0</v>
      </c>
      <c r="J86" s="42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7"/>
        <v>0</v>
      </c>
      <c r="J87" s="42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ref="I92:I120" si="10">+I91+C92-F92</f>
        <v>0</v>
      </c>
      <c r="J92" s="42" t="e">
        <f t="shared" ref="J92:J120" si="11">ROUND(((K91+E92)-H92)/I92,2)</f>
        <v>#DIV/0!</v>
      </c>
      <c r="K92" s="33" t="e">
        <f t="shared" ref="K92:K120" si="12">ROUND(I92*J92,2)</f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10"/>
        <v>0</v>
      </c>
      <c r="J93" s="42" t="e">
        <f t="shared" si="11"/>
        <v>#DIV/0!</v>
      </c>
      <c r="K93" s="33" t="e">
        <f t="shared" si="12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10"/>
        <v>0</v>
      </c>
      <c r="J94" s="42" t="e">
        <f t="shared" si="11"/>
        <v>#DIV/0!</v>
      </c>
      <c r="K94" s="33" t="e">
        <f t="shared" si="12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10"/>
        <v>0</v>
      </c>
      <c r="J95" s="42" t="e">
        <f t="shared" si="11"/>
        <v>#DIV/0!</v>
      </c>
      <c r="K95" s="33" t="e">
        <f t="shared" si="12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10"/>
        <v>0</v>
      </c>
      <c r="J96" s="42" t="e">
        <f t="shared" si="11"/>
        <v>#DIV/0!</v>
      </c>
      <c r="K96" s="33" t="e">
        <f t="shared" si="12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10"/>
        <v>0</v>
      </c>
      <c r="J97" s="42" t="e">
        <f t="shared" si="11"/>
        <v>#DIV/0!</v>
      </c>
      <c r="K97" s="33" t="e">
        <f t="shared" si="12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10"/>
        <v>0</v>
      </c>
      <c r="J98" s="42" t="e">
        <f t="shared" si="11"/>
        <v>#DIV/0!</v>
      </c>
      <c r="K98" s="33" t="e">
        <f t="shared" si="12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10"/>
        <v>0</v>
      </c>
      <c r="J99" s="42" t="e">
        <f t="shared" si="11"/>
        <v>#DIV/0!</v>
      </c>
      <c r="K99" s="33" t="e">
        <f t="shared" si="12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10"/>
        <v>0</v>
      </c>
      <c r="J100" s="42" t="e">
        <f t="shared" si="11"/>
        <v>#DIV/0!</v>
      </c>
      <c r="K100" s="33" t="e">
        <f t="shared" si="12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10"/>
        <v>0</v>
      </c>
      <c r="J101" s="42" t="e">
        <f t="shared" si="11"/>
        <v>#DIV/0!</v>
      </c>
      <c r="K101" s="33" t="e">
        <f t="shared" si="12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10"/>
        <v>0</v>
      </c>
      <c r="J102" s="42" t="e">
        <f t="shared" si="11"/>
        <v>#DIV/0!</v>
      </c>
      <c r="K102" s="33" t="e">
        <f t="shared" si="12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10"/>
        <v>0</v>
      </c>
      <c r="J103" s="42" t="e">
        <f t="shared" si="11"/>
        <v>#DIV/0!</v>
      </c>
      <c r="K103" s="33" t="e">
        <f t="shared" si="12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10"/>
        <v>0</v>
      </c>
      <c r="J104" s="42" t="e">
        <f t="shared" si="11"/>
        <v>#DIV/0!</v>
      </c>
      <c r="K104" s="33" t="e">
        <f t="shared" si="12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10"/>
        <v>0</v>
      </c>
      <c r="J105" s="42" t="e">
        <f t="shared" si="11"/>
        <v>#DIV/0!</v>
      </c>
      <c r="K105" s="33" t="e">
        <f t="shared" si="12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10"/>
        <v>0</v>
      </c>
      <c r="J106" s="42" t="e">
        <f t="shared" si="11"/>
        <v>#DIV/0!</v>
      </c>
      <c r="K106" s="33" t="e">
        <f t="shared" si="12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10"/>
        <v>0</v>
      </c>
      <c r="J107" s="42" t="e">
        <f t="shared" si="11"/>
        <v>#DIV/0!</v>
      </c>
      <c r="K107" s="33" t="e">
        <f t="shared" si="12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10"/>
        <v>0</v>
      </c>
      <c r="J108" s="42" t="e">
        <f t="shared" si="11"/>
        <v>#DIV/0!</v>
      </c>
      <c r="K108" s="33" t="e">
        <f t="shared" si="12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10"/>
        <v>0</v>
      </c>
      <c r="J109" s="42" t="e">
        <f t="shared" si="11"/>
        <v>#DIV/0!</v>
      </c>
      <c r="K109" s="33" t="e">
        <f t="shared" si="12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10"/>
        <v>0</v>
      </c>
      <c r="J110" s="42" t="e">
        <f t="shared" si="11"/>
        <v>#DIV/0!</v>
      </c>
      <c r="K110" s="33" t="e">
        <f t="shared" si="12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10"/>
        <v>0</v>
      </c>
      <c r="J111" s="42" t="e">
        <f t="shared" si="11"/>
        <v>#DIV/0!</v>
      </c>
      <c r="K111" s="33" t="e">
        <f t="shared" si="12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10"/>
        <v>0</v>
      </c>
      <c r="J112" s="42" t="e">
        <f t="shared" si="11"/>
        <v>#DIV/0!</v>
      </c>
      <c r="K112" s="33" t="e">
        <f t="shared" si="12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10"/>
        <v>0</v>
      </c>
      <c r="J113" s="42" t="e">
        <f t="shared" si="11"/>
        <v>#DIV/0!</v>
      </c>
      <c r="K113" s="33" t="e">
        <f t="shared" si="12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10"/>
        <v>0</v>
      </c>
      <c r="J114" s="42" t="e">
        <f t="shared" si="11"/>
        <v>#DIV/0!</v>
      </c>
      <c r="K114" s="33" t="e">
        <f t="shared" si="12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10"/>
        <v>0</v>
      </c>
      <c r="J115" s="42" t="e">
        <f t="shared" si="11"/>
        <v>#DIV/0!</v>
      </c>
      <c r="K115" s="33" t="e">
        <f t="shared" si="12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10"/>
        <v>0</v>
      </c>
      <c r="J116" s="42" t="e">
        <f t="shared" si="11"/>
        <v>#DIV/0!</v>
      </c>
      <c r="K116" s="33" t="e">
        <f t="shared" si="12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10"/>
        <v>0</v>
      </c>
      <c r="J117" s="42" t="e">
        <f t="shared" si="11"/>
        <v>#DIV/0!</v>
      </c>
      <c r="K117" s="33" t="e">
        <f t="shared" si="12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10"/>
        <v>0</v>
      </c>
      <c r="J118" s="42" t="e">
        <f t="shared" si="11"/>
        <v>#DIV/0!</v>
      </c>
      <c r="K118" s="33" t="e">
        <f t="shared" si="12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10"/>
        <v>0</v>
      </c>
      <c r="J119" s="42" t="e">
        <f t="shared" si="11"/>
        <v>#DIV/0!</v>
      </c>
      <c r="K119" s="33" t="e">
        <f t="shared" si="12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10"/>
        <v>0</v>
      </c>
      <c r="J120" s="42" t="e">
        <f t="shared" si="11"/>
        <v>#DIV/0!</v>
      </c>
      <c r="K120" s="33" t="e">
        <f t="shared" si="12"/>
        <v>#DIV/0!</v>
      </c>
      <c r="L12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7">
    <tabColor rgb="FFFFFF00"/>
    <pageSetUpPr fitToPage="1"/>
  </sheetPr>
  <dimension ref="A1:M120"/>
  <sheetViews>
    <sheetView topLeftCell="A15" zoomScale="130" zoomScaleNormal="130" zoomScaleSheetLayoutView="100" workbookViewId="0">
      <selection activeCell="E23" sqref="E2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247</v>
      </c>
      <c r="F8" s="10"/>
      <c r="G8" s="10"/>
      <c r="H8" s="38"/>
      <c r="I8" s="9" t="s">
        <v>6</v>
      </c>
      <c r="J8" s="10"/>
      <c r="K8" s="10" t="s">
        <v>251</v>
      </c>
      <c r="L8" s="11"/>
    </row>
    <row r="9" spans="1:13" ht="15" customHeight="1">
      <c r="A9" s="12" t="s">
        <v>8</v>
      </c>
      <c r="D9" s="10" t="s">
        <v>250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 t="s">
        <v>471</v>
      </c>
      <c r="F14" s="22"/>
      <c r="G14" s="23"/>
      <c r="H14" s="21">
        <f t="shared" ref="H14:H22" si="0">F14*G14</f>
        <v>0</v>
      </c>
      <c r="I14" s="24">
        <v>5</v>
      </c>
      <c r="J14" s="25">
        <v>28</v>
      </c>
      <c r="K14" s="21">
        <f>J14*I14</f>
        <v>140</v>
      </c>
      <c r="L14" s="26"/>
    </row>
    <row r="15" spans="1:13" ht="17.100000000000001" customHeight="1">
      <c r="A15" s="17">
        <v>45299</v>
      </c>
      <c r="B15" s="36" t="s">
        <v>602</v>
      </c>
      <c r="C15" s="28"/>
      <c r="D15" s="29"/>
      <c r="E15" s="21"/>
      <c r="F15" s="30">
        <v>1</v>
      </c>
      <c r="G15" s="31">
        <f t="shared" ref="G15:G22" si="1">J14</f>
        <v>28</v>
      </c>
      <c r="H15" s="21">
        <f t="shared" si="0"/>
        <v>28</v>
      </c>
      <c r="I15" s="32">
        <f>+I14+C15-F15</f>
        <v>4</v>
      </c>
      <c r="J15" s="42">
        <f>ROUND(((K14+E15)-H15)/I15,2)</f>
        <v>28</v>
      </c>
      <c r="K15" s="33">
        <f>ROUND(I15*J15,2)</f>
        <v>112</v>
      </c>
      <c r="L15" s="34"/>
      <c r="M15" s="118" t="s">
        <v>603</v>
      </c>
    </row>
    <row r="16" spans="1:13" ht="17.100000000000001" customHeight="1">
      <c r="A16" s="17">
        <v>45301</v>
      </c>
      <c r="B16" s="36" t="s">
        <v>583</v>
      </c>
      <c r="C16" s="28"/>
      <c r="D16" s="29"/>
      <c r="E16" s="21"/>
      <c r="F16" s="30">
        <v>2</v>
      </c>
      <c r="G16" s="31">
        <f t="shared" si="1"/>
        <v>28</v>
      </c>
      <c r="H16" s="21">
        <f t="shared" si="0"/>
        <v>56</v>
      </c>
      <c r="I16" s="32">
        <f>+I15+C16-F16</f>
        <v>2</v>
      </c>
      <c r="J16" s="42">
        <f>ROUND(((K15+E16)-H16)/I16,2)</f>
        <v>28</v>
      </c>
      <c r="K16" s="33">
        <f>ROUND(I16*J16,2)</f>
        <v>56</v>
      </c>
      <c r="L16" s="34"/>
      <c r="M16" s="118" t="s">
        <v>616</v>
      </c>
    </row>
    <row r="17" spans="1:13" ht="17.100000000000001" customHeight="1">
      <c r="A17" s="154">
        <v>45307</v>
      </c>
      <c r="B17" s="186" t="s">
        <v>629</v>
      </c>
      <c r="C17" s="156"/>
      <c r="D17" s="157"/>
      <c r="E17" s="158"/>
      <c r="F17" s="159">
        <v>1</v>
      </c>
      <c r="G17" s="160">
        <f t="shared" si="1"/>
        <v>28</v>
      </c>
      <c r="H17" s="158">
        <f t="shared" si="0"/>
        <v>28</v>
      </c>
      <c r="I17" s="161">
        <f>+I16+C17-F17</f>
        <v>1</v>
      </c>
      <c r="J17" s="162">
        <f>ROUND(((K16+E17)-H17)/I17,2)</f>
        <v>28</v>
      </c>
      <c r="K17" s="163">
        <f>ROUND(I17*J17,2)</f>
        <v>28</v>
      </c>
      <c r="L17" s="164"/>
      <c r="M17" s="167" t="s">
        <v>634</v>
      </c>
    </row>
    <row r="18" spans="1:13" ht="17.100000000000001" customHeight="1">
      <c r="A18" s="247">
        <v>45355</v>
      </c>
      <c r="B18" s="260" t="s">
        <v>607</v>
      </c>
      <c r="C18" s="249"/>
      <c r="D18" s="250"/>
      <c r="E18" s="241"/>
      <c r="F18" s="251">
        <v>1</v>
      </c>
      <c r="G18" s="240">
        <f t="shared" si="1"/>
        <v>28</v>
      </c>
      <c r="H18" s="241">
        <f t="shared" si="0"/>
        <v>28</v>
      </c>
      <c r="I18" s="242">
        <f>+I17+C18-F18</f>
        <v>0</v>
      </c>
      <c r="J18" s="243">
        <v>0</v>
      </c>
      <c r="K18" s="241">
        <f>ROUND(I18*J18,2)</f>
        <v>0</v>
      </c>
      <c r="L18" s="252"/>
      <c r="M18" s="253" t="s">
        <v>739</v>
      </c>
    </row>
    <row r="19" spans="1:13" ht="17.100000000000001" customHeight="1">
      <c r="A19" s="17"/>
      <c r="B19" s="86"/>
      <c r="C19" s="19"/>
      <c r="D19" s="20"/>
      <c r="E19" s="21"/>
      <c r="F19" s="22"/>
      <c r="G19" s="23">
        <f t="shared" si="1"/>
        <v>0</v>
      </c>
      <c r="H19" s="21">
        <f t="shared" si="0"/>
        <v>0</v>
      </c>
      <c r="I19" s="24">
        <f>+I18+C19-F19</f>
        <v>0</v>
      </c>
      <c r="J19" s="134" t="e">
        <f>ROUND(((K18+E19)-H19)/I19,2)</f>
        <v>#DIV/0!</v>
      </c>
      <c r="K19" s="21" t="e">
        <f>ROUND(I19*J19,2)</f>
        <v>#DIV/0!</v>
      </c>
      <c r="L19" s="26"/>
    </row>
    <row r="20" spans="1:13" ht="17.100000000000001" customHeight="1">
      <c r="A20" s="17"/>
      <c r="B20" s="17"/>
      <c r="C20" s="28"/>
      <c r="D20" s="29"/>
      <c r="E20" s="21"/>
      <c r="F20" s="30"/>
      <c r="G20" s="31" t="e">
        <f t="shared" si="1"/>
        <v>#DIV/0!</v>
      </c>
      <c r="H20" s="21" t="e">
        <f t="shared" si="0"/>
        <v>#DIV/0!</v>
      </c>
      <c r="I20" s="32">
        <f t="shared" ref="I20:I83" si="2">+I19+C20-F20</f>
        <v>0</v>
      </c>
      <c r="J20" s="42" t="e">
        <f t="shared" ref="J20:J83" si="3">ROUND(((K19+E20)-H20)/I20,2)</f>
        <v>#DIV/0!</v>
      </c>
      <c r="K20" s="33" t="e">
        <f t="shared" ref="K20:K83" si="4">ROUND(I20*J20,2)</f>
        <v>#DIV/0!</v>
      </c>
      <c r="L20" s="34"/>
    </row>
    <row r="21" spans="1:13" ht="17.100000000000001" customHeight="1">
      <c r="A21" s="17"/>
      <c r="B21" s="85"/>
      <c r="C21" s="28"/>
      <c r="D21" s="29"/>
      <c r="E21" s="21"/>
      <c r="F21" s="30"/>
      <c r="G21" s="31" t="e">
        <f t="shared" si="1"/>
        <v>#DIV/0!</v>
      </c>
      <c r="H21" s="21" t="e">
        <f t="shared" si="0"/>
        <v>#DIV/0!</v>
      </c>
      <c r="I21" s="32">
        <f t="shared" si="2"/>
        <v>0</v>
      </c>
      <c r="J21" s="42" t="e">
        <f t="shared" si="3"/>
        <v>#DIV/0!</v>
      </c>
      <c r="K21" s="33" t="e">
        <f t="shared" si="4"/>
        <v>#DIV/0!</v>
      </c>
      <c r="L21" s="34"/>
    </row>
    <row r="22" spans="1:13" ht="17.100000000000001" customHeight="1">
      <c r="A22" s="17"/>
      <c r="B22" s="17"/>
      <c r="C22" s="28"/>
      <c r="D22" s="29"/>
      <c r="E22" s="21"/>
      <c r="F22" s="30"/>
      <c r="G22" s="31" t="e">
        <f t="shared" si="1"/>
        <v>#DIV/0!</v>
      </c>
      <c r="H22" s="21" t="e">
        <f t="shared" si="0"/>
        <v>#DIV/0!</v>
      </c>
      <c r="I22" s="32">
        <f>+I21+C22-F22</f>
        <v>0</v>
      </c>
      <c r="J22" s="42" t="e">
        <f>ROUND(((K21+E22)-H22)/I22,2)</f>
        <v>#DIV/0!</v>
      </c>
      <c r="K22" s="33" t="e">
        <f>ROUND(I22*J22,2)</f>
        <v>#DIV/0!</v>
      </c>
      <c r="L22" s="34"/>
    </row>
    <row r="23" spans="1:13" ht="17.100000000000001" customHeight="1">
      <c r="A23" s="17"/>
      <c r="B23" s="17"/>
      <c r="C23" s="28"/>
      <c r="D23" s="29"/>
      <c r="E23" s="21"/>
      <c r="F23" s="30"/>
      <c r="G23" s="31"/>
      <c r="H23" s="21"/>
      <c r="I23" s="32">
        <f t="shared" si="2"/>
        <v>0</v>
      </c>
      <c r="J23" s="42" t="e">
        <f t="shared" si="3"/>
        <v>#DIV/0!</v>
      </c>
      <c r="K23" s="33" t="e">
        <f t="shared" si="4"/>
        <v>#DIV/0!</v>
      </c>
      <c r="L23" s="34"/>
    </row>
    <row r="24" spans="1:13" ht="17.100000000000001" customHeight="1">
      <c r="A24" s="17"/>
      <c r="B24" s="17"/>
      <c r="C24" s="28"/>
      <c r="D24" s="29"/>
      <c r="E24" s="21"/>
      <c r="F24" s="30"/>
      <c r="G24" s="31"/>
      <c r="H24" s="21"/>
      <c r="I24" s="32">
        <f t="shared" si="2"/>
        <v>0</v>
      </c>
      <c r="J24" s="42" t="e">
        <f t="shared" si="3"/>
        <v>#DIV/0!</v>
      </c>
      <c r="K24" s="33" t="e">
        <f t="shared" si="4"/>
        <v>#DIV/0!</v>
      </c>
      <c r="L24" s="34"/>
    </row>
    <row r="25" spans="1:13" ht="17.100000000000001" customHeight="1">
      <c r="A25" s="17"/>
      <c r="B25" s="17"/>
      <c r="C25" s="28"/>
      <c r="D25" s="29"/>
      <c r="E25" s="21"/>
      <c r="F25" s="30"/>
      <c r="G25" s="31"/>
      <c r="H25" s="21"/>
      <c r="I25" s="32">
        <f t="shared" si="2"/>
        <v>0</v>
      </c>
      <c r="J25" s="42" t="e">
        <f t="shared" si="3"/>
        <v>#DIV/0!</v>
      </c>
      <c r="K25" s="33" t="e">
        <f t="shared" si="4"/>
        <v>#DIV/0!</v>
      </c>
      <c r="L25" s="34"/>
    </row>
    <row r="26" spans="1:13" ht="17.100000000000001" customHeight="1">
      <c r="A26" s="17"/>
      <c r="B26" s="17"/>
      <c r="C26" s="28"/>
      <c r="D26" s="29"/>
      <c r="E26" s="21"/>
      <c r="F26" s="30"/>
      <c r="G26" s="31"/>
      <c r="H26" s="21"/>
      <c r="I26" s="32">
        <f t="shared" si="2"/>
        <v>0</v>
      </c>
      <c r="J26" s="42" t="e">
        <f t="shared" si="3"/>
        <v>#DIV/0!</v>
      </c>
      <c r="K26" s="33" t="e">
        <f t="shared" si="4"/>
        <v>#DIV/0!</v>
      </c>
      <c r="L26" s="34"/>
    </row>
    <row r="27" spans="1:13" ht="17.100000000000001" customHeight="1">
      <c r="A27" s="17"/>
      <c r="B27" s="17"/>
      <c r="C27" s="28"/>
      <c r="D27" s="29"/>
      <c r="E27" s="21"/>
      <c r="F27" s="30"/>
      <c r="G27" s="31"/>
      <c r="H27" s="21"/>
      <c r="I27" s="32">
        <f t="shared" si="2"/>
        <v>0</v>
      </c>
      <c r="J27" s="42" t="e">
        <f t="shared" si="3"/>
        <v>#DIV/0!</v>
      </c>
      <c r="K27" s="33" t="e">
        <f t="shared" si="4"/>
        <v>#DIV/0!</v>
      </c>
      <c r="L27" s="34"/>
    </row>
    <row r="28" spans="1:13" ht="17.100000000000001" customHeight="1">
      <c r="A28" s="17"/>
      <c r="B28" s="17"/>
      <c r="C28" s="28"/>
      <c r="D28" s="29"/>
      <c r="E28" s="21"/>
      <c r="F28" s="30"/>
      <c r="G28" s="31"/>
      <c r="H28" s="21"/>
      <c r="I28" s="32">
        <f t="shared" si="2"/>
        <v>0</v>
      </c>
      <c r="J28" s="42" t="e">
        <f t="shared" si="3"/>
        <v>#DIV/0!</v>
      </c>
      <c r="K28" s="33" t="e">
        <f t="shared" si="4"/>
        <v>#DIV/0!</v>
      </c>
      <c r="L28" s="34"/>
    </row>
    <row r="29" spans="1:13" ht="17.100000000000001" customHeight="1">
      <c r="A29" s="17"/>
      <c r="B29" s="17"/>
      <c r="C29" s="28"/>
      <c r="D29" s="29"/>
      <c r="E29" s="21"/>
      <c r="F29" s="30"/>
      <c r="G29" s="31"/>
      <c r="H29" s="21"/>
      <c r="I29" s="32">
        <f t="shared" si="2"/>
        <v>0</v>
      </c>
      <c r="J29" s="42" t="e">
        <f t="shared" si="3"/>
        <v>#DIV/0!</v>
      </c>
      <c r="K29" s="33" t="e">
        <f t="shared" si="4"/>
        <v>#DIV/0!</v>
      </c>
      <c r="L29" s="34"/>
    </row>
    <row r="30" spans="1:13" ht="17.100000000000001" customHeight="1">
      <c r="A30" s="17"/>
      <c r="B30" s="17"/>
      <c r="C30" s="28"/>
      <c r="D30" s="29"/>
      <c r="E30" s="21"/>
      <c r="F30" s="30"/>
      <c r="G30" s="31"/>
      <c r="H30" s="21"/>
      <c r="I30" s="32">
        <f t="shared" si="2"/>
        <v>0</v>
      </c>
      <c r="J30" s="42" t="e">
        <f t="shared" si="3"/>
        <v>#DIV/0!</v>
      </c>
      <c r="K30" s="33" t="e">
        <f t="shared" si="4"/>
        <v>#DIV/0!</v>
      </c>
      <c r="L30" s="34"/>
    </row>
    <row r="31" spans="1:13" ht="17.100000000000001" customHeight="1">
      <c r="A31" s="17"/>
      <c r="B31" s="17"/>
      <c r="C31" s="28"/>
      <c r="D31" s="29"/>
      <c r="E31" s="21"/>
      <c r="F31" s="30"/>
      <c r="G31" s="31"/>
      <c r="H31" s="21"/>
      <c r="I31" s="32">
        <f t="shared" si="2"/>
        <v>0</v>
      </c>
      <c r="J31" s="42" t="e">
        <f t="shared" si="3"/>
        <v>#DIV/0!</v>
      </c>
      <c r="K31" s="33" t="e">
        <f t="shared" si="4"/>
        <v>#DIV/0!</v>
      </c>
      <c r="L31" s="34"/>
    </row>
    <row r="32" spans="1:13" ht="17.100000000000001" customHeight="1">
      <c r="A32" s="17"/>
      <c r="B32" s="17"/>
      <c r="C32" s="28"/>
      <c r="D32" s="29"/>
      <c r="E32" s="21"/>
      <c r="F32" s="30"/>
      <c r="G32" s="31"/>
      <c r="H32" s="21"/>
      <c r="I32" s="32">
        <f t="shared" si="2"/>
        <v>0</v>
      </c>
      <c r="J32" s="42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17"/>
      <c r="C33" s="28"/>
      <c r="D33" s="29"/>
      <c r="E33" s="21"/>
      <c r="F33" s="30"/>
      <c r="G33" s="31"/>
      <c r="H33" s="21"/>
      <c r="I33" s="32">
        <f t="shared" si="2"/>
        <v>0</v>
      </c>
      <c r="J33" s="42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17"/>
      <c r="C34" s="28"/>
      <c r="D34" s="29"/>
      <c r="E34" s="21"/>
      <c r="F34" s="30"/>
      <c r="G34" s="31"/>
      <c r="H34" s="21"/>
      <c r="I34" s="32">
        <f t="shared" si="2"/>
        <v>0</v>
      </c>
      <c r="J34" s="42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17"/>
      <c r="C35" s="28"/>
      <c r="D35" s="29"/>
      <c r="E35" s="21"/>
      <c r="F35" s="30"/>
      <c r="G35" s="31"/>
      <c r="H35" s="21"/>
      <c r="I35" s="32">
        <f t="shared" si="2"/>
        <v>0</v>
      </c>
      <c r="J35" s="42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17"/>
      <c r="C36" s="28"/>
      <c r="D36" s="29"/>
      <c r="E36" s="21"/>
      <c r="F36" s="30"/>
      <c r="G36" s="31"/>
      <c r="H36" s="21"/>
      <c r="I36" s="32">
        <f t="shared" si="2"/>
        <v>0</v>
      </c>
      <c r="J36" s="42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17"/>
      <c r="C37" s="28"/>
      <c r="D37" s="29"/>
      <c r="E37" s="21"/>
      <c r="F37" s="30"/>
      <c r="G37" s="31"/>
      <c r="H37" s="21"/>
      <c r="I37" s="32">
        <f t="shared" si="2"/>
        <v>0</v>
      </c>
      <c r="J37" s="42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17"/>
      <c r="C38" s="28"/>
      <c r="D38" s="29"/>
      <c r="E38" s="21"/>
      <c r="F38" s="30"/>
      <c r="G38" s="31"/>
      <c r="H38" s="21"/>
      <c r="I38" s="32">
        <f t="shared" si="2"/>
        <v>0</v>
      </c>
      <c r="J38" s="42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17"/>
      <c r="C39" s="28"/>
      <c r="D39" s="29"/>
      <c r="E39" s="21"/>
      <c r="F39" s="30"/>
      <c r="G39" s="31"/>
      <c r="H39" s="21"/>
      <c r="I39" s="32">
        <f t="shared" si="2"/>
        <v>0</v>
      </c>
      <c r="J39" s="42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17"/>
      <c r="C40" s="28"/>
      <c r="D40" s="29"/>
      <c r="E40" s="21"/>
      <c r="F40" s="30"/>
      <c r="G40" s="31"/>
      <c r="H40" s="21"/>
      <c r="I40" s="32">
        <f t="shared" si="2"/>
        <v>0</v>
      </c>
      <c r="J40" s="42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17"/>
      <c r="C41" s="28"/>
      <c r="D41" s="29"/>
      <c r="E41" s="21"/>
      <c r="F41" s="30"/>
      <c r="G41" s="31"/>
      <c r="H41" s="21"/>
      <c r="I41" s="32">
        <f t="shared" si="2"/>
        <v>0</v>
      </c>
      <c r="J41" s="42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17"/>
      <c r="C42" s="28"/>
      <c r="D42" s="29"/>
      <c r="E42" s="21"/>
      <c r="F42" s="30"/>
      <c r="G42" s="31"/>
      <c r="H42" s="21"/>
      <c r="I42" s="32">
        <f t="shared" si="2"/>
        <v>0</v>
      </c>
      <c r="J42" s="42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17"/>
      <c r="C43" s="28"/>
      <c r="D43" s="29"/>
      <c r="E43" s="21"/>
      <c r="F43" s="30"/>
      <c r="G43" s="31"/>
      <c r="H43" s="21"/>
      <c r="I43" s="32">
        <f t="shared" si="2"/>
        <v>0</v>
      </c>
      <c r="J43" s="42" t="e">
        <f t="shared" si="3"/>
        <v>#DIV/0!</v>
      </c>
      <c r="K43" s="33" t="e">
        <f t="shared" si="4"/>
        <v>#DIV/0!</v>
      </c>
      <c r="L43" s="34"/>
    </row>
    <row r="44" spans="1:12" ht="17.100000000000001" customHeight="1">
      <c r="A44" s="17"/>
      <c r="B44" s="17"/>
      <c r="C44" s="28"/>
      <c r="D44" s="29"/>
      <c r="E44" s="21"/>
      <c r="F44" s="30"/>
      <c r="G44" s="31"/>
      <c r="H44" s="21"/>
      <c r="I44" s="32">
        <f t="shared" si="2"/>
        <v>0</v>
      </c>
      <c r="J44" s="42" t="e">
        <f t="shared" si="3"/>
        <v>#DIV/0!</v>
      </c>
      <c r="K44" s="33" t="e">
        <f t="shared" si="4"/>
        <v>#DIV/0!</v>
      </c>
      <c r="L44" s="34"/>
    </row>
    <row r="45" spans="1:12" ht="17.100000000000001" customHeight="1">
      <c r="A45" s="17"/>
      <c r="B45" s="17"/>
      <c r="C45" s="28"/>
      <c r="D45" s="29"/>
      <c r="E45" s="21"/>
      <c r="F45" s="30"/>
      <c r="G45" s="31"/>
      <c r="H45" s="21"/>
      <c r="I45" s="32">
        <f t="shared" si="2"/>
        <v>0</v>
      </c>
      <c r="J45" s="42" t="e">
        <f t="shared" si="3"/>
        <v>#DIV/0!</v>
      </c>
      <c r="K45" s="33" t="e">
        <f t="shared" si="4"/>
        <v>#DIV/0!</v>
      </c>
      <c r="L45" s="34"/>
    </row>
    <row r="46" spans="1:12" ht="17.100000000000001" customHeight="1">
      <c r="A46" s="17"/>
      <c r="B46" s="17"/>
      <c r="C46" s="28"/>
      <c r="D46" s="29"/>
      <c r="E46" s="21"/>
      <c r="F46" s="30"/>
      <c r="G46" s="31"/>
      <c r="H46" s="21"/>
      <c r="I46" s="32">
        <f t="shared" si="2"/>
        <v>0</v>
      </c>
      <c r="J46" s="42" t="e">
        <f t="shared" si="3"/>
        <v>#DIV/0!</v>
      </c>
      <c r="K46" s="33" t="e">
        <f t="shared" si="4"/>
        <v>#DIV/0!</v>
      </c>
      <c r="L46" s="34"/>
    </row>
    <row r="47" spans="1:12" ht="17.100000000000001" customHeight="1">
      <c r="A47" s="17"/>
      <c r="B47" s="17"/>
      <c r="C47" s="28"/>
      <c r="D47" s="29"/>
      <c r="E47" s="21"/>
      <c r="F47" s="30"/>
      <c r="G47" s="31"/>
      <c r="H47" s="21"/>
      <c r="I47" s="32">
        <f t="shared" si="2"/>
        <v>0</v>
      </c>
      <c r="J47" s="42" t="e">
        <f t="shared" si="3"/>
        <v>#DIV/0!</v>
      </c>
      <c r="K47" s="33" t="e">
        <f t="shared" si="4"/>
        <v>#DIV/0!</v>
      </c>
      <c r="L47" s="34"/>
    </row>
    <row r="48" spans="1:12" ht="17.100000000000001" customHeight="1">
      <c r="A48" s="17"/>
      <c r="B48" s="17"/>
      <c r="C48" s="28"/>
      <c r="D48" s="29"/>
      <c r="E48" s="21"/>
      <c r="F48" s="30"/>
      <c r="G48" s="31"/>
      <c r="H48" s="21"/>
      <c r="I48" s="32">
        <f t="shared" si="2"/>
        <v>0</v>
      </c>
      <c r="J48" s="42" t="e">
        <f t="shared" si="3"/>
        <v>#DIV/0!</v>
      </c>
      <c r="K48" s="33" t="e">
        <f t="shared" si="4"/>
        <v>#DIV/0!</v>
      </c>
      <c r="L48" s="34"/>
    </row>
    <row r="49" spans="1:12" ht="17.100000000000001" customHeight="1">
      <c r="A49" s="17"/>
      <c r="B49" s="17"/>
      <c r="C49" s="28"/>
      <c r="D49" s="29"/>
      <c r="E49" s="21"/>
      <c r="F49" s="30"/>
      <c r="G49" s="31"/>
      <c r="H49" s="21"/>
      <c r="I49" s="32">
        <f t="shared" si="2"/>
        <v>0</v>
      </c>
      <c r="J49" s="42" t="e">
        <f t="shared" si="3"/>
        <v>#DIV/0!</v>
      </c>
      <c r="K49" s="33" t="e">
        <f t="shared" si="4"/>
        <v>#DIV/0!</v>
      </c>
      <c r="L49" s="34"/>
    </row>
    <row r="50" spans="1:12" ht="17.100000000000001" customHeight="1">
      <c r="A50" s="17"/>
      <c r="B50" s="17"/>
      <c r="C50" s="28"/>
      <c r="D50" s="29"/>
      <c r="E50" s="21"/>
      <c r="F50" s="30"/>
      <c r="G50" s="31"/>
      <c r="H50" s="21"/>
      <c r="I50" s="32">
        <f t="shared" si="2"/>
        <v>0</v>
      </c>
      <c r="J50" s="42" t="e">
        <f t="shared" si="3"/>
        <v>#DIV/0!</v>
      </c>
      <c r="K50" s="33" t="e">
        <f t="shared" si="4"/>
        <v>#DIV/0!</v>
      </c>
      <c r="L50" s="34"/>
    </row>
    <row r="51" spans="1:12" ht="17.100000000000001" customHeight="1">
      <c r="A51" s="17"/>
      <c r="B51" s="17"/>
      <c r="C51" s="28"/>
      <c r="D51" s="29"/>
      <c r="E51" s="21"/>
      <c r="F51" s="30"/>
      <c r="G51" s="31"/>
      <c r="H51" s="21"/>
      <c r="I51" s="32">
        <f t="shared" si="2"/>
        <v>0</v>
      </c>
      <c r="J51" s="42" t="e">
        <f t="shared" si="3"/>
        <v>#DIV/0!</v>
      </c>
      <c r="K51" s="33" t="e">
        <f t="shared" si="4"/>
        <v>#DIV/0!</v>
      </c>
      <c r="L51" s="34"/>
    </row>
    <row r="52" spans="1:12" ht="17.100000000000001" customHeight="1">
      <c r="A52" s="17"/>
      <c r="B52" s="17"/>
      <c r="C52" s="28"/>
      <c r="D52" s="29"/>
      <c r="E52" s="21"/>
      <c r="F52" s="30"/>
      <c r="G52" s="31"/>
      <c r="H52" s="21"/>
      <c r="I52" s="32">
        <f t="shared" si="2"/>
        <v>0</v>
      </c>
      <c r="J52" s="42" t="e">
        <f t="shared" si="3"/>
        <v>#DIV/0!</v>
      </c>
      <c r="K52" s="33" t="e">
        <f t="shared" si="4"/>
        <v>#DIV/0!</v>
      </c>
      <c r="L52" s="34"/>
    </row>
    <row r="53" spans="1:12" ht="17.100000000000001" customHeight="1">
      <c r="A53" s="17"/>
      <c r="B53" s="17"/>
      <c r="C53" s="28"/>
      <c r="D53" s="29"/>
      <c r="E53" s="21"/>
      <c r="F53" s="30"/>
      <c r="G53" s="31"/>
      <c r="H53" s="21"/>
      <c r="I53" s="32">
        <f t="shared" si="2"/>
        <v>0</v>
      </c>
      <c r="J53" s="42" t="e">
        <f t="shared" si="3"/>
        <v>#DIV/0!</v>
      </c>
      <c r="K53" s="33" t="e">
        <f t="shared" si="4"/>
        <v>#DIV/0!</v>
      </c>
      <c r="L53" s="34"/>
    </row>
    <row r="54" spans="1:12" ht="17.100000000000001" customHeight="1">
      <c r="A54" s="17"/>
      <c r="B54" s="17"/>
      <c r="C54" s="28"/>
      <c r="D54" s="29"/>
      <c r="E54" s="21"/>
      <c r="F54" s="30"/>
      <c r="G54" s="31"/>
      <c r="H54" s="21"/>
      <c r="I54" s="32">
        <f t="shared" si="2"/>
        <v>0</v>
      </c>
      <c r="J54" s="42" t="e">
        <f t="shared" si="3"/>
        <v>#DIV/0!</v>
      </c>
      <c r="K54" s="33" t="e">
        <f t="shared" si="4"/>
        <v>#DIV/0!</v>
      </c>
      <c r="L54" s="34"/>
    </row>
    <row r="55" spans="1:12" ht="17.100000000000001" customHeight="1">
      <c r="A55" s="17"/>
      <c r="B55" s="17"/>
      <c r="C55" s="28"/>
      <c r="D55" s="29"/>
      <c r="E55" s="21"/>
      <c r="F55" s="30"/>
      <c r="G55" s="31"/>
      <c r="H55" s="21"/>
      <c r="I55" s="32">
        <f t="shared" si="2"/>
        <v>0</v>
      </c>
      <c r="J55" s="42" t="e">
        <f t="shared" si="3"/>
        <v>#DIV/0!</v>
      </c>
      <c r="K55" s="33" t="e">
        <f t="shared" si="4"/>
        <v>#DIV/0!</v>
      </c>
      <c r="L55" s="34"/>
    </row>
    <row r="56" spans="1:12" ht="17.100000000000001" customHeight="1">
      <c r="A56" s="17"/>
      <c r="B56" s="17"/>
      <c r="C56" s="28"/>
      <c r="D56" s="29"/>
      <c r="E56" s="21"/>
      <c r="F56" s="30"/>
      <c r="G56" s="31"/>
      <c r="H56" s="21"/>
      <c r="I56" s="32">
        <f t="shared" si="2"/>
        <v>0</v>
      </c>
      <c r="J56" s="42" t="e">
        <f t="shared" si="3"/>
        <v>#DIV/0!</v>
      </c>
      <c r="K56" s="33" t="e">
        <f t="shared" si="4"/>
        <v>#DIV/0!</v>
      </c>
      <c r="L56" s="34"/>
    </row>
    <row r="57" spans="1:12" ht="17.100000000000001" customHeight="1">
      <c r="A57" s="17"/>
      <c r="B57" s="17"/>
      <c r="C57" s="28"/>
      <c r="D57" s="29"/>
      <c r="E57" s="21"/>
      <c r="F57" s="30"/>
      <c r="G57" s="31"/>
      <c r="H57" s="21"/>
      <c r="I57" s="32">
        <f t="shared" si="2"/>
        <v>0</v>
      </c>
      <c r="J57" s="42" t="e">
        <f t="shared" si="3"/>
        <v>#DIV/0!</v>
      </c>
      <c r="K57" s="33" t="e">
        <f t="shared" si="4"/>
        <v>#DIV/0!</v>
      </c>
      <c r="L57" s="34"/>
    </row>
    <row r="58" spans="1:12" ht="17.100000000000001" customHeight="1">
      <c r="A58" s="17"/>
      <c r="B58" s="17"/>
      <c r="C58" s="28"/>
      <c r="D58" s="29"/>
      <c r="E58" s="21"/>
      <c r="F58" s="30"/>
      <c r="G58" s="31"/>
      <c r="H58" s="21"/>
      <c r="I58" s="32">
        <f t="shared" si="2"/>
        <v>0</v>
      </c>
      <c r="J58" s="42" t="e">
        <f t="shared" si="3"/>
        <v>#DIV/0!</v>
      </c>
      <c r="K58" s="33" t="e">
        <f t="shared" si="4"/>
        <v>#DIV/0!</v>
      </c>
      <c r="L58" s="34"/>
    </row>
    <row r="59" spans="1:12" ht="17.100000000000001" customHeight="1">
      <c r="A59" s="17"/>
      <c r="B59" s="17"/>
      <c r="C59" s="28"/>
      <c r="D59" s="29"/>
      <c r="E59" s="21"/>
      <c r="F59" s="30"/>
      <c r="G59" s="31"/>
      <c r="H59" s="21"/>
      <c r="I59" s="32">
        <f t="shared" si="2"/>
        <v>0</v>
      </c>
      <c r="J59" s="42" t="e">
        <f t="shared" si="3"/>
        <v>#DIV/0!</v>
      </c>
      <c r="K59" s="33" t="e">
        <f t="shared" si="4"/>
        <v>#DIV/0!</v>
      </c>
      <c r="L59" s="34"/>
    </row>
    <row r="60" spans="1:12" ht="17.100000000000001" customHeight="1">
      <c r="A60" s="17"/>
      <c r="B60" s="17"/>
      <c r="C60" s="28"/>
      <c r="D60" s="29"/>
      <c r="E60" s="21"/>
      <c r="F60" s="30"/>
      <c r="G60" s="31"/>
      <c r="H60" s="21"/>
      <c r="I60" s="32">
        <f t="shared" si="2"/>
        <v>0</v>
      </c>
      <c r="J60" s="42" t="e">
        <f t="shared" si="3"/>
        <v>#DIV/0!</v>
      </c>
      <c r="K60" s="33" t="e">
        <f t="shared" si="4"/>
        <v>#DIV/0!</v>
      </c>
      <c r="L60" s="34"/>
    </row>
    <row r="61" spans="1:12" ht="17.100000000000001" customHeight="1">
      <c r="A61" s="17"/>
      <c r="B61" s="17"/>
      <c r="C61" s="28"/>
      <c r="D61" s="29"/>
      <c r="E61" s="21"/>
      <c r="F61" s="30"/>
      <c r="G61" s="31"/>
      <c r="H61" s="21"/>
      <c r="I61" s="32">
        <f t="shared" si="2"/>
        <v>0</v>
      </c>
      <c r="J61" s="42" t="e">
        <f t="shared" si="3"/>
        <v>#DIV/0!</v>
      </c>
      <c r="K61" s="33" t="e">
        <f t="shared" si="4"/>
        <v>#DIV/0!</v>
      </c>
      <c r="L61" s="34"/>
    </row>
    <row r="62" spans="1:12" ht="17.100000000000001" customHeight="1">
      <c r="A62" s="17"/>
      <c r="B62" s="17"/>
      <c r="C62" s="28"/>
      <c r="D62" s="29"/>
      <c r="E62" s="21"/>
      <c r="F62" s="30"/>
      <c r="G62" s="31"/>
      <c r="H62" s="21"/>
      <c r="I62" s="32">
        <f t="shared" si="2"/>
        <v>0</v>
      </c>
      <c r="J62" s="42" t="e">
        <f t="shared" si="3"/>
        <v>#DIV/0!</v>
      </c>
      <c r="K62" s="33" t="e">
        <f t="shared" si="4"/>
        <v>#DIV/0!</v>
      </c>
      <c r="L62" s="34"/>
    </row>
    <row r="63" spans="1:12" ht="17.100000000000001" customHeight="1">
      <c r="A63" s="17"/>
      <c r="B63" s="17"/>
      <c r="C63" s="28"/>
      <c r="D63" s="29"/>
      <c r="E63" s="21"/>
      <c r="F63" s="30"/>
      <c r="G63" s="31"/>
      <c r="H63" s="21"/>
      <c r="I63" s="32">
        <f t="shared" si="2"/>
        <v>0</v>
      </c>
      <c r="J63" s="42" t="e">
        <f t="shared" si="3"/>
        <v>#DIV/0!</v>
      </c>
      <c r="K63" s="33" t="e">
        <f t="shared" si="4"/>
        <v>#DIV/0!</v>
      </c>
      <c r="L63" s="34"/>
    </row>
    <row r="64" spans="1:12" ht="17.100000000000001" customHeight="1">
      <c r="A64" s="17"/>
      <c r="B64" s="17"/>
      <c r="C64" s="28"/>
      <c r="D64" s="29"/>
      <c r="E64" s="21"/>
      <c r="F64" s="30"/>
      <c r="G64" s="31"/>
      <c r="H64" s="21"/>
      <c r="I64" s="32">
        <f t="shared" si="2"/>
        <v>0</v>
      </c>
      <c r="J64" s="42" t="e">
        <f t="shared" si="3"/>
        <v>#DIV/0!</v>
      </c>
      <c r="K64" s="33" t="e">
        <f t="shared" si="4"/>
        <v>#DIV/0!</v>
      </c>
      <c r="L64" s="34"/>
    </row>
    <row r="65" spans="1:12" ht="17.100000000000001" customHeight="1">
      <c r="A65" s="17"/>
      <c r="B65" s="17"/>
      <c r="C65" s="28"/>
      <c r="D65" s="29"/>
      <c r="E65" s="21"/>
      <c r="F65" s="30"/>
      <c r="G65" s="31"/>
      <c r="H65" s="21"/>
      <c r="I65" s="32">
        <f t="shared" si="2"/>
        <v>0</v>
      </c>
      <c r="J65" s="42" t="e">
        <f t="shared" si="3"/>
        <v>#DIV/0!</v>
      </c>
      <c r="K65" s="33" t="e">
        <f t="shared" si="4"/>
        <v>#DIV/0!</v>
      </c>
      <c r="L65" s="34"/>
    </row>
    <row r="66" spans="1:12" ht="17.100000000000001" customHeight="1">
      <c r="A66" s="17"/>
      <c r="B66" s="17"/>
      <c r="C66" s="28"/>
      <c r="D66" s="29"/>
      <c r="E66" s="21"/>
      <c r="F66" s="30"/>
      <c r="G66" s="31"/>
      <c r="H66" s="21"/>
      <c r="I66" s="32">
        <f t="shared" si="2"/>
        <v>0</v>
      </c>
      <c r="J66" s="42" t="e">
        <f t="shared" si="3"/>
        <v>#DIV/0!</v>
      </c>
      <c r="K66" s="33" t="e">
        <f t="shared" si="4"/>
        <v>#DIV/0!</v>
      </c>
      <c r="L66" s="34"/>
    </row>
    <row r="67" spans="1:12" ht="17.100000000000001" customHeight="1">
      <c r="A67" s="17"/>
      <c r="B67" s="17"/>
      <c r="C67" s="28"/>
      <c r="D67" s="29"/>
      <c r="E67" s="21"/>
      <c r="F67" s="30"/>
      <c r="G67" s="31"/>
      <c r="H67" s="21"/>
      <c r="I67" s="32">
        <f t="shared" si="2"/>
        <v>0</v>
      </c>
      <c r="J67" s="42" t="e">
        <f t="shared" si="3"/>
        <v>#DIV/0!</v>
      </c>
      <c r="K67" s="33" t="e">
        <f t="shared" si="4"/>
        <v>#DIV/0!</v>
      </c>
      <c r="L67" s="34"/>
    </row>
    <row r="68" spans="1:12" ht="17.100000000000001" customHeight="1">
      <c r="A68" s="17"/>
      <c r="B68" s="17"/>
      <c r="C68" s="28"/>
      <c r="D68" s="29"/>
      <c r="E68" s="21"/>
      <c r="F68" s="30"/>
      <c r="G68" s="31"/>
      <c r="H68" s="21"/>
      <c r="I68" s="32">
        <f t="shared" si="2"/>
        <v>0</v>
      </c>
      <c r="J68" s="42" t="e">
        <f t="shared" si="3"/>
        <v>#DIV/0!</v>
      </c>
      <c r="K68" s="33" t="e">
        <f t="shared" si="4"/>
        <v>#DIV/0!</v>
      </c>
      <c r="L68" s="34"/>
    </row>
    <row r="69" spans="1:12" ht="17.100000000000001" customHeight="1">
      <c r="A69" s="17"/>
      <c r="B69" s="17"/>
      <c r="C69" s="28"/>
      <c r="D69" s="29"/>
      <c r="E69" s="21"/>
      <c r="F69" s="30"/>
      <c r="G69" s="31"/>
      <c r="H69" s="21"/>
      <c r="I69" s="32">
        <f t="shared" si="2"/>
        <v>0</v>
      </c>
      <c r="J69" s="42" t="e">
        <f t="shared" si="3"/>
        <v>#DIV/0!</v>
      </c>
      <c r="K69" s="33" t="e">
        <f t="shared" si="4"/>
        <v>#DIV/0!</v>
      </c>
      <c r="L69" s="34"/>
    </row>
    <row r="70" spans="1:12" ht="17.100000000000001" customHeight="1">
      <c r="A70" s="17"/>
      <c r="B70" s="17"/>
      <c r="C70" s="28"/>
      <c r="D70" s="29"/>
      <c r="E70" s="21"/>
      <c r="F70" s="30"/>
      <c r="G70" s="31"/>
      <c r="H70" s="21"/>
      <c r="I70" s="32">
        <f t="shared" si="2"/>
        <v>0</v>
      </c>
      <c r="J70" s="42" t="e">
        <f t="shared" si="3"/>
        <v>#DIV/0!</v>
      </c>
      <c r="K70" s="33" t="e">
        <f t="shared" si="4"/>
        <v>#DIV/0!</v>
      </c>
      <c r="L70" s="34"/>
    </row>
    <row r="71" spans="1:12" ht="17.100000000000001" customHeight="1">
      <c r="A71" s="17"/>
      <c r="B71" s="17"/>
      <c r="C71" s="28"/>
      <c r="D71" s="29"/>
      <c r="E71" s="21"/>
      <c r="F71" s="30"/>
      <c r="G71" s="31"/>
      <c r="H71" s="21"/>
      <c r="I71" s="32">
        <f t="shared" si="2"/>
        <v>0</v>
      </c>
      <c r="J71" s="42" t="e">
        <f t="shared" si="3"/>
        <v>#DIV/0!</v>
      </c>
      <c r="K71" s="33" t="e">
        <f t="shared" si="4"/>
        <v>#DIV/0!</v>
      </c>
      <c r="L71" s="34"/>
    </row>
    <row r="72" spans="1:12" ht="17.100000000000001" customHeight="1">
      <c r="A72" s="17"/>
      <c r="B72" s="17"/>
      <c r="C72" s="28"/>
      <c r="D72" s="29"/>
      <c r="E72" s="21"/>
      <c r="F72" s="30"/>
      <c r="G72" s="31"/>
      <c r="H72" s="21"/>
      <c r="I72" s="32">
        <f t="shared" si="2"/>
        <v>0</v>
      </c>
      <c r="J72" s="42" t="e">
        <f t="shared" si="3"/>
        <v>#DIV/0!</v>
      </c>
      <c r="K72" s="33" t="e">
        <f t="shared" si="4"/>
        <v>#DIV/0!</v>
      </c>
      <c r="L72" s="34"/>
    </row>
    <row r="73" spans="1:12" ht="17.100000000000001" customHeight="1">
      <c r="A73" s="17"/>
      <c r="B73" s="17"/>
      <c r="C73" s="28"/>
      <c r="D73" s="29"/>
      <c r="E73" s="21"/>
      <c r="F73" s="30"/>
      <c r="G73" s="31"/>
      <c r="H73" s="21"/>
      <c r="I73" s="32">
        <f t="shared" si="2"/>
        <v>0</v>
      </c>
      <c r="J73" s="42" t="e">
        <f t="shared" si="3"/>
        <v>#DIV/0!</v>
      </c>
      <c r="K73" s="33" t="e">
        <f t="shared" si="4"/>
        <v>#DIV/0!</v>
      </c>
      <c r="L73" s="34"/>
    </row>
    <row r="74" spans="1:12" ht="17.100000000000001" customHeight="1">
      <c r="A74" s="17"/>
      <c r="B74" s="17"/>
      <c r="C74" s="28"/>
      <c r="D74" s="29"/>
      <c r="E74" s="21"/>
      <c r="F74" s="30"/>
      <c r="G74" s="31"/>
      <c r="H74" s="21"/>
      <c r="I74" s="32">
        <f t="shared" si="2"/>
        <v>0</v>
      </c>
      <c r="J74" s="42" t="e">
        <f t="shared" si="3"/>
        <v>#DIV/0!</v>
      </c>
      <c r="K74" s="33" t="e">
        <f t="shared" si="4"/>
        <v>#DIV/0!</v>
      </c>
      <c r="L74" s="34"/>
    </row>
    <row r="75" spans="1:12" ht="17.100000000000001" customHeight="1">
      <c r="A75" s="17"/>
      <c r="B75" s="17"/>
      <c r="C75" s="28"/>
      <c r="D75" s="29"/>
      <c r="E75" s="21"/>
      <c r="F75" s="30"/>
      <c r="G75" s="31"/>
      <c r="H75" s="21"/>
      <c r="I75" s="32">
        <f t="shared" si="2"/>
        <v>0</v>
      </c>
      <c r="J75" s="42" t="e">
        <f t="shared" si="3"/>
        <v>#DIV/0!</v>
      </c>
      <c r="K75" s="33" t="e">
        <f t="shared" si="4"/>
        <v>#DIV/0!</v>
      </c>
      <c r="L75" s="34"/>
    </row>
    <row r="76" spans="1:12" ht="17.100000000000001" customHeight="1">
      <c r="A76" s="17"/>
      <c r="B76" s="17"/>
      <c r="C76" s="28"/>
      <c r="D76" s="29"/>
      <c r="E76" s="21"/>
      <c r="F76" s="30"/>
      <c r="G76" s="31"/>
      <c r="H76" s="21"/>
      <c r="I76" s="32">
        <f t="shared" si="2"/>
        <v>0</v>
      </c>
      <c r="J76" s="42" t="e">
        <f t="shared" si="3"/>
        <v>#DIV/0!</v>
      </c>
      <c r="K76" s="33" t="e">
        <f t="shared" si="4"/>
        <v>#DIV/0!</v>
      </c>
      <c r="L76" s="34"/>
    </row>
    <row r="77" spans="1:12" ht="17.100000000000001" customHeight="1">
      <c r="A77" s="17"/>
      <c r="B77" s="17"/>
      <c r="C77" s="28"/>
      <c r="D77" s="29"/>
      <c r="E77" s="21"/>
      <c r="F77" s="30"/>
      <c r="G77" s="31"/>
      <c r="H77" s="21"/>
      <c r="I77" s="32">
        <f t="shared" si="2"/>
        <v>0</v>
      </c>
      <c r="J77" s="42" t="e">
        <f t="shared" si="3"/>
        <v>#DIV/0!</v>
      </c>
      <c r="K77" s="33" t="e">
        <f t="shared" si="4"/>
        <v>#DIV/0!</v>
      </c>
      <c r="L77" s="34"/>
    </row>
    <row r="78" spans="1:12" ht="17.100000000000001" customHeight="1">
      <c r="A78" s="17"/>
      <c r="B78" s="17"/>
      <c r="C78" s="28"/>
      <c r="D78" s="29"/>
      <c r="E78" s="21"/>
      <c r="F78" s="30"/>
      <c r="G78" s="31"/>
      <c r="H78" s="21"/>
      <c r="I78" s="32">
        <f t="shared" si="2"/>
        <v>0</v>
      </c>
      <c r="J78" s="42" t="e">
        <f t="shared" si="3"/>
        <v>#DIV/0!</v>
      </c>
      <c r="K78" s="33" t="e">
        <f t="shared" si="4"/>
        <v>#DIV/0!</v>
      </c>
      <c r="L78" s="34"/>
    </row>
    <row r="79" spans="1:12" ht="17.100000000000001" customHeight="1">
      <c r="A79" s="17"/>
      <c r="B79" s="17"/>
      <c r="C79" s="28"/>
      <c r="D79" s="29"/>
      <c r="E79" s="21"/>
      <c r="F79" s="30"/>
      <c r="G79" s="31"/>
      <c r="H79" s="21"/>
      <c r="I79" s="32">
        <f t="shared" si="2"/>
        <v>0</v>
      </c>
      <c r="J79" s="42" t="e">
        <f t="shared" si="3"/>
        <v>#DIV/0!</v>
      </c>
      <c r="K79" s="33" t="e">
        <f t="shared" si="4"/>
        <v>#DIV/0!</v>
      </c>
      <c r="L79" s="34"/>
    </row>
    <row r="80" spans="1:12" ht="17.100000000000001" customHeight="1">
      <c r="A80" s="17"/>
      <c r="B80" s="17"/>
      <c r="C80" s="28"/>
      <c r="D80" s="29"/>
      <c r="E80" s="21"/>
      <c r="F80" s="30"/>
      <c r="G80" s="31"/>
      <c r="H80" s="21"/>
      <c r="I80" s="32">
        <f t="shared" si="2"/>
        <v>0</v>
      </c>
      <c r="J80" s="42" t="e">
        <f t="shared" si="3"/>
        <v>#DIV/0!</v>
      </c>
      <c r="K80" s="33" t="e">
        <f t="shared" si="4"/>
        <v>#DIV/0!</v>
      </c>
      <c r="L80" s="34"/>
    </row>
    <row r="81" spans="1:12" ht="17.100000000000001" customHeight="1">
      <c r="A81" s="17"/>
      <c r="B81" s="17"/>
      <c r="C81" s="28"/>
      <c r="D81" s="29"/>
      <c r="E81" s="21"/>
      <c r="F81" s="30"/>
      <c r="G81" s="31"/>
      <c r="H81" s="21"/>
      <c r="I81" s="32">
        <f t="shared" si="2"/>
        <v>0</v>
      </c>
      <c r="J81" s="42" t="e">
        <f t="shared" si="3"/>
        <v>#DIV/0!</v>
      </c>
      <c r="K81" s="33" t="e">
        <f t="shared" si="4"/>
        <v>#DIV/0!</v>
      </c>
      <c r="L81" s="34"/>
    </row>
    <row r="82" spans="1:12" ht="17.100000000000001" customHeight="1">
      <c r="A82" s="17"/>
      <c r="B82" s="17"/>
      <c r="C82" s="28"/>
      <c r="D82" s="29"/>
      <c r="E82" s="21"/>
      <c r="F82" s="30"/>
      <c r="G82" s="31"/>
      <c r="H82" s="21"/>
      <c r="I82" s="32">
        <f t="shared" si="2"/>
        <v>0</v>
      </c>
      <c r="J82" s="42" t="e">
        <f t="shared" si="3"/>
        <v>#DIV/0!</v>
      </c>
      <c r="K82" s="33" t="e">
        <f t="shared" si="4"/>
        <v>#DIV/0!</v>
      </c>
      <c r="L82" s="34"/>
    </row>
    <row r="83" spans="1:12" ht="17.100000000000001" customHeight="1">
      <c r="A83" s="17"/>
      <c r="B83" s="17"/>
      <c r="C83" s="28"/>
      <c r="D83" s="29"/>
      <c r="E83" s="21"/>
      <c r="F83" s="30"/>
      <c r="G83" s="31"/>
      <c r="H83" s="21"/>
      <c r="I83" s="32">
        <f t="shared" si="2"/>
        <v>0</v>
      </c>
      <c r="J83" s="42" t="e">
        <f t="shared" si="3"/>
        <v>#DIV/0!</v>
      </c>
      <c r="K83" s="33" t="e">
        <f t="shared" si="4"/>
        <v>#DIV/0!</v>
      </c>
      <c r="L83" s="34"/>
    </row>
    <row r="84" spans="1:12" ht="17.100000000000001" customHeight="1">
      <c r="A84" s="17"/>
      <c r="B84" s="17"/>
      <c r="C84" s="28"/>
      <c r="D84" s="29"/>
      <c r="E84" s="21"/>
      <c r="F84" s="30"/>
      <c r="G84" s="31"/>
      <c r="H84" s="21"/>
      <c r="I84" s="32">
        <f t="shared" ref="I84:I120" si="5">+I83+C84-F84</f>
        <v>0</v>
      </c>
      <c r="J84" s="42" t="e">
        <f t="shared" ref="J84:J120" si="6">ROUND(((K83+E84)-H84)/I84,2)</f>
        <v>#DIV/0!</v>
      </c>
      <c r="K84" s="33" t="e">
        <f t="shared" ref="K84:K120" si="7">ROUND(I84*J84,2)</f>
        <v>#DIV/0!</v>
      </c>
      <c r="L84" s="34"/>
    </row>
    <row r="85" spans="1:12" ht="17.100000000000001" customHeight="1">
      <c r="A85" s="17"/>
      <c r="B85" s="17"/>
      <c r="C85" s="28"/>
      <c r="D85" s="29"/>
      <c r="E85" s="21"/>
      <c r="F85" s="30"/>
      <c r="G85" s="31"/>
      <c r="H85" s="21"/>
      <c r="I85" s="32">
        <f t="shared" si="5"/>
        <v>0</v>
      </c>
      <c r="J85" s="42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17"/>
      <c r="C86" s="28"/>
      <c r="D86" s="29"/>
      <c r="E86" s="21"/>
      <c r="F86" s="30"/>
      <c r="G86" s="31"/>
      <c r="H86" s="21"/>
      <c r="I86" s="32">
        <f t="shared" si="5"/>
        <v>0</v>
      </c>
      <c r="J86" s="42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17"/>
      <c r="C87" s="28"/>
      <c r="D87" s="29"/>
      <c r="E87" s="21"/>
      <c r="F87" s="30"/>
      <c r="G87" s="31"/>
      <c r="H87" s="21"/>
      <c r="I87" s="32">
        <f t="shared" si="5"/>
        <v>0</v>
      </c>
      <c r="J87" s="42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17"/>
      <c r="C88" s="28"/>
      <c r="D88" s="29"/>
      <c r="E88" s="21"/>
      <c r="F88" s="30"/>
      <c r="G88" s="31"/>
      <c r="H88" s="21"/>
      <c r="I88" s="32">
        <f t="shared" si="5"/>
        <v>0</v>
      </c>
      <c r="J88" s="42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17"/>
      <c r="C89" s="28"/>
      <c r="D89" s="29"/>
      <c r="E89" s="21"/>
      <c r="F89" s="30"/>
      <c r="G89" s="31"/>
      <c r="H89" s="21"/>
      <c r="I89" s="32">
        <f t="shared" si="5"/>
        <v>0</v>
      </c>
      <c r="J89" s="42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17"/>
      <c r="C90" s="28"/>
      <c r="D90" s="29"/>
      <c r="E90" s="21"/>
      <c r="F90" s="30"/>
      <c r="G90" s="31"/>
      <c r="H90" s="21"/>
      <c r="I90" s="32">
        <f t="shared" si="5"/>
        <v>0</v>
      </c>
      <c r="J90" s="42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17"/>
      <c r="C91" s="28"/>
      <c r="D91" s="29"/>
      <c r="E91" s="21"/>
      <c r="F91" s="30"/>
      <c r="G91" s="31"/>
      <c r="H91" s="21"/>
      <c r="I91" s="32">
        <f t="shared" si="5"/>
        <v>0</v>
      </c>
      <c r="J91" s="42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17"/>
      <c r="C92" s="28"/>
      <c r="D92" s="29"/>
      <c r="E92" s="21"/>
      <c r="F92" s="30"/>
      <c r="G92" s="31"/>
      <c r="H92" s="21"/>
      <c r="I92" s="32">
        <f t="shared" si="5"/>
        <v>0</v>
      </c>
      <c r="J92" s="42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17"/>
      <c r="C93" s="28"/>
      <c r="D93" s="29"/>
      <c r="E93" s="21"/>
      <c r="F93" s="30"/>
      <c r="G93" s="31"/>
      <c r="H93" s="21"/>
      <c r="I93" s="32">
        <f t="shared" si="5"/>
        <v>0</v>
      </c>
      <c r="J93" s="42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17"/>
      <c r="C94" s="28"/>
      <c r="D94" s="29"/>
      <c r="E94" s="21"/>
      <c r="F94" s="30"/>
      <c r="G94" s="31"/>
      <c r="H94" s="21"/>
      <c r="I94" s="32">
        <f t="shared" si="5"/>
        <v>0</v>
      </c>
      <c r="J94" s="42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17"/>
      <c r="C95" s="28"/>
      <c r="D95" s="29"/>
      <c r="E95" s="21"/>
      <c r="F95" s="30"/>
      <c r="G95" s="31"/>
      <c r="H95" s="21"/>
      <c r="I95" s="32">
        <f t="shared" si="5"/>
        <v>0</v>
      </c>
      <c r="J95" s="42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17"/>
      <c r="C96" s="28"/>
      <c r="D96" s="29"/>
      <c r="E96" s="21"/>
      <c r="F96" s="30"/>
      <c r="G96" s="31"/>
      <c r="H96" s="21"/>
      <c r="I96" s="32">
        <f t="shared" si="5"/>
        <v>0</v>
      </c>
      <c r="J96" s="42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17"/>
      <c r="C97" s="28"/>
      <c r="D97" s="29"/>
      <c r="E97" s="21"/>
      <c r="F97" s="30"/>
      <c r="G97" s="31"/>
      <c r="H97" s="21"/>
      <c r="I97" s="32">
        <f t="shared" si="5"/>
        <v>0</v>
      </c>
      <c r="J97" s="42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17"/>
      <c r="C98" s="28"/>
      <c r="D98" s="29"/>
      <c r="E98" s="21"/>
      <c r="F98" s="30"/>
      <c r="G98" s="31"/>
      <c r="H98" s="21"/>
      <c r="I98" s="32">
        <f t="shared" si="5"/>
        <v>0</v>
      </c>
      <c r="J98" s="42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17"/>
      <c r="C99" s="28"/>
      <c r="D99" s="29"/>
      <c r="E99" s="21"/>
      <c r="F99" s="30"/>
      <c r="G99" s="31"/>
      <c r="H99" s="21"/>
      <c r="I99" s="32">
        <f t="shared" si="5"/>
        <v>0</v>
      </c>
      <c r="J99" s="42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17"/>
      <c r="C100" s="28"/>
      <c r="D100" s="29"/>
      <c r="E100" s="21"/>
      <c r="F100" s="30"/>
      <c r="G100" s="31"/>
      <c r="H100" s="21"/>
      <c r="I100" s="32">
        <f t="shared" si="5"/>
        <v>0</v>
      </c>
      <c r="J100" s="42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17"/>
      <c r="C101" s="28"/>
      <c r="D101" s="29"/>
      <c r="E101" s="21"/>
      <c r="F101" s="30"/>
      <c r="G101" s="31"/>
      <c r="H101" s="21"/>
      <c r="I101" s="32">
        <f t="shared" si="5"/>
        <v>0</v>
      </c>
      <c r="J101" s="42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17"/>
      <c r="C102" s="28"/>
      <c r="D102" s="29"/>
      <c r="E102" s="21"/>
      <c r="F102" s="30"/>
      <c r="G102" s="31"/>
      <c r="H102" s="21"/>
      <c r="I102" s="32">
        <f t="shared" si="5"/>
        <v>0</v>
      </c>
      <c r="J102" s="42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17"/>
      <c r="C103" s="28"/>
      <c r="D103" s="29"/>
      <c r="E103" s="21"/>
      <c r="F103" s="30"/>
      <c r="G103" s="31"/>
      <c r="H103" s="21"/>
      <c r="I103" s="32">
        <f t="shared" si="5"/>
        <v>0</v>
      </c>
      <c r="J103" s="42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17"/>
      <c r="C104" s="28"/>
      <c r="D104" s="29"/>
      <c r="E104" s="21"/>
      <c r="F104" s="30"/>
      <c r="G104" s="31"/>
      <c r="H104" s="21"/>
      <c r="I104" s="32">
        <f t="shared" si="5"/>
        <v>0</v>
      </c>
      <c r="J104" s="42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17"/>
      <c r="C105" s="28"/>
      <c r="D105" s="29"/>
      <c r="E105" s="21"/>
      <c r="F105" s="30"/>
      <c r="G105" s="31"/>
      <c r="H105" s="21"/>
      <c r="I105" s="32">
        <f t="shared" si="5"/>
        <v>0</v>
      </c>
      <c r="J105" s="42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17"/>
      <c r="C106" s="28"/>
      <c r="D106" s="29"/>
      <c r="E106" s="21"/>
      <c r="F106" s="30"/>
      <c r="G106" s="31"/>
      <c r="H106" s="21"/>
      <c r="I106" s="32">
        <f t="shared" si="5"/>
        <v>0</v>
      </c>
      <c r="J106" s="42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17"/>
      <c r="C107" s="28"/>
      <c r="D107" s="29"/>
      <c r="E107" s="21"/>
      <c r="F107" s="30"/>
      <c r="G107" s="31"/>
      <c r="H107" s="21"/>
      <c r="I107" s="32">
        <f t="shared" si="5"/>
        <v>0</v>
      </c>
      <c r="J107" s="42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17"/>
      <c r="C108" s="28"/>
      <c r="D108" s="29"/>
      <c r="E108" s="21"/>
      <c r="F108" s="30"/>
      <c r="G108" s="31"/>
      <c r="H108" s="21"/>
      <c r="I108" s="32">
        <f t="shared" si="5"/>
        <v>0</v>
      </c>
      <c r="J108" s="42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17"/>
      <c r="C109" s="28"/>
      <c r="D109" s="29"/>
      <c r="E109" s="21"/>
      <c r="F109" s="30"/>
      <c r="G109" s="31"/>
      <c r="H109" s="21"/>
      <c r="I109" s="32">
        <f t="shared" si="5"/>
        <v>0</v>
      </c>
      <c r="J109" s="42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17"/>
      <c r="C110" s="28"/>
      <c r="D110" s="29"/>
      <c r="E110" s="21"/>
      <c r="F110" s="30"/>
      <c r="G110" s="31"/>
      <c r="H110" s="21"/>
      <c r="I110" s="32">
        <f t="shared" si="5"/>
        <v>0</v>
      </c>
      <c r="J110" s="42" t="e">
        <f t="shared" si="6"/>
        <v>#DIV/0!</v>
      </c>
      <c r="K110" s="33" t="e">
        <f t="shared" si="7"/>
        <v>#DIV/0!</v>
      </c>
      <c r="L110" s="34"/>
    </row>
    <row r="111" spans="1:12" ht="17.100000000000001" customHeight="1">
      <c r="A111" s="17"/>
      <c r="B111" s="17"/>
      <c r="C111" s="28"/>
      <c r="D111" s="29"/>
      <c r="E111" s="21"/>
      <c r="F111" s="30"/>
      <c r="G111" s="31"/>
      <c r="H111" s="21"/>
      <c r="I111" s="32">
        <f t="shared" si="5"/>
        <v>0</v>
      </c>
      <c r="J111" s="42" t="e">
        <f t="shared" si="6"/>
        <v>#DIV/0!</v>
      </c>
      <c r="K111" s="33" t="e">
        <f t="shared" si="7"/>
        <v>#DIV/0!</v>
      </c>
      <c r="L111" s="34"/>
    </row>
    <row r="112" spans="1:12" ht="17.100000000000001" customHeight="1">
      <c r="A112" s="17"/>
      <c r="B112" s="17"/>
      <c r="C112" s="28"/>
      <c r="D112" s="29"/>
      <c r="E112" s="21"/>
      <c r="F112" s="30"/>
      <c r="G112" s="31"/>
      <c r="H112" s="21"/>
      <c r="I112" s="32">
        <f t="shared" si="5"/>
        <v>0</v>
      </c>
      <c r="J112" s="42" t="e">
        <f t="shared" si="6"/>
        <v>#DIV/0!</v>
      </c>
      <c r="K112" s="33" t="e">
        <f t="shared" si="7"/>
        <v>#DIV/0!</v>
      </c>
      <c r="L112" s="34"/>
    </row>
    <row r="113" spans="1:12" ht="17.100000000000001" customHeight="1">
      <c r="A113" s="17"/>
      <c r="B113" s="17"/>
      <c r="C113" s="28"/>
      <c r="D113" s="29"/>
      <c r="E113" s="21"/>
      <c r="F113" s="30"/>
      <c r="G113" s="31"/>
      <c r="H113" s="21"/>
      <c r="I113" s="32">
        <f t="shared" si="5"/>
        <v>0</v>
      </c>
      <c r="J113" s="42" t="e">
        <f t="shared" si="6"/>
        <v>#DIV/0!</v>
      </c>
      <c r="K113" s="33" t="e">
        <f t="shared" si="7"/>
        <v>#DIV/0!</v>
      </c>
      <c r="L113" s="34"/>
    </row>
    <row r="114" spans="1:12" ht="17.100000000000001" customHeight="1">
      <c r="A114" s="17"/>
      <c r="B114" s="17"/>
      <c r="C114" s="28"/>
      <c r="D114" s="29"/>
      <c r="E114" s="21"/>
      <c r="F114" s="30"/>
      <c r="G114" s="31"/>
      <c r="H114" s="21"/>
      <c r="I114" s="32">
        <f t="shared" si="5"/>
        <v>0</v>
      </c>
      <c r="J114" s="42" t="e">
        <f t="shared" si="6"/>
        <v>#DIV/0!</v>
      </c>
      <c r="K114" s="33" t="e">
        <f t="shared" si="7"/>
        <v>#DIV/0!</v>
      </c>
      <c r="L114" s="34"/>
    </row>
    <row r="115" spans="1:12" ht="17.100000000000001" customHeight="1">
      <c r="A115" s="17"/>
      <c r="B115" s="17"/>
      <c r="C115" s="28"/>
      <c r="D115" s="29"/>
      <c r="E115" s="21"/>
      <c r="F115" s="30"/>
      <c r="G115" s="31"/>
      <c r="H115" s="21"/>
      <c r="I115" s="32">
        <f t="shared" si="5"/>
        <v>0</v>
      </c>
      <c r="J115" s="42" t="e">
        <f t="shared" si="6"/>
        <v>#DIV/0!</v>
      </c>
      <c r="K115" s="33" t="e">
        <f t="shared" si="7"/>
        <v>#DIV/0!</v>
      </c>
      <c r="L115" s="34"/>
    </row>
    <row r="116" spans="1:12" ht="17.100000000000001" customHeight="1">
      <c r="A116" s="17"/>
      <c r="B116" s="17"/>
      <c r="C116" s="28"/>
      <c r="D116" s="29"/>
      <c r="E116" s="21"/>
      <c r="F116" s="30"/>
      <c r="G116" s="31"/>
      <c r="H116" s="21"/>
      <c r="I116" s="32">
        <f t="shared" si="5"/>
        <v>0</v>
      </c>
      <c r="J116" s="42" t="e">
        <f t="shared" si="6"/>
        <v>#DIV/0!</v>
      </c>
      <c r="K116" s="33" t="e">
        <f t="shared" si="7"/>
        <v>#DIV/0!</v>
      </c>
      <c r="L116" s="34"/>
    </row>
    <row r="117" spans="1:12" ht="17.100000000000001" customHeight="1">
      <c r="A117" s="17"/>
      <c r="B117" s="17"/>
      <c r="C117" s="28"/>
      <c r="D117" s="29"/>
      <c r="E117" s="21"/>
      <c r="F117" s="30"/>
      <c r="G117" s="31"/>
      <c r="H117" s="21"/>
      <c r="I117" s="32">
        <f t="shared" si="5"/>
        <v>0</v>
      </c>
      <c r="J117" s="42" t="e">
        <f t="shared" si="6"/>
        <v>#DIV/0!</v>
      </c>
      <c r="K117" s="33" t="e">
        <f t="shared" si="7"/>
        <v>#DIV/0!</v>
      </c>
      <c r="L117" s="34"/>
    </row>
    <row r="118" spans="1:12" ht="17.100000000000001" customHeight="1">
      <c r="A118" s="17"/>
      <c r="B118" s="17"/>
      <c r="C118" s="28"/>
      <c r="D118" s="29"/>
      <c r="E118" s="21"/>
      <c r="F118" s="30"/>
      <c r="G118" s="31"/>
      <c r="H118" s="21"/>
      <c r="I118" s="32">
        <f t="shared" si="5"/>
        <v>0</v>
      </c>
      <c r="J118" s="42" t="e">
        <f t="shared" si="6"/>
        <v>#DIV/0!</v>
      </c>
      <c r="K118" s="33" t="e">
        <f t="shared" si="7"/>
        <v>#DIV/0!</v>
      </c>
      <c r="L118" s="34"/>
    </row>
    <row r="119" spans="1:12" ht="17.100000000000001" customHeight="1">
      <c r="A119" s="17"/>
      <c r="B119" s="17"/>
      <c r="C119" s="28"/>
      <c r="D119" s="29"/>
      <c r="E119" s="21"/>
      <c r="F119" s="30"/>
      <c r="G119" s="31"/>
      <c r="H119" s="21"/>
      <c r="I119" s="32">
        <f t="shared" si="5"/>
        <v>0</v>
      </c>
      <c r="J119" s="42" t="e">
        <f t="shared" si="6"/>
        <v>#DIV/0!</v>
      </c>
      <c r="K119" s="33" t="e">
        <f t="shared" si="7"/>
        <v>#DIV/0!</v>
      </c>
      <c r="L119" s="34"/>
    </row>
    <row r="120" spans="1:12" ht="17.100000000000001" customHeight="1">
      <c r="A120" s="17"/>
      <c r="B120" s="17"/>
      <c r="C120" s="28"/>
      <c r="D120" s="29"/>
      <c r="E120" s="21"/>
      <c r="F120" s="30"/>
      <c r="G120" s="31"/>
      <c r="H120" s="21"/>
      <c r="I120" s="32">
        <f t="shared" si="5"/>
        <v>0</v>
      </c>
      <c r="J120" s="42" t="e">
        <f t="shared" si="6"/>
        <v>#DIV/0!</v>
      </c>
      <c r="K120" s="33" t="e">
        <f t="shared" si="7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8">
    <tabColor rgb="FFFF0000"/>
    <pageSetUpPr fitToPage="1"/>
  </sheetPr>
  <dimension ref="A1:L78"/>
  <sheetViews>
    <sheetView zoomScaleNormal="100" zoomScaleSheetLayoutView="100" workbookViewId="0">
      <selection activeCell="P20" sqref="P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253</v>
      </c>
      <c r="F8" s="10"/>
      <c r="G8" s="10"/>
      <c r="H8" s="38"/>
      <c r="I8" s="9" t="s">
        <v>6</v>
      </c>
      <c r="J8" s="10"/>
      <c r="K8" s="10" t="s">
        <v>252</v>
      </c>
      <c r="L8" s="11"/>
    </row>
    <row r="9" spans="1:12" ht="15" customHeight="1">
      <c r="A9" s="12" t="s">
        <v>8</v>
      </c>
      <c r="D9" s="10" t="s">
        <v>254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99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255</v>
      </c>
      <c r="F8" s="10"/>
      <c r="G8" s="10"/>
      <c r="H8" s="38"/>
      <c r="I8" s="9" t="s">
        <v>6</v>
      </c>
      <c r="J8" s="10"/>
      <c r="K8" s="10" t="s">
        <v>257</v>
      </c>
      <c r="L8" s="11"/>
    </row>
    <row r="9" spans="1:12" ht="15" customHeight="1">
      <c r="A9" s="12" t="s">
        <v>8</v>
      </c>
      <c r="D9" s="10" t="s">
        <v>256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0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258</v>
      </c>
      <c r="F8" s="10"/>
      <c r="G8" s="10"/>
      <c r="H8" s="38"/>
      <c r="I8" s="9" t="s">
        <v>6</v>
      </c>
      <c r="J8" s="10"/>
      <c r="K8" s="10" t="s">
        <v>260</v>
      </c>
      <c r="L8" s="11"/>
    </row>
    <row r="9" spans="1:12" ht="15" customHeight="1">
      <c r="A9" s="12" t="s">
        <v>8</v>
      </c>
      <c r="D9" s="10" t="s">
        <v>259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si="0"/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>+I17+C18-F18</f>
        <v>0</v>
      </c>
      <c r="J18" s="42" t="e">
        <f>ROUND(((K17+E18)-H18)/I18,2)</f>
        <v>#DIV/0!</v>
      </c>
      <c r="K18" s="33" t="e">
        <f>ROUND(I18*J18,2)</f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>+I18+C19-F19</f>
        <v>0</v>
      </c>
      <c r="J19" s="42">
        <v>0</v>
      </c>
      <c r="K19" s="33">
        <f>ROUND(I19*J19,2)</f>
        <v>0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1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261</v>
      </c>
      <c r="F8" s="10"/>
      <c r="G8" s="10"/>
      <c r="H8" s="38"/>
      <c r="I8" s="9" t="s">
        <v>6</v>
      </c>
      <c r="J8" s="10"/>
      <c r="K8" s="10" t="s">
        <v>263</v>
      </c>
      <c r="L8" s="11"/>
    </row>
    <row r="9" spans="1:12" ht="15" customHeight="1">
      <c r="A9" s="12" t="s">
        <v>8</v>
      </c>
      <c r="D9" s="10" t="s">
        <v>262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2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261</v>
      </c>
      <c r="F8" s="10"/>
      <c r="G8" s="10"/>
      <c r="H8" s="38"/>
      <c r="I8" s="9" t="s">
        <v>6</v>
      </c>
      <c r="J8" s="10"/>
      <c r="K8" s="10" t="s">
        <v>265</v>
      </c>
      <c r="L8" s="11"/>
    </row>
    <row r="9" spans="1:12" ht="15" customHeight="1">
      <c r="A9" s="12" t="s">
        <v>8</v>
      </c>
      <c r="D9" s="10" t="s">
        <v>264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3">
    <tabColor rgb="FFFF0000"/>
    <pageSetUpPr fitToPage="1"/>
  </sheetPr>
  <dimension ref="A1:L78"/>
  <sheetViews>
    <sheetView zoomScaleNormal="100" zoomScaleSheetLayoutView="100" workbookViewId="0">
      <selection activeCell="M47" sqref="M47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267</v>
      </c>
      <c r="L8" s="11"/>
    </row>
    <row r="9" spans="1:12" ht="15" customHeight="1">
      <c r="A9" s="12" t="s">
        <v>8</v>
      </c>
      <c r="D9" s="10" t="s">
        <v>266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4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269</v>
      </c>
      <c r="L8" s="11"/>
    </row>
    <row r="9" spans="1:12" ht="15" customHeight="1">
      <c r="A9" s="12" t="s">
        <v>8</v>
      </c>
      <c r="D9" s="10" t="s">
        <v>268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5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271</v>
      </c>
      <c r="L8" s="11"/>
    </row>
    <row r="9" spans="1:12" ht="15" customHeight="1">
      <c r="A9" s="12" t="s">
        <v>8</v>
      </c>
      <c r="D9" s="10" t="s">
        <v>270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6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196</v>
      </c>
      <c r="F8" s="10"/>
      <c r="G8" s="10"/>
      <c r="H8" s="38"/>
      <c r="I8" s="9" t="s">
        <v>6</v>
      </c>
      <c r="J8" s="10"/>
      <c r="K8" s="10" t="s">
        <v>273</v>
      </c>
      <c r="L8" s="11"/>
    </row>
    <row r="9" spans="1:12" ht="15" customHeight="1">
      <c r="A9" s="12" t="s">
        <v>8</v>
      </c>
      <c r="D9" s="10" t="s">
        <v>272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7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274</v>
      </c>
      <c r="F8" s="10"/>
      <c r="G8" s="10"/>
      <c r="H8" s="38"/>
      <c r="I8" s="9" t="s">
        <v>6</v>
      </c>
      <c r="J8" s="10"/>
      <c r="K8" s="10" t="s">
        <v>280</v>
      </c>
      <c r="L8" s="11"/>
    </row>
    <row r="9" spans="1:12" ht="15" customHeight="1">
      <c r="A9" s="12" t="s">
        <v>8</v>
      </c>
      <c r="D9" s="10" t="s">
        <v>275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274</v>
      </c>
      <c r="F8" s="10"/>
      <c r="G8" s="10"/>
      <c r="H8" s="38"/>
      <c r="I8" s="9" t="s">
        <v>6</v>
      </c>
      <c r="J8" s="10"/>
      <c r="K8" s="10" t="s">
        <v>281</v>
      </c>
      <c r="L8" s="11"/>
    </row>
    <row r="9" spans="1:12" ht="15" customHeight="1">
      <c r="A9" s="12" t="s">
        <v>8</v>
      </c>
      <c r="D9" s="10" t="s">
        <v>276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09">
    <tabColor rgb="FFFF0000"/>
    <pageSetUpPr fitToPage="1"/>
  </sheetPr>
  <dimension ref="A1:L78"/>
  <sheetViews>
    <sheetView zoomScaleNormal="100" zoomScaleSheetLayoutView="100" workbookViewId="0">
      <selection activeCell="K51" sqref="K5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274</v>
      </c>
      <c r="F8" s="10"/>
      <c r="G8" s="10"/>
      <c r="H8" s="38"/>
      <c r="I8" s="9" t="s">
        <v>6</v>
      </c>
      <c r="J8" s="10"/>
      <c r="K8" s="10" t="s">
        <v>282</v>
      </c>
      <c r="L8" s="11"/>
    </row>
    <row r="9" spans="1:12" ht="15" customHeight="1">
      <c r="A9" s="12" t="s">
        <v>8</v>
      </c>
      <c r="D9" s="10" t="s">
        <v>277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tabColor rgb="FFFFFF00"/>
    <pageSetUpPr fitToPage="1"/>
  </sheetPr>
  <dimension ref="A1:M120"/>
  <sheetViews>
    <sheetView topLeftCell="A58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.5703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278</v>
      </c>
      <c r="F8" s="10"/>
      <c r="G8" s="10"/>
      <c r="H8" s="38"/>
      <c r="I8" s="9" t="s">
        <v>6</v>
      </c>
      <c r="J8" s="10"/>
      <c r="K8" s="10" t="s">
        <v>283</v>
      </c>
      <c r="L8" s="11"/>
    </row>
    <row r="9" spans="1:13" ht="15" customHeight="1">
      <c r="A9" s="12" t="s">
        <v>8</v>
      </c>
      <c r="D9" s="10" t="s">
        <v>279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40</v>
      </c>
      <c r="J14" s="25">
        <v>180</v>
      </c>
      <c r="K14" s="21">
        <f>J14*I14</f>
        <v>7200</v>
      </c>
      <c r="L14" s="26"/>
    </row>
    <row r="15" spans="1:13" ht="17.100000000000001" customHeight="1">
      <c r="A15" s="17">
        <v>45299</v>
      </c>
      <c r="B15" s="85" t="s">
        <v>604</v>
      </c>
      <c r="C15" s="28"/>
      <c r="D15" s="29"/>
      <c r="E15" s="21"/>
      <c r="F15" s="30">
        <v>2</v>
      </c>
      <c r="G15" s="31">
        <v>180</v>
      </c>
      <c r="H15" s="21">
        <f t="shared" si="0"/>
        <v>360</v>
      </c>
      <c r="I15" s="32">
        <f t="shared" ref="I15:I21" si="1">+I14+C15-F15</f>
        <v>38</v>
      </c>
      <c r="J15" s="42">
        <f t="shared" ref="J15:J21" si="2">ROUND(((K14+E15)-H15)/I15,2)</f>
        <v>180</v>
      </c>
      <c r="K15" s="33">
        <f t="shared" ref="K15:K21" si="3">ROUND(I15*J15,2)</f>
        <v>6840</v>
      </c>
      <c r="L15" s="34"/>
      <c r="M15" s="118" t="s">
        <v>606</v>
      </c>
    </row>
    <row r="16" spans="1:13" ht="17.100000000000001" customHeight="1">
      <c r="A16" s="17">
        <v>45301</v>
      </c>
      <c r="B16" s="85" t="s">
        <v>591</v>
      </c>
      <c r="C16" s="28"/>
      <c r="D16" s="29"/>
      <c r="E16" s="21"/>
      <c r="F16" s="30">
        <v>3</v>
      </c>
      <c r="G16" s="31">
        <v>180</v>
      </c>
      <c r="H16" s="21">
        <f t="shared" si="0"/>
        <v>540</v>
      </c>
      <c r="I16" s="32">
        <f t="shared" si="1"/>
        <v>35</v>
      </c>
      <c r="J16" s="42">
        <f t="shared" si="2"/>
        <v>180</v>
      </c>
      <c r="K16" s="33">
        <f t="shared" si="3"/>
        <v>6300</v>
      </c>
      <c r="L16" s="34"/>
      <c r="M16" s="118" t="s">
        <v>614</v>
      </c>
    </row>
    <row r="17" spans="1:13" ht="17.100000000000001" customHeight="1">
      <c r="A17" s="17">
        <v>45302</v>
      </c>
      <c r="B17" s="86" t="s">
        <v>587</v>
      </c>
      <c r="C17" s="28"/>
      <c r="D17" s="29"/>
      <c r="E17" s="21"/>
      <c r="F17" s="30">
        <v>1</v>
      </c>
      <c r="G17" s="31">
        <v>180</v>
      </c>
      <c r="H17" s="21">
        <f t="shared" si="0"/>
        <v>180</v>
      </c>
      <c r="I17" s="32">
        <f t="shared" si="1"/>
        <v>34</v>
      </c>
      <c r="J17" s="42">
        <f t="shared" si="2"/>
        <v>180</v>
      </c>
      <c r="K17" s="33">
        <f t="shared" si="3"/>
        <v>6120</v>
      </c>
      <c r="L17" s="34"/>
      <c r="M17" s="118" t="s">
        <v>618</v>
      </c>
    </row>
    <row r="18" spans="1:13" ht="17.100000000000001" customHeight="1">
      <c r="A18" s="17">
        <v>45309</v>
      </c>
      <c r="B18" s="86" t="s">
        <v>629</v>
      </c>
      <c r="C18" s="28"/>
      <c r="D18" s="29"/>
      <c r="E18" s="21"/>
      <c r="F18" s="30">
        <v>2</v>
      </c>
      <c r="G18" s="31">
        <v>180</v>
      </c>
      <c r="H18" s="21">
        <f t="shared" si="0"/>
        <v>360</v>
      </c>
      <c r="I18" s="32">
        <f t="shared" si="1"/>
        <v>32</v>
      </c>
      <c r="J18" s="42">
        <f t="shared" si="2"/>
        <v>180</v>
      </c>
      <c r="K18" s="33">
        <f t="shared" si="3"/>
        <v>5760</v>
      </c>
      <c r="L18" s="34"/>
      <c r="M18" s="118" t="s">
        <v>643</v>
      </c>
    </row>
    <row r="19" spans="1:13" ht="17.100000000000001" customHeight="1">
      <c r="A19" s="144">
        <v>45314</v>
      </c>
      <c r="B19" s="147" t="s">
        <v>591</v>
      </c>
      <c r="C19" s="129"/>
      <c r="D19" s="135"/>
      <c r="E19" s="136"/>
      <c r="F19" s="137">
        <v>1</v>
      </c>
      <c r="G19" s="138">
        <v>180</v>
      </c>
      <c r="H19" s="136">
        <f t="shared" si="0"/>
        <v>180</v>
      </c>
      <c r="I19" s="139">
        <f t="shared" si="1"/>
        <v>31</v>
      </c>
      <c r="J19" s="140">
        <f t="shared" si="2"/>
        <v>180</v>
      </c>
      <c r="K19" s="141">
        <f t="shared" si="3"/>
        <v>5580</v>
      </c>
      <c r="L19" s="142"/>
      <c r="M19" s="143" t="s">
        <v>653</v>
      </c>
    </row>
    <row r="20" spans="1:13" ht="17.100000000000001" customHeight="1">
      <c r="A20" s="17">
        <v>45327</v>
      </c>
      <c r="B20" s="86" t="s">
        <v>607</v>
      </c>
      <c r="C20" s="19"/>
      <c r="D20" s="20"/>
      <c r="E20" s="21"/>
      <c r="F20" s="22">
        <v>1</v>
      </c>
      <c r="G20" s="23">
        <v>180</v>
      </c>
      <c r="H20" s="21">
        <f t="shared" si="0"/>
        <v>180</v>
      </c>
      <c r="I20" s="24">
        <f t="shared" si="1"/>
        <v>30</v>
      </c>
      <c r="J20" s="134">
        <f t="shared" si="2"/>
        <v>180</v>
      </c>
      <c r="K20" s="21">
        <f t="shared" si="3"/>
        <v>5400</v>
      </c>
      <c r="L20" s="26"/>
      <c r="M20" s="118" t="s">
        <v>683</v>
      </c>
    </row>
    <row r="21" spans="1:13" ht="17.100000000000001" customHeight="1">
      <c r="A21" s="17">
        <v>45334</v>
      </c>
      <c r="B21" s="85" t="s">
        <v>627</v>
      </c>
      <c r="C21" s="28"/>
      <c r="D21" s="29"/>
      <c r="E21" s="21"/>
      <c r="F21" s="30">
        <v>2</v>
      </c>
      <c r="G21" s="31">
        <v>180</v>
      </c>
      <c r="H21" s="21">
        <f t="shared" si="0"/>
        <v>360</v>
      </c>
      <c r="I21" s="32">
        <f t="shared" si="1"/>
        <v>28</v>
      </c>
      <c r="J21" s="42">
        <f t="shared" si="2"/>
        <v>180</v>
      </c>
      <c r="K21" s="33">
        <f t="shared" si="3"/>
        <v>5040</v>
      </c>
      <c r="L21" s="34"/>
      <c r="M21" s="118" t="s">
        <v>691</v>
      </c>
    </row>
    <row r="22" spans="1:13" ht="17.100000000000001" customHeight="1">
      <c r="A22" s="154">
        <v>45350</v>
      </c>
      <c r="B22" s="166" t="s">
        <v>583</v>
      </c>
      <c r="C22" s="156"/>
      <c r="D22" s="157"/>
      <c r="E22" s="158"/>
      <c r="F22" s="159">
        <v>2</v>
      </c>
      <c r="G22" s="160">
        <v>180</v>
      </c>
      <c r="H22" s="163">
        <f>F22*G22</f>
        <v>360</v>
      </c>
      <c r="I22" s="161">
        <f t="shared" ref="I22:I29" si="4">+I21+C22-F22</f>
        <v>26</v>
      </c>
      <c r="J22" s="162">
        <f t="shared" ref="J22:J29" si="5">ROUND(((K21+E22)-H22)/I22,2)</f>
        <v>180</v>
      </c>
      <c r="K22" s="163">
        <f t="shared" ref="K22:K29" si="6">ROUND(I22*J22,2)</f>
        <v>4680</v>
      </c>
      <c r="L22" s="164"/>
      <c r="M22" s="167" t="s">
        <v>728</v>
      </c>
    </row>
    <row r="23" spans="1:13" ht="17.100000000000001" customHeight="1">
      <c r="A23" s="17">
        <v>45355</v>
      </c>
      <c r="B23" s="86" t="s">
        <v>604</v>
      </c>
      <c r="C23" s="19"/>
      <c r="D23" s="20"/>
      <c r="E23" s="21"/>
      <c r="F23" s="22">
        <v>2</v>
      </c>
      <c r="G23" s="23">
        <v>180</v>
      </c>
      <c r="H23" s="21">
        <f>F23*G23</f>
        <v>360</v>
      </c>
      <c r="I23" s="24">
        <f t="shared" si="4"/>
        <v>24</v>
      </c>
      <c r="J23" s="134">
        <f t="shared" si="5"/>
        <v>180</v>
      </c>
      <c r="K23" s="21">
        <f t="shared" si="6"/>
        <v>4320</v>
      </c>
      <c r="L23" s="26"/>
      <c r="M23" s="118" t="s">
        <v>736</v>
      </c>
    </row>
    <row r="24" spans="1:13" ht="17.100000000000001" customHeight="1">
      <c r="A24" s="154">
        <v>45378</v>
      </c>
      <c r="B24" s="166" t="s">
        <v>604</v>
      </c>
      <c r="C24" s="156"/>
      <c r="D24" s="157"/>
      <c r="E24" s="158"/>
      <c r="F24" s="159">
        <v>1</v>
      </c>
      <c r="G24" s="170">
        <v>180</v>
      </c>
      <c r="H24" s="158">
        <f>F24*G24</f>
        <v>180</v>
      </c>
      <c r="I24" s="173">
        <f t="shared" si="4"/>
        <v>23</v>
      </c>
      <c r="J24" s="174">
        <f t="shared" si="5"/>
        <v>180</v>
      </c>
      <c r="K24" s="158">
        <f t="shared" si="6"/>
        <v>4140</v>
      </c>
      <c r="L24" s="164"/>
      <c r="M24" s="167" t="s">
        <v>786</v>
      </c>
    </row>
    <row r="25" spans="1:13" ht="17.100000000000001" customHeight="1">
      <c r="A25" s="17">
        <v>45390</v>
      </c>
      <c r="B25" s="86" t="s">
        <v>607</v>
      </c>
      <c r="C25" s="19"/>
      <c r="D25" s="20"/>
      <c r="E25" s="21"/>
      <c r="F25" s="22">
        <v>1</v>
      </c>
      <c r="G25" s="23">
        <v>180</v>
      </c>
      <c r="H25" s="21">
        <f>F25*G25</f>
        <v>180</v>
      </c>
      <c r="I25" s="24">
        <f t="shared" si="4"/>
        <v>22</v>
      </c>
      <c r="J25" s="134">
        <f t="shared" si="5"/>
        <v>180</v>
      </c>
      <c r="K25" s="21">
        <f t="shared" si="6"/>
        <v>3960</v>
      </c>
      <c r="L25" s="26"/>
      <c r="M25" s="118" t="s">
        <v>803</v>
      </c>
    </row>
    <row r="26" spans="1:13" ht="17.100000000000001" customHeight="1">
      <c r="A26" s="17">
        <v>45426</v>
      </c>
      <c r="B26" s="85" t="s">
        <v>878</v>
      </c>
      <c r="C26" s="28">
        <v>100</v>
      </c>
      <c r="D26" s="29">
        <v>195</v>
      </c>
      <c r="E26" s="21">
        <f>C26*D26</f>
        <v>19500</v>
      </c>
      <c r="F26" s="30"/>
      <c r="G26" s="31"/>
      <c r="H26" s="21"/>
      <c r="I26" s="24">
        <f t="shared" si="4"/>
        <v>122</v>
      </c>
      <c r="J26" s="134">
        <f t="shared" si="5"/>
        <v>192.3</v>
      </c>
      <c r="K26" s="21">
        <f t="shared" si="6"/>
        <v>23460.6</v>
      </c>
      <c r="L26" s="34"/>
    </row>
    <row r="27" spans="1:13" ht="17.100000000000001" customHeight="1">
      <c r="A27" s="17">
        <v>45433</v>
      </c>
      <c r="B27" s="85" t="s">
        <v>604</v>
      </c>
      <c r="C27" s="28"/>
      <c r="D27" s="29"/>
      <c r="E27" s="21"/>
      <c r="F27" s="30">
        <v>1</v>
      </c>
      <c r="G27" s="23">
        <f>J26</f>
        <v>192.3</v>
      </c>
      <c r="H27" s="21">
        <f>F27*G27</f>
        <v>192.3</v>
      </c>
      <c r="I27" s="24">
        <f t="shared" si="4"/>
        <v>121</v>
      </c>
      <c r="J27" s="134">
        <f t="shared" si="5"/>
        <v>192.3</v>
      </c>
      <c r="K27" s="21">
        <f t="shared" si="6"/>
        <v>23268.3</v>
      </c>
      <c r="L27" s="34"/>
      <c r="M27" s="118" t="s">
        <v>901</v>
      </c>
    </row>
    <row r="28" spans="1:13" ht="17.100000000000001" customHeight="1">
      <c r="A28" s="17">
        <v>45435</v>
      </c>
      <c r="B28" s="85" t="s">
        <v>627</v>
      </c>
      <c r="C28" s="28"/>
      <c r="D28" s="29"/>
      <c r="E28" s="21"/>
      <c r="F28" s="30">
        <v>1</v>
      </c>
      <c r="G28" s="23">
        <f t="shared" ref="G28:G35" si="7">J27</f>
        <v>192.3</v>
      </c>
      <c r="H28" s="21">
        <f>F28*G28</f>
        <v>192.3</v>
      </c>
      <c r="I28" s="24">
        <f t="shared" si="4"/>
        <v>120</v>
      </c>
      <c r="J28" s="134">
        <f t="shared" si="5"/>
        <v>192.3</v>
      </c>
      <c r="K28" s="21">
        <f t="shared" si="6"/>
        <v>23076</v>
      </c>
      <c r="L28" s="34"/>
      <c r="M28" s="118" t="s">
        <v>907</v>
      </c>
    </row>
    <row r="29" spans="1:13" ht="17.100000000000001" customHeight="1">
      <c r="A29" s="17">
        <v>45440</v>
      </c>
      <c r="B29" s="85" t="s">
        <v>629</v>
      </c>
      <c r="C29" s="28"/>
      <c r="D29" s="29"/>
      <c r="E29" s="21"/>
      <c r="F29" s="30">
        <v>1</v>
      </c>
      <c r="G29" s="23">
        <f t="shared" si="7"/>
        <v>192.3</v>
      </c>
      <c r="H29" s="21">
        <f t="shared" ref="H29:H35" si="8">F29*G29</f>
        <v>192.3</v>
      </c>
      <c r="I29" s="24">
        <f t="shared" si="4"/>
        <v>119</v>
      </c>
      <c r="J29" s="134">
        <f t="shared" si="5"/>
        <v>192.3</v>
      </c>
      <c r="K29" s="21">
        <f t="shared" si="6"/>
        <v>22883.7</v>
      </c>
      <c r="L29" s="34"/>
      <c r="M29" s="118" t="s">
        <v>921</v>
      </c>
    </row>
    <row r="30" spans="1:13" ht="17.100000000000001" customHeight="1">
      <c r="A30" s="17">
        <v>45447</v>
      </c>
      <c r="B30" s="85" t="s">
        <v>583</v>
      </c>
      <c r="C30" s="28"/>
      <c r="D30" s="29"/>
      <c r="E30" s="21"/>
      <c r="F30" s="30">
        <v>1</v>
      </c>
      <c r="G30" s="23">
        <f t="shared" si="7"/>
        <v>192.3</v>
      </c>
      <c r="H30" s="21">
        <f t="shared" si="8"/>
        <v>192.3</v>
      </c>
      <c r="I30" s="24">
        <f t="shared" ref="I30:I74" si="9">+I29+C30-F30</f>
        <v>118</v>
      </c>
      <c r="J30" s="134">
        <f t="shared" ref="J30:J74" si="10">ROUND(((K29+E30)-H30)/I30,2)</f>
        <v>192.3</v>
      </c>
      <c r="K30" s="21">
        <f t="shared" ref="K30:K74" si="11">ROUND(I30*J30,2)</f>
        <v>22691.4</v>
      </c>
      <c r="L30" s="34"/>
      <c r="M30" s="118" t="s">
        <v>931</v>
      </c>
    </row>
    <row r="31" spans="1:13" ht="17.100000000000001" customHeight="1">
      <c r="A31" s="17">
        <v>45449</v>
      </c>
      <c r="B31" s="85" t="s">
        <v>626</v>
      </c>
      <c r="C31" s="28"/>
      <c r="D31" s="29"/>
      <c r="E31" s="21"/>
      <c r="F31" s="30">
        <v>1</v>
      </c>
      <c r="G31" s="23">
        <f t="shared" si="7"/>
        <v>192.3</v>
      </c>
      <c r="H31" s="21">
        <f t="shared" si="8"/>
        <v>192.3</v>
      </c>
      <c r="I31" s="24">
        <f t="shared" si="9"/>
        <v>117</v>
      </c>
      <c r="J31" s="134">
        <f t="shared" si="10"/>
        <v>192.3</v>
      </c>
      <c r="K31" s="21">
        <f t="shared" si="11"/>
        <v>22499.1</v>
      </c>
      <c r="L31" s="34"/>
      <c r="M31" s="118" t="s">
        <v>937</v>
      </c>
    </row>
    <row r="32" spans="1:13" ht="17.100000000000001" customHeight="1">
      <c r="A32" s="17">
        <v>45463</v>
      </c>
      <c r="B32" s="85" t="s">
        <v>583</v>
      </c>
      <c r="C32" s="28"/>
      <c r="D32" s="29"/>
      <c r="E32" s="21"/>
      <c r="F32" s="30">
        <v>2</v>
      </c>
      <c r="G32" s="23">
        <f t="shared" si="7"/>
        <v>192.3</v>
      </c>
      <c r="H32" s="21">
        <f t="shared" si="8"/>
        <v>384.6</v>
      </c>
      <c r="I32" s="24">
        <f t="shared" si="9"/>
        <v>115</v>
      </c>
      <c r="J32" s="134">
        <f t="shared" si="10"/>
        <v>192.3</v>
      </c>
      <c r="K32" s="21">
        <f t="shared" si="11"/>
        <v>22114.5</v>
      </c>
      <c r="L32" s="34"/>
      <c r="M32" s="118" t="s">
        <v>954</v>
      </c>
    </row>
    <row r="33" spans="1:13" ht="17.100000000000001" customHeight="1">
      <c r="A33" s="154">
        <v>45468</v>
      </c>
      <c r="B33" s="166" t="s">
        <v>629</v>
      </c>
      <c r="C33" s="156"/>
      <c r="D33" s="157"/>
      <c r="E33" s="158"/>
      <c r="F33" s="159">
        <v>1</v>
      </c>
      <c r="G33" s="170">
        <f t="shared" si="7"/>
        <v>192.3</v>
      </c>
      <c r="H33" s="158">
        <f t="shared" si="8"/>
        <v>192.3</v>
      </c>
      <c r="I33" s="173">
        <f t="shared" si="9"/>
        <v>114</v>
      </c>
      <c r="J33" s="174">
        <f t="shared" si="10"/>
        <v>192.3</v>
      </c>
      <c r="K33" s="158">
        <f t="shared" si="11"/>
        <v>21922.2</v>
      </c>
      <c r="L33" s="164"/>
      <c r="M33" s="167" t="s">
        <v>965</v>
      </c>
    </row>
    <row r="34" spans="1:13" ht="17.100000000000001" customHeight="1">
      <c r="A34" s="17">
        <v>45475</v>
      </c>
      <c r="B34" s="86" t="s">
        <v>583</v>
      </c>
      <c r="C34" s="19"/>
      <c r="D34" s="20"/>
      <c r="E34" s="21"/>
      <c r="F34" s="22">
        <v>2</v>
      </c>
      <c r="G34" s="23">
        <f t="shared" si="7"/>
        <v>192.3</v>
      </c>
      <c r="H34" s="21">
        <f t="shared" si="8"/>
        <v>384.6</v>
      </c>
      <c r="I34" s="24">
        <f t="shared" si="9"/>
        <v>112</v>
      </c>
      <c r="J34" s="134">
        <f t="shared" si="10"/>
        <v>192.3</v>
      </c>
      <c r="K34" s="21">
        <f t="shared" si="11"/>
        <v>21537.599999999999</v>
      </c>
      <c r="L34" s="26"/>
      <c r="M34" s="118" t="s">
        <v>980</v>
      </c>
    </row>
    <row r="35" spans="1:13" ht="17.100000000000001" customHeight="1">
      <c r="A35" s="17">
        <v>45488</v>
      </c>
      <c r="B35" s="85" t="s">
        <v>583</v>
      </c>
      <c r="C35" s="28"/>
      <c r="D35" s="29"/>
      <c r="E35" s="21"/>
      <c r="F35" s="30">
        <v>2</v>
      </c>
      <c r="G35" s="23">
        <f t="shared" si="7"/>
        <v>192.3</v>
      </c>
      <c r="H35" s="21">
        <f t="shared" si="8"/>
        <v>384.6</v>
      </c>
      <c r="I35" s="24">
        <f t="shared" si="9"/>
        <v>110</v>
      </c>
      <c r="J35" s="134">
        <f t="shared" si="10"/>
        <v>192.3</v>
      </c>
      <c r="K35" s="21">
        <f t="shared" si="11"/>
        <v>21153</v>
      </c>
      <c r="L35" s="34"/>
      <c r="M35" s="118" t="s">
        <v>1005</v>
      </c>
    </row>
    <row r="36" spans="1:13" ht="17.100000000000001" customHeight="1">
      <c r="A36" s="17">
        <v>45491</v>
      </c>
      <c r="B36" s="85" t="s">
        <v>626</v>
      </c>
      <c r="C36" s="28"/>
      <c r="D36" s="29"/>
      <c r="E36" s="21"/>
      <c r="F36" s="30">
        <v>1</v>
      </c>
      <c r="G36" s="23">
        <f t="shared" ref="G36:G44" si="12">J35</f>
        <v>192.3</v>
      </c>
      <c r="H36" s="21">
        <f t="shared" ref="H36:H44" si="13">F36*G36</f>
        <v>192.3</v>
      </c>
      <c r="I36" s="24">
        <f t="shared" ref="I36:I44" si="14">+I35+C36-F36</f>
        <v>109</v>
      </c>
      <c r="J36" s="134">
        <f t="shared" ref="J36:J44" si="15">ROUND(((K35+E36)-H36)/I36,2)</f>
        <v>192.3</v>
      </c>
      <c r="K36" s="21">
        <f t="shared" ref="K36:K44" si="16">ROUND(I36*J36,2)</f>
        <v>20960.7</v>
      </c>
      <c r="L36" s="34"/>
      <c r="M36" s="118" t="s">
        <v>1014</v>
      </c>
    </row>
    <row r="37" spans="1:13" ht="17.100000000000001" customHeight="1">
      <c r="A37" s="17">
        <v>45491</v>
      </c>
      <c r="B37" s="85" t="s">
        <v>604</v>
      </c>
      <c r="C37" s="28"/>
      <c r="D37" s="29"/>
      <c r="E37" s="21"/>
      <c r="F37" s="30">
        <v>1</v>
      </c>
      <c r="G37" s="23">
        <f t="shared" si="12"/>
        <v>192.3</v>
      </c>
      <c r="H37" s="21">
        <f t="shared" si="13"/>
        <v>192.3</v>
      </c>
      <c r="I37" s="24">
        <f t="shared" si="14"/>
        <v>108</v>
      </c>
      <c r="J37" s="134">
        <f t="shared" si="15"/>
        <v>192.3</v>
      </c>
      <c r="K37" s="21">
        <f t="shared" si="16"/>
        <v>20768.400000000001</v>
      </c>
      <c r="L37" s="34"/>
      <c r="M37" s="118" t="s">
        <v>1015</v>
      </c>
    </row>
    <row r="38" spans="1:13" ht="17.100000000000001" customHeight="1">
      <c r="A38" s="17">
        <v>45505</v>
      </c>
      <c r="B38" s="85" t="s">
        <v>583</v>
      </c>
      <c r="C38" s="28"/>
      <c r="D38" s="29"/>
      <c r="E38" s="21"/>
      <c r="F38" s="30">
        <v>2</v>
      </c>
      <c r="G38" s="23">
        <f t="shared" si="12"/>
        <v>192.3</v>
      </c>
      <c r="H38" s="21">
        <f t="shared" si="13"/>
        <v>384.6</v>
      </c>
      <c r="I38" s="24">
        <f t="shared" si="14"/>
        <v>106</v>
      </c>
      <c r="J38" s="134">
        <f t="shared" si="15"/>
        <v>192.3</v>
      </c>
      <c r="K38" s="21">
        <f t="shared" si="16"/>
        <v>20383.8</v>
      </c>
      <c r="L38" s="34"/>
      <c r="M38" s="118" t="s">
        <v>1031</v>
      </c>
    </row>
    <row r="39" spans="1:13" ht="17.100000000000001" customHeight="1">
      <c r="A39" s="17">
        <v>45511</v>
      </c>
      <c r="B39" s="85" t="s">
        <v>604</v>
      </c>
      <c r="C39" s="28"/>
      <c r="D39" s="29"/>
      <c r="E39" s="21"/>
      <c r="F39" s="30">
        <v>1</v>
      </c>
      <c r="G39" s="23">
        <f t="shared" si="12"/>
        <v>192.3</v>
      </c>
      <c r="H39" s="21">
        <f t="shared" si="13"/>
        <v>192.3</v>
      </c>
      <c r="I39" s="24">
        <f t="shared" si="14"/>
        <v>105</v>
      </c>
      <c r="J39" s="134">
        <f t="shared" si="15"/>
        <v>192.3</v>
      </c>
      <c r="K39" s="21">
        <f t="shared" si="16"/>
        <v>20191.5</v>
      </c>
      <c r="L39" s="34"/>
      <c r="M39" s="118" t="s">
        <v>1046</v>
      </c>
    </row>
    <row r="40" spans="1:13" ht="17.100000000000001" customHeight="1">
      <c r="A40" s="17">
        <v>45512</v>
      </c>
      <c r="B40" s="85" t="s">
        <v>583</v>
      </c>
      <c r="C40" s="28"/>
      <c r="D40" s="29"/>
      <c r="E40" s="21"/>
      <c r="F40" s="30">
        <v>1</v>
      </c>
      <c r="G40" s="23">
        <f t="shared" si="12"/>
        <v>192.3</v>
      </c>
      <c r="H40" s="21">
        <f t="shared" si="13"/>
        <v>192.3</v>
      </c>
      <c r="I40" s="24">
        <f t="shared" si="14"/>
        <v>104</v>
      </c>
      <c r="J40" s="134">
        <f t="shared" si="15"/>
        <v>192.3</v>
      </c>
      <c r="K40" s="21">
        <f t="shared" si="16"/>
        <v>19999.2</v>
      </c>
      <c r="L40" s="34"/>
      <c r="M40" s="118" t="s">
        <v>1049</v>
      </c>
    </row>
    <row r="41" spans="1:13" ht="17.100000000000001" customHeight="1">
      <c r="A41" s="17">
        <v>45524</v>
      </c>
      <c r="B41" s="85" t="s">
        <v>583</v>
      </c>
      <c r="C41" s="28"/>
      <c r="D41" s="29"/>
      <c r="E41" s="21"/>
      <c r="F41" s="30">
        <v>2</v>
      </c>
      <c r="G41" s="23">
        <f t="shared" si="12"/>
        <v>192.3</v>
      </c>
      <c r="H41" s="21">
        <f t="shared" si="13"/>
        <v>384.6</v>
      </c>
      <c r="I41" s="24">
        <f t="shared" si="14"/>
        <v>102</v>
      </c>
      <c r="J41" s="134">
        <f t="shared" si="15"/>
        <v>192.3</v>
      </c>
      <c r="K41" s="21">
        <f t="shared" si="16"/>
        <v>19614.599999999999</v>
      </c>
      <c r="L41" s="34"/>
      <c r="M41" s="118" t="s">
        <v>1080</v>
      </c>
    </row>
    <row r="42" spans="1:13" ht="17.100000000000001" customHeight="1">
      <c r="A42" s="17">
        <v>45524</v>
      </c>
      <c r="B42" s="85" t="s">
        <v>607</v>
      </c>
      <c r="C42" s="28"/>
      <c r="D42" s="29"/>
      <c r="E42" s="21"/>
      <c r="F42" s="30">
        <v>1</v>
      </c>
      <c r="G42" s="23">
        <f t="shared" si="12"/>
        <v>192.3</v>
      </c>
      <c r="H42" s="21">
        <f t="shared" si="13"/>
        <v>192.3</v>
      </c>
      <c r="I42" s="24">
        <f t="shared" si="14"/>
        <v>101</v>
      </c>
      <c r="J42" s="134">
        <f t="shared" si="15"/>
        <v>192.3</v>
      </c>
      <c r="K42" s="21">
        <f t="shared" si="16"/>
        <v>19422.3</v>
      </c>
      <c r="L42" s="34"/>
      <c r="M42" s="118" t="s">
        <v>1081</v>
      </c>
    </row>
    <row r="43" spans="1:13" ht="17.100000000000001" customHeight="1">
      <c r="A43" s="17">
        <v>45540</v>
      </c>
      <c r="B43" s="85" t="s">
        <v>607</v>
      </c>
      <c r="C43" s="28"/>
      <c r="D43" s="29"/>
      <c r="E43" s="21"/>
      <c r="F43" s="30">
        <v>1</v>
      </c>
      <c r="G43" s="23">
        <f t="shared" si="12"/>
        <v>192.3</v>
      </c>
      <c r="H43" s="21">
        <f t="shared" si="13"/>
        <v>192.3</v>
      </c>
      <c r="I43" s="24">
        <f t="shared" si="14"/>
        <v>100</v>
      </c>
      <c r="J43" s="134">
        <f t="shared" si="15"/>
        <v>192.3</v>
      </c>
      <c r="K43" s="21">
        <f t="shared" si="16"/>
        <v>19230</v>
      </c>
      <c r="L43" s="34"/>
      <c r="M43" s="118" t="s">
        <v>1094</v>
      </c>
    </row>
    <row r="44" spans="1:13" ht="17.100000000000001" customHeight="1">
      <c r="A44" s="17">
        <v>45569</v>
      </c>
      <c r="B44" s="85" t="s">
        <v>626</v>
      </c>
      <c r="C44" s="28"/>
      <c r="D44" s="29"/>
      <c r="E44" s="21"/>
      <c r="F44" s="30">
        <v>1</v>
      </c>
      <c r="G44" s="23">
        <f t="shared" si="12"/>
        <v>192.3</v>
      </c>
      <c r="H44" s="21">
        <f t="shared" si="13"/>
        <v>192.3</v>
      </c>
      <c r="I44" s="24">
        <f t="shared" si="14"/>
        <v>99</v>
      </c>
      <c r="J44" s="134">
        <f t="shared" si="15"/>
        <v>192.3</v>
      </c>
      <c r="K44" s="21">
        <f t="shared" si="16"/>
        <v>19037.7</v>
      </c>
      <c r="L44" s="34"/>
      <c r="M44" s="118" t="s">
        <v>1144</v>
      </c>
    </row>
    <row r="45" spans="1:13" ht="17.100000000000001" customHeight="1">
      <c r="A45" s="17">
        <v>45580</v>
      </c>
      <c r="B45" s="85" t="s">
        <v>629</v>
      </c>
      <c r="C45" s="28"/>
      <c r="D45" s="29"/>
      <c r="E45" s="21"/>
      <c r="F45" s="30">
        <v>2</v>
      </c>
      <c r="G45" s="23">
        <f t="shared" ref="G45" si="17">J44</f>
        <v>192.3</v>
      </c>
      <c r="H45" s="21">
        <f t="shared" ref="H45" si="18">F45*G45</f>
        <v>384.6</v>
      </c>
      <c r="I45" s="24">
        <f t="shared" ref="I45" si="19">+I44+C45-F45</f>
        <v>97</v>
      </c>
      <c r="J45" s="134">
        <f t="shared" ref="J45" si="20">ROUND(((K44+E45)-H45)/I45,2)</f>
        <v>192.3</v>
      </c>
      <c r="K45" s="21">
        <f t="shared" ref="K45" si="21">ROUND(I45*J45,2)</f>
        <v>18653.099999999999</v>
      </c>
      <c r="L45" s="34"/>
      <c r="M45" s="118" t="s">
        <v>1167</v>
      </c>
    </row>
    <row r="46" spans="1:13" ht="17.100000000000001" customHeight="1">
      <c r="A46" s="17">
        <v>45600</v>
      </c>
      <c r="B46" s="85" t="s">
        <v>627</v>
      </c>
      <c r="C46" s="28"/>
      <c r="D46" s="29"/>
      <c r="E46" s="21"/>
      <c r="F46" s="30">
        <v>1</v>
      </c>
      <c r="G46" s="23">
        <f t="shared" ref="G46" si="22">J45</f>
        <v>192.3</v>
      </c>
      <c r="H46" s="21">
        <f t="shared" ref="H46" si="23">F46*G46</f>
        <v>192.3</v>
      </c>
      <c r="I46" s="24">
        <f t="shared" ref="I46" si="24">+I45+C46-F46</f>
        <v>96</v>
      </c>
      <c r="J46" s="134">
        <f t="shared" ref="J46" si="25">ROUND(((K45+E46)-H46)/I46,2)</f>
        <v>192.3</v>
      </c>
      <c r="K46" s="21">
        <f t="shared" ref="K46" si="26">ROUND(I46*J46,2)</f>
        <v>18460.8</v>
      </c>
      <c r="L46" s="34"/>
      <c r="M46" s="118" t="s">
        <v>1177</v>
      </c>
    </row>
    <row r="47" spans="1:13" ht="17.100000000000001" customHeight="1">
      <c r="A47" s="17">
        <v>45601</v>
      </c>
      <c r="B47" s="85" t="s">
        <v>604</v>
      </c>
      <c r="C47" s="28"/>
      <c r="D47" s="29"/>
      <c r="E47" s="21"/>
      <c r="F47" s="30">
        <v>2</v>
      </c>
      <c r="G47" s="23">
        <f t="shared" ref="G47" si="27">J46</f>
        <v>192.3</v>
      </c>
      <c r="H47" s="21">
        <f t="shared" ref="H47" si="28">F47*G47</f>
        <v>384.6</v>
      </c>
      <c r="I47" s="24">
        <f t="shared" ref="I47" si="29">+I46+C47-F47</f>
        <v>94</v>
      </c>
      <c r="J47" s="134">
        <f t="shared" ref="J47" si="30">ROUND(((K46+E47)-H47)/I47,2)</f>
        <v>192.3</v>
      </c>
      <c r="K47" s="21">
        <f t="shared" ref="K47" si="31">ROUND(I47*J47,2)</f>
        <v>18076.2</v>
      </c>
      <c r="L47" s="34"/>
      <c r="M47" s="118" t="s">
        <v>1178</v>
      </c>
    </row>
    <row r="48" spans="1:13" ht="17.100000000000001" customHeight="1">
      <c r="A48" s="17">
        <v>45601</v>
      </c>
      <c r="B48" s="85" t="s">
        <v>595</v>
      </c>
      <c r="C48" s="28"/>
      <c r="D48" s="29"/>
      <c r="E48" s="21"/>
      <c r="F48" s="30">
        <v>1</v>
      </c>
      <c r="G48" s="23">
        <f t="shared" ref="G48" si="32">J47</f>
        <v>192.3</v>
      </c>
      <c r="H48" s="21">
        <f t="shared" ref="H48" si="33">F48*G48</f>
        <v>192.3</v>
      </c>
      <c r="I48" s="24">
        <f t="shared" ref="I48" si="34">+I47+C48-F48</f>
        <v>93</v>
      </c>
      <c r="J48" s="134">
        <f t="shared" ref="J48" si="35">ROUND(((K47+E48)-H48)/I48,2)</f>
        <v>192.3</v>
      </c>
      <c r="K48" s="21">
        <f t="shared" ref="K48" si="36">ROUND(I48*J48,2)</f>
        <v>17883.900000000001</v>
      </c>
      <c r="L48" s="34"/>
      <c r="M48" s="118" t="s">
        <v>1182</v>
      </c>
    </row>
    <row r="49" spans="1:13" ht="17.100000000000001" customHeight="1">
      <c r="A49" s="17">
        <v>45603</v>
      </c>
      <c r="B49" s="85" t="s">
        <v>626</v>
      </c>
      <c r="C49" s="28"/>
      <c r="D49" s="29"/>
      <c r="E49" s="21"/>
      <c r="F49" s="30">
        <v>1</v>
      </c>
      <c r="G49" s="23">
        <f t="shared" ref="G49" si="37">J48</f>
        <v>192.3</v>
      </c>
      <c r="H49" s="21">
        <f t="shared" ref="H49" si="38">F49*G49</f>
        <v>192.3</v>
      </c>
      <c r="I49" s="24">
        <f t="shared" ref="I49" si="39">+I48+C49-F49</f>
        <v>92</v>
      </c>
      <c r="J49" s="134">
        <f t="shared" ref="J49" si="40">ROUND(((K48+E49)-H49)/I49,2)</f>
        <v>192.3</v>
      </c>
      <c r="K49" s="21">
        <f t="shared" ref="K49" si="41">ROUND(I49*J49,2)</f>
        <v>17691.599999999999</v>
      </c>
      <c r="L49" s="34"/>
      <c r="M49" s="118" t="s">
        <v>1190</v>
      </c>
    </row>
    <row r="50" spans="1:13" ht="17.100000000000001" customHeight="1">
      <c r="A50" s="17">
        <v>45616</v>
      </c>
      <c r="B50" s="85" t="s">
        <v>583</v>
      </c>
      <c r="C50" s="28"/>
      <c r="D50" s="29"/>
      <c r="E50" s="21"/>
      <c r="F50" s="30">
        <v>3</v>
      </c>
      <c r="G50" s="23">
        <f t="shared" ref="G50" si="42">J49</f>
        <v>192.3</v>
      </c>
      <c r="H50" s="21">
        <f t="shared" ref="H50" si="43">F50*G50</f>
        <v>576.90000000000009</v>
      </c>
      <c r="I50" s="24">
        <f t="shared" ref="I50" si="44">+I49+C50-F50</f>
        <v>89</v>
      </c>
      <c r="J50" s="134">
        <f t="shared" ref="J50" si="45">ROUND(((K49+E50)-H50)/I50,2)</f>
        <v>192.3</v>
      </c>
      <c r="K50" s="21">
        <f t="shared" ref="K50" si="46">ROUND(I50*J50,2)</f>
        <v>17114.7</v>
      </c>
      <c r="L50" s="34"/>
      <c r="M50" s="118" t="s">
        <v>1201</v>
      </c>
    </row>
    <row r="51" spans="1:13" ht="17.100000000000001" customHeight="1">
      <c r="A51" s="17">
        <v>45621</v>
      </c>
      <c r="B51" s="85" t="s">
        <v>629</v>
      </c>
      <c r="C51" s="28"/>
      <c r="D51" s="29"/>
      <c r="E51" s="21"/>
      <c r="F51" s="30">
        <v>1</v>
      </c>
      <c r="G51" s="23">
        <f t="shared" ref="G51" si="47">J50</f>
        <v>192.3</v>
      </c>
      <c r="H51" s="21">
        <f t="shared" ref="H51" si="48">F51*G51</f>
        <v>192.3</v>
      </c>
      <c r="I51" s="24">
        <f t="shared" ref="I51" si="49">+I50+C51-F51</f>
        <v>88</v>
      </c>
      <c r="J51" s="134">
        <f t="shared" ref="J51" si="50">ROUND(((K50+E51)-H51)/I51,2)</f>
        <v>192.3</v>
      </c>
      <c r="K51" s="21">
        <f t="shared" ref="K51" si="51">ROUND(I51*J51,2)</f>
        <v>16922.400000000001</v>
      </c>
      <c r="L51" s="34"/>
      <c r="M51" s="118" t="s">
        <v>1203</v>
      </c>
    </row>
    <row r="52" spans="1:13" ht="17.100000000000001" customHeight="1">
      <c r="A52" s="17">
        <v>45635</v>
      </c>
      <c r="B52" s="85" t="s">
        <v>604</v>
      </c>
      <c r="C52" s="28"/>
      <c r="D52" s="29"/>
      <c r="E52" s="21"/>
      <c r="F52" s="30">
        <v>2</v>
      </c>
      <c r="G52" s="23">
        <f t="shared" ref="G52" si="52">J51</f>
        <v>192.3</v>
      </c>
      <c r="H52" s="21">
        <f t="shared" ref="H52" si="53">F52*G52</f>
        <v>384.6</v>
      </c>
      <c r="I52" s="24">
        <f t="shared" ref="I52" si="54">+I51+C52-F52</f>
        <v>86</v>
      </c>
      <c r="J52" s="134">
        <f t="shared" ref="J52" si="55">ROUND(((K51+E52)-H52)/I52,2)</f>
        <v>192.3</v>
      </c>
      <c r="K52" s="21">
        <f t="shared" ref="K52" si="56">ROUND(I52*J52,2)</f>
        <v>16537.8</v>
      </c>
      <c r="L52" s="34"/>
      <c r="M52" s="118" t="s">
        <v>1214</v>
      </c>
    </row>
    <row r="53" spans="1:13" ht="17.100000000000001" customHeight="1">
      <c r="A53" s="17">
        <v>45638</v>
      </c>
      <c r="B53" s="85" t="s">
        <v>627</v>
      </c>
      <c r="C53" s="28"/>
      <c r="D53" s="29"/>
      <c r="E53" s="21"/>
      <c r="F53" s="30">
        <v>1</v>
      </c>
      <c r="G53" s="23">
        <f t="shared" ref="G53" si="57">J52</f>
        <v>192.3</v>
      </c>
      <c r="H53" s="21">
        <f t="shared" ref="H53" si="58">F53*G53</f>
        <v>192.3</v>
      </c>
      <c r="I53" s="24">
        <f t="shared" ref="I53" si="59">+I52+C53-F53</f>
        <v>85</v>
      </c>
      <c r="J53" s="134">
        <f t="shared" ref="J53" si="60">ROUND(((K52+E53)-H53)/I53,2)</f>
        <v>192.3</v>
      </c>
      <c r="K53" s="21">
        <f t="shared" ref="K53" si="61">ROUND(I53*J53,2)</f>
        <v>16345.5</v>
      </c>
      <c r="L53" s="34"/>
      <c r="M53" s="118" t="s">
        <v>1225</v>
      </c>
    </row>
    <row r="54" spans="1:13" ht="17.100000000000001" customHeight="1">
      <c r="A54" s="17">
        <v>45638</v>
      </c>
      <c r="B54" s="85" t="s">
        <v>629</v>
      </c>
      <c r="C54" s="28"/>
      <c r="D54" s="29"/>
      <c r="E54" s="21"/>
      <c r="F54" s="30">
        <v>2</v>
      </c>
      <c r="G54" s="23">
        <f t="shared" ref="G54" si="62">J53</f>
        <v>192.3</v>
      </c>
      <c r="H54" s="21">
        <f t="shared" ref="H54" si="63">F54*G54</f>
        <v>384.6</v>
      </c>
      <c r="I54" s="24">
        <f t="shared" ref="I54" si="64">+I53+C54-F54</f>
        <v>83</v>
      </c>
      <c r="J54" s="134">
        <f t="shared" ref="J54" si="65">ROUND(((K53+E54)-H54)/I54,2)</f>
        <v>192.3</v>
      </c>
      <c r="K54" s="21">
        <f t="shared" ref="K54" si="66">ROUND(I54*J54,2)</f>
        <v>15960.9</v>
      </c>
      <c r="L54" s="34"/>
      <c r="M54" s="118" t="s">
        <v>1226</v>
      </c>
    </row>
    <row r="55" spans="1:13" ht="17.100000000000001" customHeight="1">
      <c r="A55" s="17"/>
      <c r="B55" s="85"/>
      <c r="C55" s="28"/>
      <c r="D55" s="29"/>
      <c r="E55" s="21"/>
      <c r="F55" s="30"/>
      <c r="G55" s="31"/>
      <c r="H55" s="21"/>
      <c r="I55" s="24">
        <f t="shared" si="9"/>
        <v>83</v>
      </c>
      <c r="J55" s="134">
        <f t="shared" si="10"/>
        <v>192.3</v>
      </c>
      <c r="K55" s="21">
        <f t="shared" si="11"/>
        <v>15960.9</v>
      </c>
      <c r="L55" s="34"/>
    </row>
    <row r="56" spans="1:13" ht="17.100000000000001" customHeight="1">
      <c r="A56" s="17"/>
      <c r="B56" s="85"/>
      <c r="C56" s="28"/>
      <c r="D56" s="29"/>
      <c r="E56" s="21"/>
      <c r="F56" s="30"/>
      <c r="G56" s="31"/>
      <c r="H56" s="21"/>
      <c r="I56" s="24">
        <f t="shared" si="9"/>
        <v>83</v>
      </c>
      <c r="J56" s="134">
        <f t="shared" si="10"/>
        <v>192.3</v>
      </c>
      <c r="K56" s="21">
        <f t="shared" si="11"/>
        <v>15960.9</v>
      </c>
      <c r="L56" s="34"/>
    </row>
    <row r="57" spans="1:13" ht="17.100000000000001" customHeight="1">
      <c r="A57" s="17"/>
      <c r="B57" s="85"/>
      <c r="C57" s="28"/>
      <c r="D57" s="29"/>
      <c r="E57" s="21"/>
      <c r="F57" s="30"/>
      <c r="G57" s="31"/>
      <c r="H57" s="21"/>
      <c r="I57" s="24">
        <f t="shared" si="9"/>
        <v>83</v>
      </c>
      <c r="J57" s="134">
        <f t="shared" si="10"/>
        <v>192.3</v>
      </c>
      <c r="K57" s="21">
        <f t="shared" si="11"/>
        <v>15960.9</v>
      </c>
      <c r="L57" s="34"/>
    </row>
    <row r="58" spans="1:13" ht="17.100000000000001" customHeight="1">
      <c r="A58" s="17"/>
      <c r="B58" s="85"/>
      <c r="C58" s="28"/>
      <c r="D58" s="29"/>
      <c r="E58" s="21"/>
      <c r="F58" s="30"/>
      <c r="G58" s="31"/>
      <c r="H58" s="21"/>
      <c r="I58" s="24">
        <f t="shared" si="9"/>
        <v>83</v>
      </c>
      <c r="J58" s="134">
        <f t="shared" si="10"/>
        <v>192.3</v>
      </c>
      <c r="K58" s="21">
        <f t="shared" si="11"/>
        <v>15960.9</v>
      </c>
      <c r="L58" s="34"/>
    </row>
    <row r="59" spans="1:13" ht="17.100000000000001" customHeight="1">
      <c r="A59" s="17"/>
      <c r="B59" s="85"/>
      <c r="C59" s="28"/>
      <c r="D59" s="29"/>
      <c r="E59" s="21"/>
      <c r="F59" s="30"/>
      <c r="G59" s="31"/>
      <c r="H59" s="21"/>
      <c r="I59" s="24">
        <f t="shared" si="9"/>
        <v>83</v>
      </c>
      <c r="J59" s="134">
        <f t="shared" si="10"/>
        <v>192.3</v>
      </c>
      <c r="K59" s="21">
        <f t="shared" si="11"/>
        <v>15960.9</v>
      </c>
      <c r="L59" s="34"/>
    </row>
    <row r="60" spans="1:13" ht="17.100000000000001" customHeight="1">
      <c r="A60" s="17"/>
      <c r="B60" s="85"/>
      <c r="C60" s="28"/>
      <c r="D60" s="29"/>
      <c r="E60" s="21"/>
      <c r="F60" s="30"/>
      <c r="G60" s="31"/>
      <c r="H60" s="21"/>
      <c r="I60" s="24">
        <f t="shared" si="9"/>
        <v>83</v>
      </c>
      <c r="J60" s="134">
        <f t="shared" si="10"/>
        <v>192.3</v>
      </c>
      <c r="K60" s="21">
        <f t="shared" si="11"/>
        <v>15960.9</v>
      </c>
      <c r="L60" s="34"/>
    </row>
    <row r="61" spans="1:13" ht="17.100000000000001" customHeight="1">
      <c r="A61" s="17"/>
      <c r="B61" s="85"/>
      <c r="C61" s="28"/>
      <c r="D61" s="29"/>
      <c r="E61" s="21"/>
      <c r="F61" s="30"/>
      <c r="G61" s="31"/>
      <c r="H61" s="21"/>
      <c r="I61" s="24">
        <f t="shared" si="9"/>
        <v>83</v>
      </c>
      <c r="J61" s="134">
        <f t="shared" si="10"/>
        <v>192.3</v>
      </c>
      <c r="K61" s="21">
        <f t="shared" si="11"/>
        <v>15960.9</v>
      </c>
      <c r="L61" s="34"/>
    </row>
    <row r="62" spans="1:13" ht="17.100000000000001" customHeight="1">
      <c r="A62" s="17"/>
      <c r="B62" s="85"/>
      <c r="C62" s="28"/>
      <c r="D62" s="29"/>
      <c r="E62" s="21"/>
      <c r="F62" s="30"/>
      <c r="G62" s="31"/>
      <c r="H62" s="21"/>
      <c r="I62" s="24">
        <f t="shared" si="9"/>
        <v>83</v>
      </c>
      <c r="J62" s="134">
        <f t="shared" si="10"/>
        <v>192.3</v>
      </c>
      <c r="K62" s="21">
        <f t="shared" si="11"/>
        <v>15960.9</v>
      </c>
      <c r="L62" s="34"/>
    </row>
    <row r="63" spans="1:13" ht="17.100000000000001" customHeight="1">
      <c r="A63" s="17"/>
      <c r="B63" s="85"/>
      <c r="C63" s="28"/>
      <c r="D63" s="29"/>
      <c r="E63" s="21"/>
      <c r="F63" s="30"/>
      <c r="G63" s="31"/>
      <c r="H63" s="21"/>
      <c r="I63" s="24">
        <f t="shared" si="9"/>
        <v>83</v>
      </c>
      <c r="J63" s="134">
        <f t="shared" si="10"/>
        <v>192.3</v>
      </c>
      <c r="K63" s="21">
        <f t="shared" si="11"/>
        <v>15960.9</v>
      </c>
      <c r="L63" s="34"/>
    </row>
    <row r="64" spans="1:13" ht="17.100000000000001" customHeight="1">
      <c r="A64" s="17"/>
      <c r="B64" s="85"/>
      <c r="C64" s="28"/>
      <c r="D64" s="29"/>
      <c r="E64" s="21"/>
      <c r="F64" s="30"/>
      <c r="G64" s="31"/>
      <c r="H64" s="21"/>
      <c r="I64" s="24">
        <f t="shared" si="9"/>
        <v>83</v>
      </c>
      <c r="J64" s="134">
        <f t="shared" si="10"/>
        <v>192.3</v>
      </c>
      <c r="K64" s="21">
        <f t="shared" si="11"/>
        <v>15960.9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24">
        <f t="shared" si="9"/>
        <v>83</v>
      </c>
      <c r="J65" s="134">
        <f t="shared" si="10"/>
        <v>192.3</v>
      </c>
      <c r="K65" s="21">
        <f t="shared" si="11"/>
        <v>15960.9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24">
        <f t="shared" si="9"/>
        <v>83</v>
      </c>
      <c r="J66" s="134">
        <f t="shared" si="10"/>
        <v>192.3</v>
      </c>
      <c r="K66" s="21">
        <f t="shared" si="11"/>
        <v>15960.9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24">
        <f t="shared" si="9"/>
        <v>83</v>
      </c>
      <c r="J67" s="134">
        <f t="shared" si="10"/>
        <v>192.3</v>
      </c>
      <c r="K67" s="21">
        <f t="shared" si="11"/>
        <v>15960.9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24">
        <f t="shared" si="9"/>
        <v>83</v>
      </c>
      <c r="J68" s="134">
        <f t="shared" si="10"/>
        <v>192.3</v>
      </c>
      <c r="K68" s="21">
        <f t="shared" si="11"/>
        <v>15960.9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24">
        <f t="shared" si="9"/>
        <v>83</v>
      </c>
      <c r="J69" s="134">
        <f t="shared" si="10"/>
        <v>192.3</v>
      </c>
      <c r="K69" s="21">
        <f t="shared" si="11"/>
        <v>15960.9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24">
        <f t="shared" si="9"/>
        <v>83</v>
      </c>
      <c r="J70" s="134">
        <f t="shared" si="10"/>
        <v>192.3</v>
      </c>
      <c r="K70" s="21">
        <f t="shared" si="11"/>
        <v>15960.9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24">
        <f t="shared" si="9"/>
        <v>83</v>
      </c>
      <c r="J71" s="134">
        <f t="shared" si="10"/>
        <v>192.3</v>
      </c>
      <c r="K71" s="21">
        <f t="shared" si="11"/>
        <v>15960.9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24">
        <f t="shared" si="9"/>
        <v>83</v>
      </c>
      <c r="J72" s="134">
        <f t="shared" si="10"/>
        <v>192.3</v>
      </c>
      <c r="K72" s="21">
        <f t="shared" si="11"/>
        <v>15960.9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24">
        <f t="shared" si="9"/>
        <v>83</v>
      </c>
      <c r="J73" s="134">
        <f t="shared" si="10"/>
        <v>192.3</v>
      </c>
      <c r="K73" s="21">
        <f t="shared" si="11"/>
        <v>15960.9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24">
        <f t="shared" si="9"/>
        <v>83</v>
      </c>
      <c r="J74" s="134">
        <f t="shared" si="10"/>
        <v>192.3</v>
      </c>
      <c r="K74" s="21">
        <f t="shared" si="11"/>
        <v>15960.9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24">
        <f t="shared" ref="I75:I120" si="67">+I74+C75-F75</f>
        <v>83</v>
      </c>
      <c r="J75" s="134">
        <f t="shared" ref="J75:J120" si="68">ROUND(((K74+E75)-H75)/I75,2)</f>
        <v>192.3</v>
      </c>
      <c r="K75" s="21">
        <f t="shared" ref="K75:K120" si="69">ROUND(I75*J75,2)</f>
        <v>15960.9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24">
        <f t="shared" si="67"/>
        <v>83</v>
      </c>
      <c r="J76" s="134">
        <f t="shared" si="68"/>
        <v>192.3</v>
      </c>
      <c r="K76" s="21">
        <f t="shared" si="69"/>
        <v>15960.9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24">
        <f t="shared" si="67"/>
        <v>83</v>
      </c>
      <c r="J77" s="134">
        <f t="shared" si="68"/>
        <v>192.3</v>
      </c>
      <c r="K77" s="21">
        <f t="shared" si="69"/>
        <v>15960.9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24">
        <f t="shared" si="67"/>
        <v>83</v>
      </c>
      <c r="J78" s="134">
        <f t="shared" si="68"/>
        <v>192.3</v>
      </c>
      <c r="K78" s="21">
        <f t="shared" si="69"/>
        <v>15960.9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24">
        <f t="shared" si="67"/>
        <v>83</v>
      </c>
      <c r="J79" s="134">
        <f t="shared" si="68"/>
        <v>192.3</v>
      </c>
      <c r="K79" s="21">
        <f t="shared" si="69"/>
        <v>15960.9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24">
        <f t="shared" si="67"/>
        <v>83</v>
      </c>
      <c r="J80" s="134">
        <f t="shared" si="68"/>
        <v>192.3</v>
      </c>
      <c r="K80" s="21">
        <f t="shared" si="69"/>
        <v>15960.9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24">
        <f t="shared" si="67"/>
        <v>83</v>
      </c>
      <c r="J81" s="134">
        <f t="shared" si="68"/>
        <v>192.3</v>
      </c>
      <c r="K81" s="21">
        <f t="shared" si="69"/>
        <v>15960.9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24">
        <f t="shared" si="67"/>
        <v>83</v>
      </c>
      <c r="J82" s="134">
        <f t="shared" si="68"/>
        <v>192.3</v>
      </c>
      <c r="K82" s="21">
        <f t="shared" si="69"/>
        <v>15960.9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24">
        <f t="shared" si="67"/>
        <v>83</v>
      </c>
      <c r="J83" s="134">
        <f t="shared" si="68"/>
        <v>192.3</v>
      </c>
      <c r="K83" s="21">
        <f t="shared" si="69"/>
        <v>15960.9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24">
        <f t="shared" si="67"/>
        <v>83</v>
      </c>
      <c r="J84" s="134">
        <f t="shared" si="68"/>
        <v>192.3</v>
      </c>
      <c r="K84" s="21">
        <f t="shared" si="69"/>
        <v>15960.9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24">
        <f t="shared" si="67"/>
        <v>83</v>
      </c>
      <c r="J85" s="134">
        <f t="shared" si="68"/>
        <v>192.3</v>
      </c>
      <c r="K85" s="21">
        <f t="shared" si="69"/>
        <v>15960.9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24">
        <f t="shared" si="67"/>
        <v>83</v>
      </c>
      <c r="J86" s="134">
        <f t="shared" si="68"/>
        <v>192.3</v>
      </c>
      <c r="K86" s="21">
        <f t="shared" si="69"/>
        <v>15960.9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24">
        <f t="shared" si="67"/>
        <v>83</v>
      </c>
      <c r="J87" s="134">
        <f t="shared" si="68"/>
        <v>192.3</v>
      </c>
      <c r="K87" s="21">
        <f t="shared" si="69"/>
        <v>15960.9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24">
        <f t="shared" si="67"/>
        <v>83</v>
      </c>
      <c r="J88" s="134">
        <f t="shared" si="68"/>
        <v>192.3</v>
      </c>
      <c r="K88" s="21">
        <f t="shared" si="69"/>
        <v>15960.9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24">
        <f t="shared" si="67"/>
        <v>83</v>
      </c>
      <c r="J89" s="134">
        <f t="shared" si="68"/>
        <v>192.3</v>
      </c>
      <c r="K89" s="21">
        <f t="shared" si="69"/>
        <v>15960.9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24">
        <f t="shared" si="67"/>
        <v>83</v>
      </c>
      <c r="J90" s="134">
        <f t="shared" si="68"/>
        <v>192.3</v>
      </c>
      <c r="K90" s="21">
        <f t="shared" si="69"/>
        <v>15960.9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24">
        <f t="shared" si="67"/>
        <v>83</v>
      </c>
      <c r="J91" s="134">
        <f t="shared" si="68"/>
        <v>192.3</v>
      </c>
      <c r="K91" s="21">
        <f t="shared" si="69"/>
        <v>15960.9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24">
        <f t="shared" si="67"/>
        <v>83</v>
      </c>
      <c r="J92" s="134">
        <f t="shared" si="68"/>
        <v>192.3</v>
      </c>
      <c r="K92" s="21">
        <f t="shared" si="69"/>
        <v>15960.9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24">
        <f t="shared" si="67"/>
        <v>83</v>
      </c>
      <c r="J93" s="134">
        <f t="shared" si="68"/>
        <v>192.3</v>
      </c>
      <c r="K93" s="21">
        <f t="shared" si="69"/>
        <v>15960.9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24">
        <f t="shared" si="67"/>
        <v>83</v>
      </c>
      <c r="J94" s="134">
        <f t="shared" si="68"/>
        <v>192.3</v>
      </c>
      <c r="K94" s="21">
        <f t="shared" si="69"/>
        <v>15960.9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24">
        <f t="shared" si="67"/>
        <v>83</v>
      </c>
      <c r="J95" s="134">
        <f t="shared" si="68"/>
        <v>192.3</v>
      </c>
      <c r="K95" s="21">
        <f t="shared" si="69"/>
        <v>15960.9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24">
        <f t="shared" si="67"/>
        <v>83</v>
      </c>
      <c r="J96" s="134">
        <f t="shared" si="68"/>
        <v>192.3</v>
      </c>
      <c r="K96" s="21">
        <f t="shared" si="69"/>
        <v>15960.9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24">
        <f t="shared" si="67"/>
        <v>83</v>
      </c>
      <c r="J97" s="134">
        <f t="shared" si="68"/>
        <v>192.3</v>
      </c>
      <c r="K97" s="21">
        <f t="shared" si="69"/>
        <v>15960.9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24">
        <f t="shared" si="67"/>
        <v>83</v>
      </c>
      <c r="J98" s="134">
        <f t="shared" si="68"/>
        <v>192.3</v>
      </c>
      <c r="K98" s="21">
        <f t="shared" si="69"/>
        <v>15960.9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24">
        <f t="shared" si="67"/>
        <v>83</v>
      </c>
      <c r="J99" s="134">
        <f t="shared" si="68"/>
        <v>192.3</v>
      </c>
      <c r="K99" s="21">
        <f t="shared" si="69"/>
        <v>15960.9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24">
        <f t="shared" si="67"/>
        <v>83</v>
      </c>
      <c r="J100" s="134">
        <f t="shared" si="68"/>
        <v>192.3</v>
      </c>
      <c r="K100" s="21">
        <f t="shared" si="69"/>
        <v>15960.9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24">
        <f t="shared" si="67"/>
        <v>83</v>
      </c>
      <c r="J101" s="134">
        <f t="shared" si="68"/>
        <v>192.3</v>
      </c>
      <c r="K101" s="21">
        <f t="shared" si="69"/>
        <v>15960.9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24">
        <f t="shared" si="67"/>
        <v>83</v>
      </c>
      <c r="J102" s="134">
        <f t="shared" si="68"/>
        <v>192.3</v>
      </c>
      <c r="K102" s="21">
        <f t="shared" si="69"/>
        <v>15960.9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24">
        <f t="shared" si="67"/>
        <v>83</v>
      </c>
      <c r="J103" s="134">
        <f t="shared" si="68"/>
        <v>192.3</v>
      </c>
      <c r="K103" s="21">
        <f t="shared" si="69"/>
        <v>15960.9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24">
        <f t="shared" si="67"/>
        <v>83</v>
      </c>
      <c r="J104" s="134">
        <f t="shared" si="68"/>
        <v>192.3</v>
      </c>
      <c r="K104" s="21">
        <f t="shared" si="69"/>
        <v>15960.9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24">
        <f t="shared" si="67"/>
        <v>83</v>
      </c>
      <c r="J105" s="134">
        <f t="shared" si="68"/>
        <v>192.3</v>
      </c>
      <c r="K105" s="21">
        <f t="shared" si="69"/>
        <v>15960.9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24">
        <f t="shared" si="67"/>
        <v>83</v>
      </c>
      <c r="J106" s="134">
        <f t="shared" si="68"/>
        <v>192.3</v>
      </c>
      <c r="K106" s="21">
        <f t="shared" si="69"/>
        <v>15960.9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24">
        <f t="shared" si="67"/>
        <v>83</v>
      </c>
      <c r="J107" s="134">
        <f t="shared" si="68"/>
        <v>192.3</v>
      </c>
      <c r="K107" s="21">
        <f t="shared" si="69"/>
        <v>15960.9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24">
        <f t="shared" si="67"/>
        <v>83</v>
      </c>
      <c r="J108" s="134">
        <f t="shared" si="68"/>
        <v>192.3</v>
      </c>
      <c r="K108" s="21">
        <f t="shared" si="69"/>
        <v>15960.9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24">
        <f t="shared" si="67"/>
        <v>83</v>
      </c>
      <c r="J109" s="134">
        <f t="shared" si="68"/>
        <v>192.3</v>
      </c>
      <c r="K109" s="21">
        <f t="shared" si="69"/>
        <v>15960.9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24">
        <f t="shared" si="67"/>
        <v>83</v>
      </c>
      <c r="J110" s="134">
        <f t="shared" si="68"/>
        <v>192.3</v>
      </c>
      <c r="K110" s="21">
        <f t="shared" si="69"/>
        <v>15960.9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24">
        <f t="shared" si="67"/>
        <v>83</v>
      </c>
      <c r="J111" s="134">
        <f t="shared" si="68"/>
        <v>192.3</v>
      </c>
      <c r="K111" s="21">
        <f t="shared" si="69"/>
        <v>15960.9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24">
        <f t="shared" si="67"/>
        <v>83</v>
      </c>
      <c r="J112" s="134">
        <f t="shared" si="68"/>
        <v>192.3</v>
      </c>
      <c r="K112" s="21">
        <f t="shared" si="69"/>
        <v>15960.9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24">
        <f t="shared" si="67"/>
        <v>83</v>
      </c>
      <c r="J113" s="134">
        <f t="shared" si="68"/>
        <v>192.3</v>
      </c>
      <c r="K113" s="21">
        <f t="shared" si="69"/>
        <v>15960.9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24">
        <f t="shared" si="67"/>
        <v>83</v>
      </c>
      <c r="J114" s="134">
        <f t="shared" si="68"/>
        <v>192.3</v>
      </c>
      <c r="K114" s="21">
        <f t="shared" si="69"/>
        <v>15960.9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24">
        <f t="shared" si="67"/>
        <v>83</v>
      </c>
      <c r="J115" s="134">
        <f t="shared" si="68"/>
        <v>192.3</v>
      </c>
      <c r="K115" s="21">
        <f t="shared" si="69"/>
        <v>15960.9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24">
        <f t="shared" si="67"/>
        <v>83</v>
      </c>
      <c r="J116" s="134">
        <f t="shared" si="68"/>
        <v>192.3</v>
      </c>
      <c r="K116" s="21">
        <f t="shared" si="69"/>
        <v>15960.9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24">
        <f t="shared" si="67"/>
        <v>83</v>
      </c>
      <c r="J117" s="134">
        <f t="shared" si="68"/>
        <v>192.3</v>
      </c>
      <c r="K117" s="21">
        <f t="shared" si="69"/>
        <v>15960.9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24">
        <f t="shared" si="67"/>
        <v>83</v>
      </c>
      <c r="J118" s="134">
        <f t="shared" si="68"/>
        <v>192.3</v>
      </c>
      <c r="K118" s="21">
        <f t="shared" si="69"/>
        <v>15960.9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24">
        <f t="shared" si="67"/>
        <v>83</v>
      </c>
      <c r="J119" s="134">
        <f t="shared" si="68"/>
        <v>192.3</v>
      </c>
      <c r="K119" s="21">
        <f t="shared" si="69"/>
        <v>15960.9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24">
        <f t="shared" si="67"/>
        <v>83</v>
      </c>
      <c r="J120" s="134">
        <f t="shared" si="68"/>
        <v>192.3</v>
      </c>
      <c r="K120" s="21">
        <f t="shared" si="69"/>
        <v>15960.9</v>
      </c>
      <c r="L120" s="34"/>
    </row>
  </sheetData>
  <mergeCells count="23">
    <mergeCell ref="M11:M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284</v>
      </c>
      <c r="F8" s="10"/>
      <c r="G8" s="10"/>
      <c r="H8" s="38"/>
      <c r="I8" s="9" t="s">
        <v>6</v>
      </c>
      <c r="J8" s="10"/>
      <c r="K8" s="10" t="s">
        <v>286</v>
      </c>
      <c r="L8" s="11"/>
    </row>
    <row r="9" spans="1:12" ht="15" customHeight="1">
      <c r="A9" s="12" t="s">
        <v>8</v>
      </c>
      <c r="D9" s="10" t="s">
        <v>285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2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284</v>
      </c>
      <c r="F8" s="10"/>
      <c r="G8" s="10"/>
      <c r="H8" s="38"/>
      <c r="I8" s="9" t="s">
        <v>6</v>
      </c>
      <c r="J8" s="10"/>
      <c r="K8" s="10" t="s">
        <v>288</v>
      </c>
      <c r="L8" s="11"/>
    </row>
    <row r="9" spans="1:12" ht="15" customHeight="1">
      <c r="A9" s="12" t="s">
        <v>8</v>
      </c>
      <c r="D9" s="10" t="s">
        <v>287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3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289</v>
      </c>
      <c r="F8" s="10"/>
      <c r="G8" s="10"/>
      <c r="H8" s="38"/>
      <c r="I8" s="9" t="s">
        <v>6</v>
      </c>
      <c r="J8" s="10"/>
      <c r="K8" s="10" t="s">
        <v>291</v>
      </c>
      <c r="L8" s="11"/>
    </row>
    <row r="9" spans="1:12" ht="15" customHeight="1">
      <c r="A9" s="12" t="s">
        <v>8</v>
      </c>
      <c r="D9" s="10" t="s">
        <v>290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4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292</v>
      </c>
      <c r="F8" s="10"/>
      <c r="G8" s="10"/>
      <c r="H8" s="38"/>
      <c r="I8" s="9" t="s">
        <v>6</v>
      </c>
      <c r="J8" s="10"/>
      <c r="K8" s="10" t="s">
        <v>294</v>
      </c>
      <c r="L8" s="11"/>
    </row>
    <row r="9" spans="1:12" ht="15" customHeight="1">
      <c r="A9" s="12" t="s">
        <v>8</v>
      </c>
      <c r="D9" s="10" t="s">
        <v>293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0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 t="shared" si="0"/>
        <v>0</v>
      </c>
      <c r="I15" s="32">
        <f t="shared" ref="I15:I20" si="1">+I14+C15-F15</f>
        <v>0</v>
      </c>
      <c r="J15" s="42" t="e">
        <f>ROUND(((K14+E15)-H15)/I15,2)</f>
        <v>#DIV/0!</v>
      </c>
      <c r="K15" s="33" t="e">
        <f t="shared" ref="K15:K20" si="2"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 t="shared" si="0"/>
        <v>0</v>
      </c>
      <c r="I16" s="32">
        <f t="shared" si="1"/>
        <v>0</v>
      </c>
      <c r="J16" s="42" t="e">
        <f>ROUND(((K15+E16)-H16)/I16,2)</f>
        <v>#DIV/0!</v>
      </c>
      <c r="K16" s="33" t="e">
        <f t="shared" si="2"/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 t="shared" si="0"/>
        <v>0</v>
      </c>
      <c r="I17" s="32">
        <f t="shared" si="1"/>
        <v>0</v>
      </c>
      <c r="J17" s="42" t="e">
        <f>ROUND(((K16+E17)-H17)/I17,2)</f>
        <v>#DIV/0!</v>
      </c>
      <c r="K17" s="33" t="e">
        <f t="shared" si="2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 t="shared" si="0"/>
        <v>0</v>
      </c>
      <c r="I18" s="32">
        <f t="shared" si="1"/>
        <v>0</v>
      </c>
      <c r="J18" s="42" t="e">
        <f>ROUND(((K17+E18)-H18)/I18,2)</f>
        <v>#DIV/0!</v>
      </c>
      <c r="K18" s="33" t="e">
        <f t="shared" si="2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>
        <f t="shared" si="0"/>
        <v>0</v>
      </c>
      <c r="I19" s="32">
        <f t="shared" si="1"/>
        <v>0</v>
      </c>
      <c r="J19" s="42" t="e">
        <f>ROUND(((K18+E19)-H19)/I19,2)</f>
        <v>#DIV/0!</v>
      </c>
      <c r="K19" s="33" t="e">
        <f t="shared" si="2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>
        <f t="shared" si="0"/>
        <v>0</v>
      </c>
      <c r="I20" s="32">
        <f t="shared" si="1"/>
        <v>0</v>
      </c>
      <c r="J20" s="42">
        <v>0</v>
      </c>
      <c r="K20" s="33">
        <f t="shared" si="2"/>
        <v>0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5">
    <tabColor rgb="FFFFFF00"/>
    <pageSetUpPr fitToPage="1"/>
  </sheetPr>
  <dimension ref="A1:M120"/>
  <sheetViews>
    <sheetView topLeftCell="A13" zoomScaleNormal="100" zoomScaleSheetLayoutView="100" workbookViewId="0">
      <selection activeCell="M25" sqref="M25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18" customWidth="1"/>
    <col min="14" max="15" width="9.140625" style="1"/>
    <col min="16" max="16" width="16.5703125" style="1" customWidth="1"/>
    <col min="17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295</v>
      </c>
      <c r="F8" s="10"/>
      <c r="G8" s="10"/>
      <c r="H8" s="38"/>
      <c r="I8" s="9" t="s">
        <v>6</v>
      </c>
      <c r="J8" s="10"/>
      <c r="K8" s="10" t="s">
        <v>297</v>
      </c>
      <c r="L8" s="11"/>
    </row>
    <row r="9" spans="1:13" ht="15" customHeight="1">
      <c r="A9" s="12" t="s">
        <v>8</v>
      </c>
      <c r="D9" s="10" t="s">
        <v>296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5" si="0">F14*G14</f>
        <v>0</v>
      </c>
      <c r="I14" s="24">
        <v>39</v>
      </c>
      <c r="J14" s="25">
        <v>100</v>
      </c>
      <c r="K14" s="21">
        <f>J14*I14</f>
        <v>3900</v>
      </c>
      <c r="L14" s="26"/>
    </row>
    <row r="15" spans="1:13" ht="17.100000000000001" customHeight="1">
      <c r="A15" s="17">
        <v>45303</v>
      </c>
      <c r="B15" s="85" t="s">
        <v>589</v>
      </c>
      <c r="C15" s="28"/>
      <c r="D15" s="29"/>
      <c r="E15" s="21"/>
      <c r="F15" s="30">
        <v>2</v>
      </c>
      <c r="G15" s="31">
        <v>100</v>
      </c>
      <c r="H15" s="21">
        <f t="shared" si="0"/>
        <v>200</v>
      </c>
      <c r="I15" s="32">
        <f t="shared" ref="I15:I25" si="1">+I14+C15-F15</f>
        <v>37</v>
      </c>
      <c r="J15" s="42">
        <f t="shared" ref="J15:J20" si="2">ROUND(((K14+E15)-H15)/I15,2)</f>
        <v>100</v>
      </c>
      <c r="K15" s="33">
        <f t="shared" ref="K15:K25" si="3">ROUND(I15*J15,2)</f>
        <v>3700</v>
      </c>
      <c r="L15" s="34"/>
      <c r="M15" s="118" t="s">
        <v>623</v>
      </c>
    </row>
    <row r="16" spans="1:13" ht="17.100000000000001" customHeight="1">
      <c r="A16" s="17">
        <v>45307</v>
      </c>
      <c r="B16" s="85" t="s">
        <v>640</v>
      </c>
      <c r="C16" s="28"/>
      <c r="D16" s="29"/>
      <c r="E16" s="21"/>
      <c r="F16" s="30">
        <v>1</v>
      </c>
      <c r="G16" s="31">
        <v>100</v>
      </c>
      <c r="H16" s="21">
        <f t="shared" si="0"/>
        <v>100</v>
      </c>
      <c r="I16" s="32">
        <f t="shared" si="1"/>
        <v>36</v>
      </c>
      <c r="J16" s="42">
        <f t="shared" si="2"/>
        <v>100</v>
      </c>
      <c r="K16" s="33">
        <f t="shared" si="3"/>
        <v>3600</v>
      </c>
      <c r="L16" s="34"/>
      <c r="M16" s="118" t="s">
        <v>641</v>
      </c>
    </row>
    <row r="17" spans="1:13" ht="17.100000000000001" customHeight="1">
      <c r="A17" s="154">
        <v>45321</v>
      </c>
      <c r="B17" s="171" t="s">
        <v>627</v>
      </c>
      <c r="C17" s="156"/>
      <c r="D17" s="157"/>
      <c r="E17" s="158"/>
      <c r="F17" s="159">
        <v>1</v>
      </c>
      <c r="G17" s="160">
        <v>100</v>
      </c>
      <c r="H17" s="158">
        <f t="shared" si="0"/>
        <v>100</v>
      </c>
      <c r="I17" s="161">
        <f t="shared" si="1"/>
        <v>35</v>
      </c>
      <c r="J17" s="162">
        <f t="shared" si="2"/>
        <v>100</v>
      </c>
      <c r="K17" s="163">
        <f t="shared" si="3"/>
        <v>3500</v>
      </c>
      <c r="L17" s="164"/>
      <c r="M17" s="203" t="s">
        <v>675</v>
      </c>
    </row>
    <row r="18" spans="1:13" ht="17.100000000000001" customHeight="1">
      <c r="A18" s="154">
        <v>45355</v>
      </c>
      <c r="B18" s="171" t="s">
        <v>604</v>
      </c>
      <c r="C18" s="244"/>
      <c r="D18" s="245"/>
      <c r="E18" s="158"/>
      <c r="F18" s="172">
        <v>1</v>
      </c>
      <c r="G18" s="170">
        <v>100</v>
      </c>
      <c r="H18" s="158">
        <f t="shared" si="0"/>
        <v>100</v>
      </c>
      <c r="I18" s="173">
        <f t="shared" si="1"/>
        <v>34</v>
      </c>
      <c r="J18" s="162">
        <f t="shared" si="2"/>
        <v>100</v>
      </c>
      <c r="K18" s="163">
        <f t="shared" si="3"/>
        <v>3400</v>
      </c>
      <c r="L18" s="246"/>
      <c r="M18" s="167" t="s">
        <v>737</v>
      </c>
    </row>
    <row r="19" spans="1:13" ht="17.100000000000001" customHeight="1">
      <c r="A19" s="17">
        <v>45390</v>
      </c>
      <c r="B19" s="87" t="s">
        <v>589</v>
      </c>
      <c r="C19" s="19"/>
      <c r="D19" s="20"/>
      <c r="E19" s="21"/>
      <c r="F19" s="22">
        <v>1</v>
      </c>
      <c r="G19" s="23">
        <v>100</v>
      </c>
      <c r="H19" s="21">
        <f t="shared" si="0"/>
        <v>100</v>
      </c>
      <c r="I19" s="24">
        <f t="shared" si="1"/>
        <v>33</v>
      </c>
      <c r="J19" s="134">
        <f t="shared" si="2"/>
        <v>100</v>
      </c>
      <c r="K19" s="21">
        <f t="shared" si="3"/>
        <v>3300</v>
      </c>
      <c r="L19" s="26"/>
      <c r="M19" s="118" t="s">
        <v>801</v>
      </c>
    </row>
    <row r="20" spans="1:13" ht="17.100000000000001" customHeight="1">
      <c r="A20" s="17">
        <v>45399</v>
      </c>
      <c r="B20" s="85" t="s">
        <v>636</v>
      </c>
      <c r="C20" s="28"/>
      <c r="D20" s="29"/>
      <c r="E20" s="21"/>
      <c r="F20" s="30">
        <v>1</v>
      </c>
      <c r="G20" s="23">
        <v>100</v>
      </c>
      <c r="H20" s="21">
        <f t="shared" si="0"/>
        <v>100</v>
      </c>
      <c r="I20" s="24">
        <f t="shared" si="1"/>
        <v>32</v>
      </c>
      <c r="J20" s="134">
        <f t="shared" si="2"/>
        <v>100</v>
      </c>
      <c r="K20" s="21">
        <f t="shared" si="3"/>
        <v>3200</v>
      </c>
      <c r="L20" s="34"/>
      <c r="M20" s="118" t="s">
        <v>821</v>
      </c>
    </row>
    <row r="21" spans="1:13" ht="17.100000000000001" customHeight="1">
      <c r="A21" s="154">
        <v>45400</v>
      </c>
      <c r="B21" s="166" t="s">
        <v>589</v>
      </c>
      <c r="C21" s="156"/>
      <c r="D21" s="157"/>
      <c r="E21" s="158"/>
      <c r="F21" s="159">
        <v>1</v>
      </c>
      <c r="G21" s="170">
        <v>100</v>
      </c>
      <c r="H21" s="158">
        <f t="shared" si="0"/>
        <v>100</v>
      </c>
      <c r="I21" s="173">
        <f t="shared" si="1"/>
        <v>31</v>
      </c>
      <c r="J21" s="174">
        <f>ROUND(((K20+E21)-H21)/I21,2)</f>
        <v>100</v>
      </c>
      <c r="K21" s="158">
        <f t="shared" si="3"/>
        <v>3100</v>
      </c>
      <c r="L21" s="164"/>
      <c r="M21" s="167" t="s">
        <v>825</v>
      </c>
    </row>
    <row r="22" spans="1:13" ht="17.100000000000001" customHeight="1">
      <c r="A22" s="17">
        <v>45414</v>
      </c>
      <c r="B22" s="86" t="s">
        <v>636</v>
      </c>
      <c r="C22" s="19"/>
      <c r="D22" s="20"/>
      <c r="E22" s="21"/>
      <c r="F22" s="22">
        <v>1</v>
      </c>
      <c r="G22" s="23">
        <v>100</v>
      </c>
      <c r="H22" s="21">
        <f t="shared" si="0"/>
        <v>100</v>
      </c>
      <c r="I22" s="24">
        <f t="shared" si="1"/>
        <v>30</v>
      </c>
      <c r="J22" s="134">
        <f>ROUND(((K21+E22)-H22)/I22,2)</f>
        <v>100</v>
      </c>
      <c r="K22" s="21">
        <f t="shared" si="3"/>
        <v>3000</v>
      </c>
      <c r="L22" s="26"/>
      <c r="M22" s="118" t="s">
        <v>850</v>
      </c>
    </row>
    <row r="23" spans="1:13" ht="17.100000000000001" customHeight="1">
      <c r="A23" s="17">
        <v>45435</v>
      </c>
      <c r="B23" s="85" t="s">
        <v>595</v>
      </c>
      <c r="C23" s="28"/>
      <c r="D23" s="29"/>
      <c r="E23" s="21"/>
      <c r="F23" s="30">
        <v>20</v>
      </c>
      <c r="G23" s="23">
        <v>100</v>
      </c>
      <c r="H23" s="21">
        <f t="shared" si="0"/>
        <v>2000</v>
      </c>
      <c r="I23" s="24">
        <f t="shared" si="1"/>
        <v>10</v>
      </c>
      <c r="J23" s="134">
        <f>ROUND(((K22+E23)-H23)/I23,2)</f>
        <v>100</v>
      </c>
      <c r="K23" s="21">
        <f t="shared" si="3"/>
        <v>1000</v>
      </c>
      <c r="L23" s="34"/>
      <c r="M23" s="118" t="s">
        <v>909</v>
      </c>
    </row>
    <row r="24" spans="1:13" ht="17.100000000000001" customHeight="1">
      <c r="A24" s="17">
        <v>45449</v>
      </c>
      <c r="B24" s="85" t="s">
        <v>626</v>
      </c>
      <c r="C24" s="28"/>
      <c r="D24" s="29"/>
      <c r="E24" s="21"/>
      <c r="F24" s="30">
        <v>2</v>
      </c>
      <c r="G24" s="23">
        <v>100</v>
      </c>
      <c r="H24" s="21">
        <f t="shared" si="0"/>
        <v>200</v>
      </c>
      <c r="I24" s="24">
        <f t="shared" si="1"/>
        <v>8</v>
      </c>
      <c r="J24" s="134">
        <f>ROUND(((K23+E24)-H24)/I24,2)</f>
        <v>100</v>
      </c>
      <c r="K24" s="21">
        <f t="shared" si="3"/>
        <v>800</v>
      </c>
      <c r="L24" s="34"/>
      <c r="M24" s="118" t="s">
        <v>938</v>
      </c>
    </row>
    <row r="25" spans="1:13" ht="17.100000000000001" customHeight="1">
      <c r="A25" s="17">
        <v>45471</v>
      </c>
      <c r="B25" s="85" t="s">
        <v>589</v>
      </c>
      <c r="C25" s="28"/>
      <c r="D25" s="29"/>
      <c r="E25" s="21"/>
      <c r="F25" s="30">
        <v>8</v>
      </c>
      <c r="G25" s="23">
        <v>100</v>
      </c>
      <c r="H25" s="21">
        <f t="shared" si="0"/>
        <v>800</v>
      </c>
      <c r="I25" s="24">
        <f t="shared" si="1"/>
        <v>0</v>
      </c>
      <c r="J25" s="134">
        <v>0</v>
      </c>
      <c r="K25" s="21">
        <f t="shared" si="3"/>
        <v>0</v>
      </c>
      <c r="L25" s="34"/>
      <c r="M25" s="118" t="s">
        <v>974</v>
      </c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ref="I26:I74" si="4">+I25+C26-F26</f>
        <v>0</v>
      </c>
      <c r="J26" s="42" t="e">
        <f t="shared" ref="J26:J74" si="5">ROUND(((K25+E26)-H26)/I26,2)</f>
        <v>#DIV/0!</v>
      </c>
      <c r="K26" s="33" t="e">
        <f t="shared" ref="K26:K74" si="6">ROUND(I26*J26,2)</f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4"/>
        <v>0</v>
      </c>
      <c r="J27" s="42" t="e">
        <f t="shared" si="5"/>
        <v>#DIV/0!</v>
      </c>
      <c r="K27" s="33" t="e">
        <f t="shared" si="6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4"/>
        <v>0</v>
      </c>
      <c r="J28" s="42" t="e">
        <f t="shared" si="5"/>
        <v>#DIV/0!</v>
      </c>
      <c r="K28" s="33" t="e">
        <f t="shared" si="6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4"/>
        <v>0</v>
      </c>
      <c r="J29" s="42" t="e">
        <f t="shared" si="5"/>
        <v>#DIV/0!</v>
      </c>
      <c r="K29" s="33" t="e">
        <f t="shared" si="6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4"/>
        <v>0</v>
      </c>
      <c r="J30" s="42" t="e">
        <f t="shared" si="5"/>
        <v>#DIV/0!</v>
      </c>
      <c r="K30" s="33" t="e">
        <f t="shared" si="6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4"/>
        <v>0</v>
      </c>
      <c r="J31" s="42" t="e">
        <f t="shared" si="5"/>
        <v>#DIV/0!</v>
      </c>
      <c r="K31" s="33" t="e">
        <f t="shared" si="6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4"/>
        <v>0</v>
      </c>
      <c r="J32" s="42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4"/>
        <v>0</v>
      </c>
      <c r="J33" s="42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4"/>
        <v>0</v>
      </c>
      <c r="J34" s="42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4"/>
        <v>0</v>
      </c>
      <c r="J35" s="42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4"/>
        <v>0</v>
      </c>
      <c r="J36" s="42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4"/>
        <v>0</v>
      </c>
      <c r="J37" s="42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4"/>
        <v>0</v>
      </c>
      <c r="J38" s="42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4"/>
        <v>0</v>
      </c>
      <c r="J39" s="42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4"/>
        <v>0</v>
      </c>
      <c r="J40" s="42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4"/>
        <v>0</v>
      </c>
      <c r="J41" s="42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4"/>
        <v>0</v>
      </c>
      <c r="J42" s="42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4"/>
        <v>0</v>
      </c>
      <c r="J43" s="42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32">
        <f t="shared" ref="I75:I120" si="7">+I74+C75-F75</f>
        <v>0</v>
      </c>
      <c r="J75" s="42" t="e">
        <f t="shared" ref="J75:J120" si="8">ROUND(((K74+E75)-H75)/I75,2)</f>
        <v>#DIV/0!</v>
      </c>
      <c r="K75" s="33" t="e">
        <f t="shared" ref="K75:K120" si="9">ROUND(I75*J75,2)</f>
        <v>#DIV/0!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32">
        <f t="shared" si="7"/>
        <v>0</v>
      </c>
      <c r="J76" s="42" t="e">
        <f t="shared" si="8"/>
        <v>#DIV/0!</v>
      </c>
      <c r="K76" s="33" t="e">
        <f t="shared" si="9"/>
        <v>#DIV/0!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32">
        <f t="shared" si="7"/>
        <v>0</v>
      </c>
      <c r="J77" s="42" t="e">
        <f t="shared" si="8"/>
        <v>#DIV/0!</v>
      </c>
      <c r="K77" s="33" t="e">
        <f t="shared" si="9"/>
        <v>#DIV/0!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32">
        <f t="shared" si="7"/>
        <v>0</v>
      </c>
      <c r="J78" s="42" t="e">
        <f t="shared" si="8"/>
        <v>#DIV/0!</v>
      </c>
      <c r="K78" s="33" t="e">
        <f t="shared" si="9"/>
        <v>#DIV/0!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32">
        <f t="shared" si="7"/>
        <v>0</v>
      </c>
      <c r="J79" s="42" t="e">
        <f t="shared" si="8"/>
        <v>#DIV/0!</v>
      </c>
      <c r="K79" s="33" t="e">
        <f t="shared" si="9"/>
        <v>#DIV/0!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32">
        <f t="shared" si="7"/>
        <v>0</v>
      </c>
      <c r="J80" s="42" t="e">
        <f t="shared" si="8"/>
        <v>#DIV/0!</v>
      </c>
      <c r="K80" s="33" t="e">
        <f t="shared" si="9"/>
        <v>#DIV/0!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32">
        <f t="shared" si="7"/>
        <v>0</v>
      </c>
      <c r="J81" s="42" t="e">
        <f t="shared" si="8"/>
        <v>#DIV/0!</v>
      </c>
      <c r="K81" s="33" t="e">
        <f t="shared" si="9"/>
        <v>#DIV/0!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32">
        <f t="shared" si="7"/>
        <v>0</v>
      </c>
      <c r="J82" s="42" t="e">
        <f t="shared" si="8"/>
        <v>#DIV/0!</v>
      </c>
      <c r="K82" s="33" t="e">
        <f t="shared" si="9"/>
        <v>#DIV/0!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32">
        <f t="shared" si="7"/>
        <v>0</v>
      </c>
      <c r="J83" s="42" t="e">
        <f t="shared" si="8"/>
        <v>#DIV/0!</v>
      </c>
      <c r="K83" s="33" t="e">
        <f t="shared" si="9"/>
        <v>#DIV/0!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32">
        <f t="shared" si="7"/>
        <v>0</v>
      </c>
      <c r="J84" s="42" t="e">
        <f t="shared" si="8"/>
        <v>#DIV/0!</v>
      </c>
      <c r="K84" s="33" t="e">
        <f t="shared" si="9"/>
        <v>#DIV/0!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32">
        <f t="shared" si="7"/>
        <v>0</v>
      </c>
      <c r="J85" s="42" t="e">
        <f t="shared" si="8"/>
        <v>#DIV/0!</v>
      </c>
      <c r="K85" s="33" t="e">
        <f t="shared" si="9"/>
        <v>#DIV/0!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32">
        <f t="shared" si="7"/>
        <v>0</v>
      </c>
      <c r="J86" s="42" t="e">
        <f t="shared" si="8"/>
        <v>#DIV/0!</v>
      </c>
      <c r="K86" s="33" t="e">
        <f t="shared" si="9"/>
        <v>#DIV/0!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32">
        <f t="shared" si="7"/>
        <v>0</v>
      </c>
      <c r="J87" s="42" t="e">
        <f t="shared" si="8"/>
        <v>#DIV/0!</v>
      </c>
      <c r="K87" s="33" t="e">
        <f t="shared" si="9"/>
        <v>#DIV/0!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32">
        <f t="shared" si="7"/>
        <v>0</v>
      </c>
      <c r="J96" s="42" t="e">
        <f t="shared" si="8"/>
        <v>#DIV/0!</v>
      </c>
      <c r="K96" s="33" t="e">
        <f t="shared" si="9"/>
        <v>#DIV/0!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32">
        <f t="shared" si="7"/>
        <v>0</v>
      </c>
      <c r="J97" s="42" t="e">
        <f t="shared" si="8"/>
        <v>#DIV/0!</v>
      </c>
      <c r="K97" s="33" t="e">
        <f t="shared" si="9"/>
        <v>#DIV/0!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32">
        <f t="shared" si="7"/>
        <v>0</v>
      </c>
      <c r="J98" s="42" t="e">
        <f t="shared" si="8"/>
        <v>#DIV/0!</v>
      </c>
      <c r="K98" s="33" t="e">
        <f t="shared" si="9"/>
        <v>#DIV/0!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32">
        <f t="shared" si="7"/>
        <v>0</v>
      </c>
      <c r="J99" s="42" t="e">
        <f t="shared" si="8"/>
        <v>#DIV/0!</v>
      </c>
      <c r="K99" s="33" t="e">
        <f t="shared" si="9"/>
        <v>#DIV/0!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32">
        <f t="shared" si="7"/>
        <v>0</v>
      </c>
      <c r="J100" s="42" t="e">
        <f t="shared" si="8"/>
        <v>#DIV/0!</v>
      </c>
      <c r="K100" s="33" t="e">
        <f t="shared" si="9"/>
        <v>#DIV/0!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32">
        <f t="shared" si="7"/>
        <v>0</v>
      </c>
      <c r="J101" s="42" t="e">
        <f t="shared" si="8"/>
        <v>#DIV/0!</v>
      </c>
      <c r="K101" s="33" t="e">
        <f t="shared" si="9"/>
        <v>#DIV/0!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32">
        <f t="shared" si="7"/>
        <v>0</v>
      </c>
      <c r="J102" s="42" t="e">
        <f t="shared" si="8"/>
        <v>#DIV/0!</v>
      </c>
      <c r="K102" s="33" t="e">
        <f t="shared" si="9"/>
        <v>#DIV/0!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32">
        <f t="shared" si="7"/>
        <v>0</v>
      </c>
      <c r="J103" s="42" t="e">
        <f t="shared" si="8"/>
        <v>#DIV/0!</v>
      </c>
      <c r="K103" s="33" t="e">
        <f t="shared" si="9"/>
        <v>#DIV/0!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32">
        <f t="shared" si="7"/>
        <v>0</v>
      </c>
      <c r="J104" s="42" t="e">
        <f t="shared" si="8"/>
        <v>#DIV/0!</v>
      </c>
      <c r="K104" s="33" t="e">
        <f t="shared" si="9"/>
        <v>#DIV/0!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32">
        <f t="shared" si="7"/>
        <v>0</v>
      </c>
      <c r="J105" s="42" t="e">
        <f t="shared" si="8"/>
        <v>#DIV/0!</v>
      </c>
      <c r="K105" s="33" t="e">
        <f t="shared" si="9"/>
        <v>#DIV/0!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32">
        <f t="shared" si="7"/>
        <v>0</v>
      </c>
      <c r="J106" s="42" t="e">
        <f t="shared" si="8"/>
        <v>#DIV/0!</v>
      </c>
      <c r="K106" s="33" t="e">
        <f t="shared" si="9"/>
        <v>#DIV/0!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32">
        <f t="shared" si="7"/>
        <v>0</v>
      </c>
      <c r="J107" s="42" t="e">
        <f t="shared" si="8"/>
        <v>#DIV/0!</v>
      </c>
      <c r="K107" s="33" t="e">
        <f t="shared" si="9"/>
        <v>#DIV/0!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>
      <c r="A113" s="17"/>
      <c r="B113" s="85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>
      <c r="A114" s="17"/>
      <c r="B114" s="85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>
      <c r="A115" s="17"/>
      <c r="B115" s="85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>
      <c r="A116" s="17"/>
      <c r="B116" s="85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>
      <c r="A117" s="17"/>
      <c r="B117" s="85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>
      <c r="A118" s="17"/>
      <c r="B118" s="85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>
      <c r="A119" s="17"/>
      <c r="B119" s="85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>
      <c r="A120" s="17"/>
      <c r="B120" s="85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8" fitToHeight="10" orientation="portrait" r:id="rId1"/>
  <headerFooter alignWithMargins="0">
    <oddFooter>&amp;C&amp;"Times New Roman,Regular"&amp;16  145</oddFoot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6">
    <tabColor rgb="FFFFFF00"/>
    <pageSetUpPr fitToPage="1"/>
  </sheetPr>
  <dimension ref="A1:M97"/>
  <sheetViews>
    <sheetView topLeftCell="A73" zoomScaleNormal="100" zoomScaleSheetLayoutView="100" workbookViewId="0">
      <selection activeCell="M91" sqref="M9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8554687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298</v>
      </c>
      <c r="F8" s="10"/>
      <c r="G8" s="10"/>
      <c r="H8" s="38"/>
      <c r="I8" s="9" t="s">
        <v>6</v>
      </c>
      <c r="J8" s="10"/>
      <c r="K8" s="10" t="s">
        <v>300</v>
      </c>
      <c r="L8" s="11"/>
    </row>
    <row r="9" spans="1:13" ht="15" customHeight="1">
      <c r="A9" s="12" t="s">
        <v>8</v>
      </c>
      <c r="D9" s="10" t="s">
        <v>299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115</v>
      </c>
      <c r="J14" s="25">
        <v>9.16</v>
      </c>
      <c r="K14" s="21">
        <f>J14*I14</f>
        <v>1053.4000000000001</v>
      </c>
      <c r="L14" s="26"/>
    </row>
    <row r="15" spans="1:13" ht="17.100000000000001" customHeight="1">
      <c r="A15" s="17">
        <v>45294</v>
      </c>
      <c r="B15" s="98" t="s">
        <v>583</v>
      </c>
      <c r="C15" s="19"/>
      <c r="D15" s="20"/>
      <c r="E15" s="21"/>
      <c r="F15" s="22">
        <v>10</v>
      </c>
      <c r="G15" s="31">
        <f t="shared" ref="G15:G46" si="0">J14</f>
        <v>9.16</v>
      </c>
      <c r="H15" s="21">
        <f t="shared" ref="H15:H46" si="1">G15*F15</f>
        <v>91.6</v>
      </c>
      <c r="I15" s="32">
        <f t="shared" ref="I15:I46" si="2">+I14+C15-F15</f>
        <v>105</v>
      </c>
      <c r="J15" s="42">
        <f t="shared" ref="J15:J28" si="3">ROUND(((K14+E15)-H15)/I15,2)</f>
        <v>9.16</v>
      </c>
      <c r="K15" s="33">
        <f t="shared" ref="K15:K46" si="4">ROUND(I15*J15,2)</f>
        <v>961.8</v>
      </c>
      <c r="L15" s="26"/>
      <c r="M15" s="118" t="s">
        <v>586</v>
      </c>
    </row>
    <row r="16" spans="1:13" ht="17.100000000000001" customHeight="1">
      <c r="A16" s="17">
        <v>45299</v>
      </c>
      <c r="B16" s="36" t="s">
        <v>604</v>
      </c>
      <c r="C16" s="28"/>
      <c r="D16" s="29"/>
      <c r="E16" s="21"/>
      <c r="F16" s="30">
        <v>10</v>
      </c>
      <c r="G16" s="31">
        <f t="shared" si="0"/>
        <v>9.16</v>
      </c>
      <c r="H16" s="21">
        <f t="shared" si="1"/>
        <v>91.6</v>
      </c>
      <c r="I16" s="32">
        <f t="shared" si="2"/>
        <v>95</v>
      </c>
      <c r="J16" s="42">
        <f t="shared" si="3"/>
        <v>9.16</v>
      </c>
      <c r="K16" s="33">
        <f t="shared" si="4"/>
        <v>870.2</v>
      </c>
      <c r="L16" s="34"/>
      <c r="M16" s="118" t="s">
        <v>606</v>
      </c>
    </row>
    <row r="17" spans="1:13" ht="17.100000000000001" customHeight="1">
      <c r="A17" s="17">
        <v>45300</v>
      </c>
      <c r="B17" s="36" t="s">
        <v>607</v>
      </c>
      <c r="C17" s="28"/>
      <c r="D17" s="29"/>
      <c r="E17" s="21"/>
      <c r="F17" s="30">
        <v>5</v>
      </c>
      <c r="G17" s="31">
        <f t="shared" si="0"/>
        <v>9.16</v>
      </c>
      <c r="H17" s="21">
        <f t="shared" si="1"/>
        <v>45.8</v>
      </c>
      <c r="I17" s="32">
        <f t="shared" si="2"/>
        <v>90</v>
      </c>
      <c r="J17" s="42">
        <f t="shared" si="3"/>
        <v>9.16</v>
      </c>
      <c r="K17" s="33">
        <f t="shared" si="4"/>
        <v>824.4</v>
      </c>
      <c r="L17" s="34"/>
      <c r="M17" s="118" t="s">
        <v>612</v>
      </c>
    </row>
    <row r="18" spans="1:13" ht="17.100000000000001" customHeight="1">
      <c r="A18" s="17">
        <v>45301</v>
      </c>
      <c r="B18" s="82" t="s">
        <v>583</v>
      </c>
      <c r="C18" s="28"/>
      <c r="D18" s="29"/>
      <c r="E18" s="21"/>
      <c r="F18" s="30">
        <v>10</v>
      </c>
      <c r="G18" s="31">
        <f t="shared" si="0"/>
        <v>9.16</v>
      </c>
      <c r="H18" s="21">
        <f t="shared" si="1"/>
        <v>91.6</v>
      </c>
      <c r="I18" s="32">
        <f t="shared" si="2"/>
        <v>80</v>
      </c>
      <c r="J18" s="42">
        <f t="shared" si="3"/>
        <v>9.16</v>
      </c>
      <c r="K18" s="33">
        <f t="shared" si="4"/>
        <v>732.8</v>
      </c>
      <c r="L18" s="34"/>
      <c r="M18" s="118" t="s">
        <v>615</v>
      </c>
    </row>
    <row r="19" spans="1:13" ht="17.100000000000001" customHeight="1">
      <c r="A19" s="17">
        <v>45303</v>
      </c>
      <c r="B19" s="82" t="s">
        <v>627</v>
      </c>
      <c r="C19" s="28"/>
      <c r="D19" s="29"/>
      <c r="E19" s="21"/>
      <c r="F19" s="30">
        <v>5</v>
      </c>
      <c r="G19" s="31">
        <f t="shared" si="0"/>
        <v>9.16</v>
      </c>
      <c r="H19" s="21">
        <f t="shared" si="1"/>
        <v>45.8</v>
      </c>
      <c r="I19" s="32">
        <f t="shared" si="2"/>
        <v>75</v>
      </c>
      <c r="J19" s="42">
        <f t="shared" si="3"/>
        <v>9.16</v>
      </c>
      <c r="K19" s="33">
        <f t="shared" si="4"/>
        <v>687</v>
      </c>
      <c r="L19" s="34"/>
      <c r="M19" s="118" t="s">
        <v>628</v>
      </c>
    </row>
    <row r="20" spans="1:13" ht="17.100000000000001" customHeight="1">
      <c r="A20" s="17">
        <v>45315</v>
      </c>
      <c r="B20" s="82" t="s">
        <v>589</v>
      </c>
      <c r="C20" s="28"/>
      <c r="D20" s="29"/>
      <c r="E20" s="21"/>
      <c r="F20" s="30">
        <v>10</v>
      </c>
      <c r="G20" s="31">
        <f t="shared" si="0"/>
        <v>9.16</v>
      </c>
      <c r="H20" s="21">
        <f t="shared" si="1"/>
        <v>91.6</v>
      </c>
      <c r="I20" s="32">
        <f t="shared" si="2"/>
        <v>65</v>
      </c>
      <c r="J20" s="42">
        <f t="shared" si="3"/>
        <v>9.16</v>
      </c>
      <c r="K20" s="33">
        <f t="shared" si="4"/>
        <v>595.4</v>
      </c>
      <c r="L20" s="34"/>
      <c r="M20" s="118" t="s">
        <v>656</v>
      </c>
    </row>
    <row r="21" spans="1:13" ht="17.100000000000001" customHeight="1">
      <c r="A21" s="17">
        <v>45317</v>
      </c>
      <c r="B21" s="17" t="s">
        <v>598</v>
      </c>
      <c r="C21" s="28"/>
      <c r="D21" s="29"/>
      <c r="E21" s="21"/>
      <c r="F21" s="30">
        <v>10</v>
      </c>
      <c r="G21" s="31">
        <f t="shared" si="0"/>
        <v>9.16</v>
      </c>
      <c r="H21" s="21">
        <f t="shared" si="1"/>
        <v>91.6</v>
      </c>
      <c r="I21" s="32">
        <f t="shared" si="2"/>
        <v>55</v>
      </c>
      <c r="J21" s="42">
        <f t="shared" si="3"/>
        <v>9.16</v>
      </c>
      <c r="K21" s="33">
        <f t="shared" si="4"/>
        <v>503.8</v>
      </c>
      <c r="L21" s="34"/>
      <c r="M21" s="118" t="s">
        <v>657</v>
      </c>
    </row>
    <row r="22" spans="1:13" ht="17.100000000000001" customHeight="1">
      <c r="A22" s="17">
        <v>45317</v>
      </c>
      <c r="B22" s="36" t="s">
        <v>587</v>
      </c>
      <c r="C22" s="28"/>
      <c r="D22" s="29"/>
      <c r="E22" s="21"/>
      <c r="F22" s="30">
        <v>10</v>
      </c>
      <c r="G22" s="31">
        <f t="shared" si="0"/>
        <v>9.16</v>
      </c>
      <c r="H22" s="21">
        <f t="shared" si="1"/>
        <v>91.6</v>
      </c>
      <c r="I22" s="32">
        <f t="shared" si="2"/>
        <v>45</v>
      </c>
      <c r="J22" s="42">
        <f t="shared" si="3"/>
        <v>9.16</v>
      </c>
      <c r="K22" s="33">
        <f t="shared" si="4"/>
        <v>412.2</v>
      </c>
      <c r="L22" s="34"/>
      <c r="M22" s="118" t="s">
        <v>660</v>
      </c>
    </row>
    <row r="23" spans="1:13" ht="17.100000000000001" customHeight="1">
      <c r="A23" s="17">
        <v>45320</v>
      </c>
      <c r="B23" s="36" t="s">
        <v>583</v>
      </c>
      <c r="C23" s="28"/>
      <c r="D23" s="29"/>
      <c r="E23" s="21"/>
      <c r="F23" s="30">
        <v>10</v>
      </c>
      <c r="G23" s="31">
        <f t="shared" si="0"/>
        <v>9.16</v>
      </c>
      <c r="H23" s="21">
        <f t="shared" si="1"/>
        <v>91.6</v>
      </c>
      <c r="I23" s="32">
        <f t="shared" si="2"/>
        <v>35</v>
      </c>
      <c r="J23" s="42">
        <f t="shared" si="3"/>
        <v>9.16</v>
      </c>
      <c r="K23" s="33">
        <f t="shared" si="4"/>
        <v>320.60000000000002</v>
      </c>
      <c r="L23" s="34"/>
      <c r="M23" s="118" t="s">
        <v>662</v>
      </c>
    </row>
    <row r="24" spans="1:13" ht="17.100000000000001" customHeight="1">
      <c r="A24" s="144">
        <v>45321</v>
      </c>
      <c r="B24" s="146" t="s">
        <v>604</v>
      </c>
      <c r="C24" s="129"/>
      <c r="D24" s="135"/>
      <c r="E24" s="136"/>
      <c r="F24" s="137">
        <v>10</v>
      </c>
      <c r="G24" s="138">
        <f t="shared" si="0"/>
        <v>9.16</v>
      </c>
      <c r="H24" s="136">
        <f t="shared" si="1"/>
        <v>91.6</v>
      </c>
      <c r="I24" s="139">
        <f t="shared" si="2"/>
        <v>25</v>
      </c>
      <c r="J24" s="140">
        <f t="shared" si="3"/>
        <v>9.16</v>
      </c>
      <c r="K24" s="141">
        <f t="shared" si="4"/>
        <v>229</v>
      </c>
      <c r="L24" s="142"/>
      <c r="M24" s="143" t="s">
        <v>672</v>
      </c>
    </row>
    <row r="25" spans="1:13" ht="17.100000000000001" customHeight="1">
      <c r="A25" s="17">
        <v>45327</v>
      </c>
      <c r="B25" s="82" t="s">
        <v>607</v>
      </c>
      <c r="C25" s="19"/>
      <c r="D25" s="20"/>
      <c r="E25" s="21"/>
      <c r="F25" s="22">
        <v>5</v>
      </c>
      <c r="G25" s="23">
        <f t="shared" si="0"/>
        <v>9.16</v>
      </c>
      <c r="H25" s="21">
        <f t="shared" si="1"/>
        <v>45.8</v>
      </c>
      <c r="I25" s="24">
        <f t="shared" si="2"/>
        <v>20</v>
      </c>
      <c r="J25" s="134">
        <f t="shared" si="3"/>
        <v>9.16</v>
      </c>
      <c r="K25" s="21">
        <f t="shared" si="4"/>
        <v>183.2</v>
      </c>
      <c r="L25" s="26"/>
      <c r="M25" s="118" t="s">
        <v>683</v>
      </c>
    </row>
    <row r="26" spans="1:13" ht="17.100000000000001" customHeight="1">
      <c r="A26" s="17">
        <v>45329</v>
      </c>
      <c r="B26" s="36" t="s">
        <v>595</v>
      </c>
      <c r="C26" s="28"/>
      <c r="D26" s="29"/>
      <c r="E26" s="21"/>
      <c r="F26" s="30">
        <v>5</v>
      </c>
      <c r="G26" s="31">
        <f t="shared" si="0"/>
        <v>9.16</v>
      </c>
      <c r="H26" s="21">
        <f t="shared" si="1"/>
        <v>45.8</v>
      </c>
      <c r="I26" s="32">
        <f t="shared" si="2"/>
        <v>15</v>
      </c>
      <c r="J26" s="42">
        <f t="shared" si="3"/>
        <v>9.16</v>
      </c>
      <c r="K26" s="33">
        <f t="shared" si="4"/>
        <v>137.4</v>
      </c>
      <c r="L26" s="34"/>
      <c r="M26" s="118" t="s">
        <v>687</v>
      </c>
    </row>
    <row r="27" spans="1:13" ht="17.100000000000001" customHeight="1">
      <c r="A27" s="17">
        <v>45330</v>
      </c>
      <c r="B27" s="36" t="s">
        <v>587</v>
      </c>
      <c r="C27" s="28"/>
      <c r="D27" s="29"/>
      <c r="E27" s="21"/>
      <c r="F27" s="30">
        <v>2</v>
      </c>
      <c r="G27" s="31">
        <f t="shared" si="0"/>
        <v>9.16</v>
      </c>
      <c r="H27" s="21">
        <f t="shared" si="1"/>
        <v>18.32</v>
      </c>
      <c r="I27" s="32">
        <f t="shared" si="2"/>
        <v>13</v>
      </c>
      <c r="J27" s="42">
        <f t="shared" si="3"/>
        <v>9.16</v>
      </c>
      <c r="K27" s="33">
        <f t="shared" si="4"/>
        <v>119.08</v>
      </c>
      <c r="L27" s="34"/>
      <c r="M27" s="118" t="s">
        <v>690</v>
      </c>
    </row>
    <row r="28" spans="1:13" ht="17.100000000000001" customHeight="1">
      <c r="A28" s="17">
        <v>45334</v>
      </c>
      <c r="B28" s="36" t="s">
        <v>583</v>
      </c>
      <c r="C28" s="28"/>
      <c r="D28" s="29"/>
      <c r="E28" s="21"/>
      <c r="F28" s="30">
        <v>10</v>
      </c>
      <c r="G28" s="31">
        <f t="shared" si="0"/>
        <v>9.16</v>
      </c>
      <c r="H28" s="21">
        <f t="shared" si="1"/>
        <v>91.6</v>
      </c>
      <c r="I28" s="32">
        <f t="shared" si="2"/>
        <v>3</v>
      </c>
      <c r="J28" s="42">
        <f t="shared" si="3"/>
        <v>9.16</v>
      </c>
      <c r="K28" s="33">
        <f t="shared" si="4"/>
        <v>27.48</v>
      </c>
      <c r="L28" s="34"/>
      <c r="M28" s="118" t="s">
        <v>693</v>
      </c>
    </row>
    <row r="29" spans="1:13" ht="17.100000000000001" customHeight="1">
      <c r="A29" s="154">
        <v>45351</v>
      </c>
      <c r="B29" s="168" t="s">
        <v>598</v>
      </c>
      <c r="C29" s="156"/>
      <c r="D29" s="157"/>
      <c r="E29" s="158"/>
      <c r="F29" s="159">
        <v>3</v>
      </c>
      <c r="G29" s="160">
        <f t="shared" si="0"/>
        <v>9.16</v>
      </c>
      <c r="H29" s="158">
        <f t="shared" si="1"/>
        <v>27.48</v>
      </c>
      <c r="I29" s="161">
        <f t="shared" si="2"/>
        <v>0</v>
      </c>
      <c r="J29" s="162">
        <v>0</v>
      </c>
      <c r="K29" s="163">
        <f t="shared" si="4"/>
        <v>0</v>
      </c>
      <c r="L29" s="164"/>
      <c r="M29" s="167" t="s">
        <v>731</v>
      </c>
    </row>
    <row r="30" spans="1:13" ht="17.100000000000001" customHeight="1">
      <c r="A30" s="17">
        <v>45393</v>
      </c>
      <c r="B30" s="82" t="s">
        <v>810</v>
      </c>
      <c r="C30" s="19">
        <v>1250</v>
      </c>
      <c r="D30" s="20">
        <f>E30/C30</f>
        <v>2.8323999999999998</v>
      </c>
      <c r="E30" s="21">
        <v>3540.5</v>
      </c>
      <c r="F30" s="22"/>
      <c r="G30" s="23">
        <f t="shared" si="0"/>
        <v>0</v>
      </c>
      <c r="H30" s="21">
        <f t="shared" si="1"/>
        <v>0</v>
      </c>
      <c r="I30" s="24">
        <f t="shared" si="2"/>
        <v>1250</v>
      </c>
      <c r="J30" s="134">
        <f t="shared" ref="J30:J61" si="5">ROUND(((K29+E30)-H30)/I30,2)</f>
        <v>2.83</v>
      </c>
      <c r="K30" s="21">
        <f t="shared" si="4"/>
        <v>3537.5</v>
      </c>
      <c r="L30" s="26"/>
    </row>
    <row r="31" spans="1:13" ht="17.100000000000001" customHeight="1">
      <c r="A31" s="17">
        <v>45398</v>
      </c>
      <c r="B31" s="36" t="s">
        <v>583</v>
      </c>
      <c r="C31" s="28"/>
      <c r="D31" s="29"/>
      <c r="E31" s="21"/>
      <c r="F31" s="30">
        <v>5</v>
      </c>
      <c r="G31" s="31">
        <f t="shared" si="0"/>
        <v>2.83</v>
      </c>
      <c r="H31" s="21">
        <f t="shared" si="1"/>
        <v>14.15</v>
      </c>
      <c r="I31" s="32">
        <f t="shared" si="2"/>
        <v>1245</v>
      </c>
      <c r="J31" s="42">
        <f t="shared" si="5"/>
        <v>2.83</v>
      </c>
      <c r="K31" s="33">
        <f t="shared" si="4"/>
        <v>3523.35</v>
      </c>
      <c r="L31" s="34"/>
      <c r="M31" s="118" t="s">
        <v>814</v>
      </c>
    </row>
    <row r="32" spans="1:13" ht="17.100000000000001" customHeight="1">
      <c r="A32" s="17">
        <v>45405</v>
      </c>
      <c r="B32" s="36" t="s">
        <v>595</v>
      </c>
      <c r="C32" s="28"/>
      <c r="D32" s="29"/>
      <c r="E32" s="21"/>
      <c r="F32" s="30">
        <v>5</v>
      </c>
      <c r="G32" s="31">
        <f t="shared" si="0"/>
        <v>2.83</v>
      </c>
      <c r="H32" s="21">
        <f t="shared" si="1"/>
        <v>14.15</v>
      </c>
      <c r="I32" s="32">
        <f t="shared" si="2"/>
        <v>1240</v>
      </c>
      <c r="J32" s="42">
        <f t="shared" si="5"/>
        <v>2.83</v>
      </c>
      <c r="K32" s="33">
        <f t="shared" si="4"/>
        <v>3509.2</v>
      </c>
      <c r="L32" s="34"/>
      <c r="M32" s="118" t="s">
        <v>830</v>
      </c>
    </row>
    <row r="33" spans="1:13" ht="17.100000000000001" customHeight="1">
      <c r="A33" s="17">
        <v>45407</v>
      </c>
      <c r="B33" s="36" t="s">
        <v>589</v>
      </c>
      <c r="C33" s="28"/>
      <c r="D33" s="29"/>
      <c r="E33" s="21"/>
      <c r="F33" s="30">
        <v>10</v>
      </c>
      <c r="G33" s="31">
        <f t="shared" si="0"/>
        <v>2.83</v>
      </c>
      <c r="H33" s="21">
        <f t="shared" si="1"/>
        <v>28.3</v>
      </c>
      <c r="I33" s="32">
        <f t="shared" si="2"/>
        <v>1230</v>
      </c>
      <c r="J33" s="42">
        <f t="shared" si="5"/>
        <v>2.83</v>
      </c>
      <c r="K33" s="33">
        <f t="shared" si="4"/>
        <v>3480.9</v>
      </c>
      <c r="L33" s="34"/>
      <c r="M33" s="118" t="s">
        <v>833</v>
      </c>
    </row>
    <row r="34" spans="1:13" ht="17.100000000000001" customHeight="1">
      <c r="A34" s="17">
        <v>45411</v>
      </c>
      <c r="B34" s="36" t="s">
        <v>593</v>
      </c>
      <c r="C34" s="28"/>
      <c r="D34" s="29"/>
      <c r="E34" s="21"/>
      <c r="F34" s="30">
        <v>64</v>
      </c>
      <c r="G34" s="31">
        <f t="shared" si="0"/>
        <v>2.83</v>
      </c>
      <c r="H34" s="21">
        <f t="shared" si="1"/>
        <v>181.12</v>
      </c>
      <c r="I34" s="32">
        <f t="shared" si="2"/>
        <v>1166</v>
      </c>
      <c r="J34" s="42">
        <f t="shared" si="5"/>
        <v>2.83</v>
      </c>
      <c r="K34" s="33">
        <f t="shared" si="4"/>
        <v>3299.78</v>
      </c>
      <c r="L34" s="34"/>
      <c r="M34" s="118" t="s">
        <v>838</v>
      </c>
    </row>
    <row r="35" spans="1:13" ht="17.100000000000001" customHeight="1">
      <c r="A35" s="17">
        <v>45411</v>
      </c>
      <c r="B35" s="36" t="s">
        <v>583</v>
      </c>
      <c r="C35" s="28"/>
      <c r="D35" s="29"/>
      <c r="E35" s="21"/>
      <c r="F35" s="30">
        <v>10</v>
      </c>
      <c r="G35" s="31">
        <f t="shared" si="0"/>
        <v>2.83</v>
      </c>
      <c r="H35" s="21">
        <f t="shared" si="1"/>
        <v>28.3</v>
      </c>
      <c r="I35" s="32">
        <f t="shared" si="2"/>
        <v>1156</v>
      </c>
      <c r="J35" s="42">
        <f t="shared" si="5"/>
        <v>2.83</v>
      </c>
      <c r="K35" s="33">
        <f t="shared" si="4"/>
        <v>3271.48</v>
      </c>
      <c r="L35" s="34"/>
      <c r="M35" s="118" t="s">
        <v>839</v>
      </c>
    </row>
    <row r="36" spans="1:13" ht="17.100000000000001" customHeight="1">
      <c r="A36" s="17">
        <v>45412</v>
      </c>
      <c r="B36" s="36" t="s">
        <v>598</v>
      </c>
      <c r="C36" s="28"/>
      <c r="D36" s="29"/>
      <c r="E36" s="21"/>
      <c r="F36" s="30">
        <v>10</v>
      </c>
      <c r="G36" s="31">
        <f t="shared" si="0"/>
        <v>2.83</v>
      </c>
      <c r="H36" s="21">
        <f t="shared" si="1"/>
        <v>28.3</v>
      </c>
      <c r="I36" s="32">
        <f t="shared" si="2"/>
        <v>1146</v>
      </c>
      <c r="J36" s="42">
        <f t="shared" si="5"/>
        <v>2.83</v>
      </c>
      <c r="K36" s="33">
        <f t="shared" si="4"/>
        <v>3243.18</v>
      </c>
      <c r="L36" s="34"/>
      <c r="M36" s="118" t="s">
        <v>842</v>
      </c>
    </row>
    <row r="37" spans="1:13" ht="17.100000000000001" customHeight="1">
      <c r="A37" s="17">
        <v>45412</v>
      </c>
      <c r="B37" s="36" t="s">
        <v>627</v>
      </c>
      <c r="C37" s="28"/>
      <c r="D37" s="29"/>
      <c r="E37" s="21"/>
      <c r="F37" s="30">
        <v>5</v>
      </c>
      <c r="G37" s="31">
        <f t="shared" si="0"/>
        <v>2.83</v>
      </c>
      <c r="H37" s="21">
        <f t="shared" si="1"/>
        <v>14.15</v>
      </c>
      <c r="I37" s="32">
        <f t="shared" si="2"/>
        <v>1141</v>
      </c>
      <c r="J37" s="42">
        <f t="shared" si="5"/>
        <v>2.83</v>
      </c>
      <c r="K37" s="33">
        <f t="shared" si="4"/>
        <v>3229.03</v>
      </c>
      <c r="L37" s="34"/>
      <c r="M37" s="118" t="s">
        <v>845</v>
      </c>
    </row>
    <row r="38" spans="1:13" ht="17.100000000000001" customHeight="1">
      <c r="A38" s="17">
        <v>45422</v>
      </c>
      <c r="B38" s="36" t="s">
        <v>607</v>
      </c>
      <c r="C38" s="28"/>
      <c r="D38" s="29"/>
      <c r="E38" s="21"/>
      <c r="F38" s="30">
        <v>10</v>
      </c>
      <c r="G38" s="31">
        <f t="shared" si="0"/>
        <v>2.83</v>
      </c>
      <c r="H38" s="21">
        <f t="shared" si="1"/>
        <v>28.3</v>
      </c>
      <c r="I38" s="32">
        <f t="shared" si="2"/>
        <v>1131</v>
      </c>
      <c r="J38" s="42">
        <f t="shared" si="5"/>
        <v>2.83</v>
      </c>
      <c r="K38" s="33">
        <f t="shared" si="4"/>
        <v>3200.73</v>
      </c>
      <c r="L38" s="34"/>
      <c r="M38" s="118" t="s">
        <v>864</v>
      </c>
    </row>
    <row r="39" spans="1:13" ht="17.100000000000001" customHeight="1">
      <c r="A39" s="17">
        <v>45426</v>
      </c>
      <c r="B39" s="36" t="s">
        <v>593</v>
      </c>
      <c r="C39" s="28"/>
      <c r="D39" s="29"/>
      <c r="E39" s="21"/>
      <c r="F39" s="30">
        <v>64</v>
      </c>
      <c r="G39" s="31">
        <f t="shared" si="0"/>
        <v>2.83</v>
      </c>
      <c r="H39" s="21">
        <f t="shared" si="1"/>
        <v>181.12</v>
      </c>
      <c r="I39" s="32">
        <f t="shared" si="2"/>
        <v>1067</v>
      </c>
      <c r="J39" s="42">
        <f t="shared" si="5"/>
        <v>2.83</v>
      </c>
      <c r="K39" s="33">
        <f t="shared" si="4"/>
        <v>3019.61</v>
      </c>
      <c r="L39" s="34"/>
      <c r="M39" s="118" t="s">
        <v>884</v>
      </c>
    </row>
    <row r="40" spans="1:13" ht="17.100000000000001" customHeight="1">
      <c r="A40" s="17">
        <v>45427</v>
      </c>
      <c r="B40" s="36" t="s">
        <v>598</v>
      </c>
      <c r="C40" s="28"/>
      <c r="D40" s="29"/>
      <c r="E40" s="21"/>
      <c r="F40" s="30">
        <v>10</v>
      </c>
      <c r="G40" s="31">
        <f t="shared" si="0"/>
        <v>2.83</v>
      </c>
      <c r="H40" s="21">
        <f t="shared" si="1"/>
        <v>28.3</v>
      </c>
      <c r="I40" s="32">
        <f t="shared" si="2"/>
        <v>1057</v>
      </c>
      <c r="J40" s="42">
        <f t="shared" si="5"/>
        <v>2.83</v>
      </c>
      <c r="K40" s="33">
        <f t="shared" si="4"/>
        <v>2991.31</v>
      </c>
      <c r="L40" s="34"/>
      <c r="M40" s="118" t="s">
        <v>891</v>
      </c>
    </row>
    <row r="41" spans="1:13" ht="17.100000000000001" customHeight="1">
      <c r="A41" s="17">
        <v>45428</v>
      </c>
      <c r="B41" s="36" t="s">
        <v>587</v>
      </c>
      <c r="C41" s="28"/>
      <c r="D41" s="29"/>
      <c r="E41" s="21"/>
      <c r="F41" s="30">
        <v>10</v>
      </c>
      <c r="G41" s="31">
        <f t="shared" si="0"/>
        <v>2.83</v>
      </c>
      <c r="H41" s="21">
        <f t="shared" si="1"/>
        <v>28.3</v>
      </c>
      <c r="I41" s="32">
        <f t="shared" si="2"/>
        <v>1047</v>
      </c>
      <c r="J41" s="42">
        <f t="shared" si="5"/>
        <v>2.83</v>
      </c>
      <c r="K41" s="33">
        <f t="shared" si="4"/>
        <v>2963.01</v>
      </c>
      <c r="L41" s="34"/>
      <c r="M41" s="118" t="s">
        <v>896</v>
      </c>
    </row>
    <row r="42" spans="1:13" ht="17.100000000000001" customHeight="1">
      <c r="A42" s="17">
        <v>45428</v>
      </c>
      <c r="B42" s="36" t="s">
        <v>640</v>
      </c>
      <c r="C42" s="28"/>
      <c r="D42" s="29"/>
      <c r="E42" s="21"/>
      <c r="F42" s="30">
        <v>10</v>
      </c>
      <c r="G42" s="31">
        <f t="shared" si="0"/>
        <v>2.83</v>
      </c>
      <c r="H42" s="21">
        <f t="shared" si="1"/>
        <v>28.3</v>
      </c>
      <c r="I42" s="32">
        <f t="shared" si="2"/>
        <v>1037</v>
      </c>
      <c r="J42" s="42">
        <f t="shared" si="5"/>
        <v>2.83</v>
      </c>
      <c r="K42" s="33">
        <f t="shared" si="4"/>
        <v>2934.71</v>
      </c>
      <c r="L42" s="34"/>
      <c r="M42" s="118" t="s">
        <v>897</v>
      </c>
    </row>
    <row r="43" spans="1:13" ht="17.100000000000001" customHeight="1">
      <c r="A43" s="17">
        <v>45433</v>
      </c>
      <c r="B43" s="36" t="s">
        <v>604</v>
      </c>
      <c r="C43" s="28"/>
      <c r="D43" s="29"/>
      <c r="E43" s="21"/>
      <c r="F43" s="30">
        <v>10</v>
      </c>
      <c r="G43" s="31">
        <f t="shared" si="0"/>
        <v>2.83</v>
      </c>
      <c r="H43" s="21">
        <f t="shared" si="1"/>
        <v>28.3</v>
      </c>
      <c r="I43" s="32">
        <f t="shared" si="2"/>
        <v>1027</v>
      </c>
      <c r="J43" s="42">
        <f t="shared" si="5"/>
        <v>2.83</v>
      </c>
      <c r="K43" s="33">
        <f t="shared" si="4"/>
        <v>2906.41</v>
      </c>
      <c r="L43" s="34"/>
      <c r="M43" s="118" t="s">
        <v>901</v>
      </c>
    </row>
    <row r="44" spans="1:13" ht="17.100000000000001" customHeight="1">
      <c r="A44" s="17">
        <v>45435</v>
      </c>
      <c r="B44" s="36" t="s">
        <v>627</v>
      </c>
      <c r="C44" s="28"/>
      <c r="D44" s="29"/>
      <c r="E44" s="21"/>
      <c r="F44" s="30">
        <v>5</v>
      </c>
      <c r="G44" s="31">
        <f t="shared" si="0"/>
        <v>2.83</v>
      </c>
      <c r="H44" s="21">
        <f t="shared" si="1"/>
        <v>14.15</v>
      </c>
      <c r="I44" s="32">
        <f t="shared" si="2"/>
        <v>1022</v>
      </c>
      <c r="J44" s="42">
        <f t="shared" si="5"/>
        <v>2.83</v>
      </c>
      <c r="K44" s="33">
        <f t="shared" si="4"/>
        <v>2892.26</v>
      </c>
      <c r="L44" s="34"/>
      <c r="M44" s="118" t="s">
        <v>907</v>
      </c>
    </row>
    <row r="45" spans="1:13" ht="17.100000000000001" customHeight="1">
      <c r="A45" s="17">
        <v>45439</v>
      </c>
      <c r="B45" s="36" t="s">
        <v>589</v>
      </c>
      <c r="C45" s="28"/>
      <c r="D45" s="29"/>
      <c r="E45" s="21"/>
      <c r="F45" s="30">
        <v>3</v>
      </c>
      <c r="G45" s="31">
        <f t="shared" si="0"/>
        <v>2.83</v>
      </c>
      <c r="H45" s="21">
        <f t="shared" si="1"/>
        <v>8.49</v>
      </c>
      <c r="I45" s="32">
        <f t="shared" si="2"/>
        <v>1019</v>
      </c>
      <c r="J45" s="42">
        <f t="shared" si="5"/>
        <v>2.83</v>
      </c>
      <c r="K45" s="33">
        <f t="shared" si="4"/>
        <v>2883.77</v>
      </c>
      <c r="L45" s="34"/>
      <c r="M45" s="118" t="s">
        <v>918</v>
      </c>
    </row>
    <row r="46" spans="1:13" ht="17.100000000000001" customHeight="1">
      <c r="A46" s="17">
        <v>45440</v>
      </c>
      <c r="B46" s="36" t="s">
        <v>629</v>
      </c>
      <c r="C46" s="28"/>
      <c r="D46" s="29"/>
      <c r="E46" s="21"/>
      <c r="F46" s="30">
        <v>10</v>
      </c>
      <c r="G46" s="31">
        <f t="shared" si="0"/>
        <v>2.83</v>
      </c>
      <c r="H46" s="21">
        <f t="shared" si="1"/>
        <v>28.3</v>
      </c>
      <c r="I46" s="32">
        <f t="shared" si="2"/>
        <v>1009</v>
      </c>
      <c r="J46" s="42">
        <f t="shared" si="5"/>
        <v>2.83</v>
      </c>
      <c r="K46" s="33">
        <f t="shared" si="4"/>
        <v>2855.47</v>
      </c>
      <c r="L46" s="34"/>
      <c r="M46" s="118" t="s">
        <v>921</v>
      </c>
    </row>
    <row r="47" spans="1:13" ht="17.100000000000001" customHeight="1">
      <c r="A47" s="17">
        <v>45446</v>
      </c>
      <c r="B47" s="36" t="s">
        <v>629</v>
      </c>
      <c r="C47" s="28"/>
      <c r="D47" s="29"/>
      <c r="E47" s="21"/>
      <c r="F47" s="30">
        <v>3</v>
      </c>
      <c r="G47" s="31">
        <f t="shared" ref="G47:G81" si="6">J46</f>
        <v>2.83</v>
      </c>
      <c r="H47" s="21">
        <f t="shared" ref="H47:H78" si="7">G47*F47</f>
        <v>8.49</v>
      </c>
      <c r="I47" s="32">
        <f t="shared" ref="I47:I81" si="8">+I46+C47-F47</f>
        <v>1006</v>
      </c>
      <c r="J47" s="42">
        <f t="shared" si="5"/>
        <v>2.83</v>
      </c>
      <c r="K47" s="33">
        <f t="shared" ref="K47:K78" si="9">ROUND(I47*J47,2)</f>
        <v>2846.98</v>
      </c>
      <c r="L47" s="34"/>
      <c r="M47" s="118" t="s">
        <v>925</v>
      </c>
    </row>
    <row r="48" spans="1:13" ht="17.100000000000001" customHeight="1">
      <c r="A48" s="17">
        <v>45446</v>
      </c>
      <c r="B48" s="36" t="s">
        <v>629</v>
      </c>
      <c r="C48" s="28"/>
      <c r="D48" s="29"/>
      <c r="E48" s="21"/>
      <c r="F48" s="30">
        <v>3</v>
      </c>
      <c r="G48" s="31">
        <f t="shared" si="6"/>
        <v>2.83</v>
      </c>
      <c r="H48" s="21">
        <f t="shared" si="7"/>
        <v>8.49</v>
      </c>
      <c r="I48" s="32">
        <f t="shared" si="8"/>
        <v>1003</v>
      </c>
      <c r="J48" s="42">
        <f t="shared" si="5"/>
        <v>2.83</v>
      </c>
      <c r="K48" s="33">
        <f t="shared" si="9"/>
        <v>2838.49</v>
      </c>
      <c r="L48" s="34"/>
      <c r="M48" s="118" t="s">
        <v>926</v>
      </c>
    </row>
    <row r="49" spans="1:13" ht="17.100000000000001" customHeight="1">
      <c r="A49" s="17">
        <v>45447</v>
      </c>
      <c r="B49" s="36" t="s">
        <v>589</v>
      </c>
      <c r="C49" s="28"/>
      <c r="D49" s="29"/>
      <c r="E49" s="21"/>
      <c r="F49" s="30">
        <v>10</v>
      </c>
      <c r="G49" s="31">
        <f t="shared" si="6"/>
        <v>2.83</v>
      </c>
      <c r="H49" s="21">
        <f t="shared" si="7"/>
        <v>28.3</v>
      </c>
      <c r="I49" s="32">
        <f t="shared" si="8"/>
        <v>993</v>
      </c>
      <c r="J49" s="42">
        <f t="shared" si="5"/>
        <v>2.83</v>
      </c>
      <c r="K49" s="33">
        <f t="shared" si="9"/>
        <v>2810.19</v>
      </c>
      <c r="L49" s="34"/>
      <c r="M49" s="118" t="s">
        <v>929</v>
      </c>
    </row>
    <row r="50" spans="1:13" ht="17.100000000000001" customHeight="1">
      <c r="A50" s="17">
        <v>45447</v>
      </c>
      <c r="B50" s="36" t="s">
        <v>583</v>
      </c>
      <c r="C50" s="28"/>
      <c r="D50" s="29"/>
      <c r="E50" s="21"/>
      <c r="F50" s="30">
        <v>10</v>
      </c>
      <c r="G50" s="31">
        <f t="shared" si="6"/>
        <v>2.83</v>
      </c>
      <c r="H50" s="21">
        <f t="shared" si="7"/>
        <v>28.3</v>
      </c>
      <c r="I50" s="32">
        <f t="shared" si="8"/>
        <v>983</v>
      </c>
      <c r="J50" s="42">
        <f t="shared" si="5"/>
        <v>2.83</v>
      </c>
      <c r="K50" s="33">
        <f t="shared" si="9"/>
        <v>2781.89</v>
      </c>
      <c r="L50" s="34"/>
      <c r="M50" s="118" t="s">
        <v>931</v>
      </c>
    </row>
    <row r="51" spans="1:13" ht="17.100000000000001" customHeight="1">
      <c r="A51" s="17">
        <v>45463</v>
      </c>
      <c r="B51" s="36" t="s">
        <v>583</v>
      </c>
      <c r="C51" s="28"/>
      <c r="D51" s="29"/>
      <c r="E51" s="21"/>
      <c r="F51" s="30">
        <v>5</v>
      </c>
      <c r="G51" s="31">
        <f t="shared" si="6"/>
        <v>2.83</v>
      </c>
      <c r="H51" s="21">
        <f t="shared" si="7"/>
        <v>14.15</v>
      </c>
      <c r="I51" s="32">
        <f t="shared" si="8"/>
        <v>978</v>
      </c>
      <c r="J51" s="42">
        <f t="shared" si="5"/>
        <v>2.83</v>
      </c>
      <c r="K51" s="33">
        <f t="shared" si="9"/>
        <v>2767.74</v>
      </c>
      <c r="L51" s="34"/>
      <c r="M51" s="118" t="s">
        <v>954</v>
      </c>
    </row>
    <row r="52" spans="1:13" ht="17.100000000000001" customHeight="1">
      <c r="A52" s="17">
        <v>45463</v>
      </c>
      <c r="B52" s="36" t="s">
        <v>627</v>
      </c>
      <c r="C52" s="28"/>
      <c r="D52" s="29"/>
      <c r="E52" s="21"/>
      <c r="F52" s="30">
        <v>5</v>
      </c>
      <c r="G52" s="31">
        <f t="shared" si="6"/>
        <v>2.83</v>
      </c>
      <c r="H52" s="21">
        <f t="shared" si="7"/>
        <v>14.15</v>
      </c>
      <c r="I52" s="32">
        <f t="shared" si="8"/>
        <v>973</v>
      </c>
      <c r="J52" s="42">
        <f t="shared" si="5"/>
        <v>2.83</v>
      </c>
      <c r="K52" s="33">
        <f t="shared" si="9"/>
        <v>2753.59</v>
      </c>
      <c r="L52" s="34"/>
      <c r="M52" s="118" t="s">
        <v>955</v>
      </c>
    </row>
    <row r="53" spans="1:13" ht="17.100000000000001" customHeight="1">
      <c r="A53" s="17">
        <v>45467</v>
      </c>
      <c r="B53" s="36" t="s">
        <v>589</v>
      </c>
      <c r="C53" s="28"/>
      <c r="D53" s="29"/>
      <c r="E53" s="21"/>
      <c r="F53" s="30">
        <v>12</v>
      </c>
      <c r="G53" s="31">
        <f t="shared" si="6"/>
        <v>2.83</v>
      </c>
      <c r="H53" s="21">
        <f t="shared" si="7"/>
        <v>33.96</v>
      </c>
      <c r="I53" s="32">
        <f t="shared" si="8"/>
        <v>961</v>
      </c>
      <c r="J53" s="42">
        <f t="shared" si="5"/>
        <v>2.83</v>
      </c>
      <c r="K53" s="33">
        <f t="shared" si="9"/>
        <v>2719.63</v>
      </c>
      <c r="L53" s="34"/>
      <c r="M53" s="118" t="s">
        <v>958</v>
      </c>
    </row>
    <row r="54" spans="1:13" ht="17.100000000000001" customHeight="1">
      <c r="A54" s="17">
        <v>45468</v>
      </c>
      <c r="B54" s="36" t="s">
        <v>595</v>
      </c>
      <c r="C54" s="28"/>
      <c r="D54" s="29"/>
      <c r="E54" s="21"/>
      <c r="F54" s="30">
        <v>6</v>
      </c>
      <c r="G54" s="31">
        <f t="shared" si="6"/>
        <v>2.83</v>
      </c>
      <c r="H54" s="21">
        <f t="shared" si="7"/>
        <v>16.98</v>
      </c>
      <c r="I54" s="32">
        <f t="shared" si="8"/>
        <v>955</v>
      </c>
      <c r="J54" s="42">
        <f t="shared" si="5"/>
        <v>2.83</v>
      </c>
      <c r="K54" s="33">
        <f t="shared" si="9"/>
        <v>2702.65</v>
      </c>
      <c r="L54" s="34"/>
      <c r="M54" s="118" t="s">
        <v>962</v>
      </c>
    </row>
    <row r="55" spans="1:13" ht="17.100000000000001" customHeight="1">
      <c r="A55" s="17">
        <v>45468</v>
      </c>
      <c r="B55" s="36" t="s">
        <v>583</v>
      </c>
      <c r="C55" s="28"/>
      <c r="D55" s="29"/>
      <c r="E55" s="21"/>
      <c r="F55" s="30">
        <v>5</v>
      </c>
      <c r="G55" s="31">
        <f t="shared" si="6"/>
        <v>2.83</v>
      </c>
      <c r="H55" s="21">
        <f t="shared" si="7"/>
        <v>14.15</v>
      </c>
      <c r="I55" s="32">
        <f t="shared" si="8"/>
        <v>950</v>
      </c>
      <c r="J55" s="42">
        <f t="shared" si="5"/>
        <v>2.83</v>
      </c>
      <c r="K55" s="33">
        <f t="shared" si="9"/>
        <v>2688.5</v>
      </c>
      <c r="L55" s="34"/>
      <c r="M55" s="118" t="s">
        <v>964</v>
      </c>
    </row>
    <row r="56" spans="1:13" ht="17.100000000000001" customHeight="1">
      <c r="A56" s="17">
        <v>45468</v>
      </c>
      <c r="B56" s="36" t="s">
        <v>629</v>
      </c>
      <c r="C56" s="28"/>
      <c r="D56" s="29"/>
      <c r="E56" s="21"/>
      <c r="F56" s="30">
        <v>10</v>
      </c>
      <c r="G56" s="31">
        <f t="shared" si="6"/>
        <v>2.83</v>
      </c>
      <c r="H56" s="21">
        <f t="shared" si="7"/>
        <v>28.3</v>
      </c>
      <c r="I56" s="32">
        <f t="shared" si="8"/>
        <v>940</v>
      </c>
      <c r="J56" s="42">
        <f t="shared" si="5"/>
        <v>2.83</v>
      </c>
      <c r="K56" s="33">
        <f t="shared" si="9"/>
        <v>2660.2</v>
      </c>
      <c r="L56" s="34"/>
      <c r="M56" s="118" t="s">
        <v>965</v>
      </c>
    </row>
    <row r="57" spans="1:13" ht="17.100000000000001" customHeight="1">
      <c r="A57" s="17">
        <v>45470</v>
      </c>
      <c r="B57" s="36" t="s">
        <v>593</v>
      </c>
      <c r="C57" s="28"/>
      <c r="D57" s="29"/>
      <c r="E57" s="21"/>
      <c r="F57" s="30">
        <v>30</v>
      </c>
      <c r="G57" s="31">
        <f t="shared" si="6"/>
        <v>2.83</v>
      </c>
      <c r="H57" s="21">
        <f t="shared" si="7"/>
        <v>84.9</v>
      </c>
      <c r="I57" s="32">
        <f t="shared" si="8"/>
        <v>910</v>
      </c>
      <c r="J57" s="42">
        <f t="shared" si="5"/>
        <v>2.83</v>
      </c>
      <c r="K57" s="33">
        <f t="shared" si="9"/>
        <v>2575.3000000000002</v>
      </c>
      <c r="L57" s="34"/>
      <c r="M57" s="118" t="s">
        <v>971</v>
      </c>
    </row>
    <row r="58" spans="1:13" ht="17.100000000000001" customHeight="1">
      <c r="A58" s="154">
        <v>45471</v>
      </c>
      <c r="B58" s="168" t="s">
        <v>593</v>
      </c>
      <c r="C58" s="156"/>
      <c r="D58" s="157"/>
      <c r="E58" s="158"/>
      <c r="F58" s="159">
        <v>120</v>
      </c>
      <c r="G58" s="160">
        <f t="shared" si="6"/>
        <v>2.83</v>
      </c>
      <c r="H58" s="158">
        <f t="shared" si="7"/>
        <v>339.6</v>
      </c>
      <c r="I58" s="161">
        <f t="shared" si="8"/>
        <v>790</v>
      </c>
      <c r="J58" s="162">
        <f t="shared" si="5"/>
        <v>2.83</v>
      </c>
      <c r="K58" s="163">
        <f t="shared" si="9"/>
        <v>2235.6999999999998</v>
      </c>
      <c r="L58" s="164"/>
      <c r="M58" s="167" t="s">
        <v>975</v>
      </c>
    </row>
    <row r="59" spans="1:13" ht="17.100000000000001" customHeight="1">
      <c r="A59" s="17">
        <v>45475</v>
      </c>
      <c r="B59" s="82" t="s">
        <v>583</v>
      </c>
      <c r="C59" s="19"/>
      <c r="D59" s="20"/>
      <c r="E59" s="21"/>
      <c r="F59" s="22">
        <v>10</v>
      </c>
      <c r="G59" s="23">
        <f t="shared" si="6"/>
        <v>2.83</v>
      </c>
      <c r="H59" s="21">
        <f t="shared" si="7"/>
        <v>28.3</v>
      </c>
      <c r="I59" s="24">
        <f t="shared" si="8"/>
        <v>780</v>
      </c>
      <c r="J59" s="134">
        <f t="shared" si="5"/>
        <v>2.83</v>
      </c>
      <c r="K59" s="21">
        <f t="shared" si="9"/>
        <v>2207.4</v>
      </c>
      <c r="L59" s="26"/>
      <c r="M59" s="118" t="s">
        <v>980</v>
      </c>
    </row>
    <row r="60" spans="1:13" ht="17.100000000000001" customHeight="1">
      <c r="A60" s="17">
        <v>45477</v>
      </c>
      <c r="B60" s="36" t="s">
        <v>587</v>
      </c>
      <c r="C60" s="28"/>
      <c r="D60" s="29"/>
      <c r="E60" s="21"/>
      <c r="F60" s="30">
        <v>10</v>
      </c>
      <c r="G60" s="31">
        <f t="shared" si="6"/>
        <v>2.83</v>
      </c>
      <c r="H60" s="21">
        <f t="shared" si="7"/>
        <v>28.3</v>
      </c>
      <c r="I60" s="32">
        <f t="shared" si="8"/>
        <v>770</v>
      </c>
      <c r="J60" s="42">
        <f t="shared" si="5"/>
        <v>2.83</v>
      </c>
      <c r="K60" s="33">
        <f t="shared" si="9"/>
        <v>2179.1</v>
      </c>
      <c r="L60" s="34"/>
      <c r="M60" s="118" t="s">
        <v>985</v>
      </c>
    </row>
    <row r="61" spans="1:13" ht="17.100000000000001" customHeight="1">
      <c r="A61" s="17">
        <v>45482</v>
      </c>
      <c r="B61" s="36" t="s">
        <v>583</v>
      </c>
      <c r="C61" s="28"/>
      <c r="D61" s="29"/>
      <c r="E61" s="21"/>
      <c r="F61" s="30">
        <v>10</v>
      </c>
      <c r="G61" s="31">
        <f t="shared" si="6"/>
        <v>2.83</v>
      </c>
      <c r="H61" s="21">
        <f t="shared" si="7"/>
        <v>28.3</v>
      </c>
      <c r="I61" s="32">
        <f t="shared" si="8"/>
        <v>760</v>
      </c>
      <c r="J61" s="42">
        <f t="shared" si="5"/>
        <v>2.83</v>
      </c>
      <c r="K61" s="33">
        <f t="shared" si="9"/>
        <v>2150.8000000000002</v>
      </c>
      <c r="L61" s="34"/>
      <c r="M61" s="118" t="s">
        <v>988</v>
      </c>
    </row>
    <row r="62" spans="1:13" ht="17.100000000000001" customHeight="1">
      <c r="A62" s="17">
        <v>45488</v>
      </c>
      <c r="B62" s="36" t="s">
        <v>583</v>
      </c>
      <c r="C62" s="28"/>
      <c r="D62" s="29"/>
      <c r="E62" s="21"/>
      <c r="F62" s="30">
        <v>10</v>
      </c>
      <c r="G62" s="31">
        <f t="shared" si="6"/>
        <v>2.83</v>
      </c>
      <c r="H62" s="21">
        <f t="shared" si="7"/>
        <v>28.3</v>
      </c>
      <c r="I62" s="32">
        <f t="shared" si="8"/>
        <v>750</v>
      </c>
      <c r="J62" s="42">
        <f t="shared" ref="J62:J81" si="10">ROUND(((K61+E62)-H62)/I62,2)</f>
        <v>2.83</v>
      </c>
      <c r="K62" s="33">
        <f t="shared" si="9"/>
        <v>2122.5</v>
      </c>
      <c r="L62" s="34"/>
      <c r="M62" s="118" t="s">
        <v>1005</v>
      </c>
    </row>
    <row r="63" spans="1:13" ht="17.100000000000001" customHeight="1">
      <c r="A63" s="17">
        <v>45490</v>
      </c>
      <c r="B63" s="36" t="s">
        <v>610</v>
      </c>
      <c r="C63" s="28"/>
      <c r="D63" s="29"/>
      <c r="E63" s="21"/>
      <c r="F63" s="30">
        <v>10</v>
      </c>
      <c r="G63" s="31">
        <f t="shared" si="6"/>
        <v>2.83</v>
      </c>
      <c r="H63" s="21">
        <f t="shared" si="7"/>
        <v>28.3</v>
      </c>
      <c r="I63" s="32">
        <f t="shared" si="8"/>
        <v>740</v>
      </c>
      <c r="J63" s="42">
        <f t="shared" si="10"/>
        <v>2.83</v>
      </c>
      <c r="K63" s="33">
        <f t="shared" si="9"/>
        <v>2094.1999999999998</v>
      </c>
      <c r="L63" s="34"/>
      <c r="M63" s="118" t="s">
        <v>1012</v>
      </c>
    </row>
    <row r="64" spans="1:13" ht="17.100000000000001" customHeight="1">
      <c r="A64" s="17">
        <v>45491</v>
      </c>
      <c r="B64" s="36" t="s">
        <v>604</v>
      </c>
      <c r="C64" s="28"/>
      <c r="D64" s="29"/>
      <c r="E64" s="21"/>
      <c r="F64" s="30">
        <v>10</v>
      </c>
      <c r="G64" s="31">
        <f t="shared" si="6"/>
        <v>2.83</v>
      </c>
      <c r="H64" s="21">
        <f t="shared" si="7"/>
        <v>28.3</v>
      </c>
      <c r="I64" s="32">
        <f t="shared" si="8"/>
        <v>730</v>
      </c>
      <c r="J64" s="42">
        <f t="shared" si="10"/>
        <v>2.83</v>
      </c>
      <c r="K64" s="33">
        <f t="shared" si="9"/>
        <v>2065.9</v>
      </c>
      <c r="L64" s="34"/>
      <c r="M64" s="118" t="s">
        <v>1015</v>
      </c>
    </row>
    <row r="65" spans="1:13" ht="17.100000000000001" customHeight="1">
      <c r="A65" s="17">
        <v>45491</v>
      </c>
      <c r="B65" s="36" t="s">
        <v>598</v>
      </c>
      <c r="C65" s="28"/>
      <c r="D65" s="29"/>
      <c r="E65" s="21"/>
      <c r="F65" s="30">
        <v>10</v>
      </c>
      <c r="G65" s="31">
        <f t="shared" si="6"/>
        <v>2.83</v>
      </c>
      <c r="H65" s="21">
        <f t="shared" si="7"/>
        <v>28.3</v>
      </c>
      <c r="I65" s="32">
        <f t="shared" si="8"/>
        <v>720</v>
      </c>
      <c r="J65" s="42">
        <f t="shared" si="10"/>
        <v>2.83</v>
      </c>
      <c r="K65" s="33">
        <f t="shared" si="9"/>
        <v>2037.6</v>
      </c>
      <c r="L65" s="34"/>
      <c r="M65" s="118" t="s">
        <v>1018</v>
      </c>
    </row>
    <row r="66" spans="1:13" ht="17.100000000000001" customHeight="1">
      <c r="A66" s="17">
        <v>45509</v>
      </c>
      <c r="B66" s="36" t="s">
        <v>591</v>
      </c>
      <c r="C66" s="28"/>
      <c r="D66" s="29"/>
      <c r="E66" s="21"/>
      <c r="F66" s="30">
        <v>5</v>
      </c>
      <c r="G66" s="31">
        <f t="shared" si="6"/>
        <v>2.83</v>
      </c>
      <c r="H66" s="21">
        <f t="shared" si="7"/>
        <v>14.15</v>
      </c>
      <c r="I66" s="32">
        <f t="shared" si="8"/>
        <v>715</v>
      </c>
      <c r="J66" s="42">
        <f t="shared" si="10"/>
        <v>2.83</v>
      </c>
      <c r="K66" s="33">
        <f t="shared" si="9"/>
        <v>2023.45</v>
      </c>
      <c r="L66" s="34"/>
      <c r="M66" s="118" t="s">
        <v>1036</v>
      </c>
    </row>
    <row r="67" spans="1:13" ht="17.100000000000001" customHeight="1">
      <c r="A67" s="17">
        <v>45512</v>
      </c>
      <c r="B67" s="36" t="s">
        <v>627</v>
      </c>
      <c r="C67" s="28"/>
      <c r="D67" s="29"/>
      <c r="E67" s="21"/>
      <c r="F67" s="30">
        <v>10</v>
      </c>
      <c r="G67" s="31">
        <f t="shared" si="6"/>
        <v>2.83</v>
      </c>
      <c r="H67" s="21">
        <f t="shared" si="7"/>
        <v>28.3</v>
      </c>
      <c r="I67" s="32">
        <f t="shared" si="8"/>
        <v>705</v>
      </c>
      <c r="J67" s="42">
        <f t="shared" si="10"/>
        <v>2.83</v>
      </c>
      <c r="K67" s="33">
        <f t="shared" si="9"/>
        <v>1995.15</v>
      </c>
      <c r="L67" s="34"/>
      <c r="M67" s="118" t="s">
        <v>1047</v>
      </c>
    </row>
    <row r="68" spans="1:13" ht="17.100000000000001" customHeight="1">
      <c r="A68" s="17">
        <v>45513</v>
      </c>
      <c r="B68" s="36" t="s">
        <v>640</v>
      </c>
      <c r="C68" s="28"/>
      <c r="D68" s="29"/>
      <c r="E68" s="21"/>
      <c r="F68" s="30">
        <v>10</v>
      </c>
      <c r="G68" s="31">
        <f t="shared" si="6"/>
        <v>2.83</v>
      </c>
      <c r="H68" s="21">
        <f t="shared" si="7"/>
        <v>28.3</v>
      </c>
      <c r="I68" s="32">
        <f t="shared" si="8"/>
        <v>695</v>
      </c>
      <c r="J68" s="42">
        <f t="shared" si="10"/>
        <v>2.83</v>
      </c>
      <c r="K68" s="33">
        <f t="shared" si="9"/>
        <v>1966.85</v>
      </c>
      <c r="L68" s="34"/>
      <c r="M68" s="118" t="s">
        <v>1054</v>
      </c>
    </row>
    <row r="69" spans="1:13" ht="17.100000000000001" customHeight="1">
      <c r="A69" s="17">
        <v>45523</v>
      </c>
      <c r="B69" s="36" t="s">
        <v>593</v>
      </c>
      <c r="C69" s="28"/>
      <c r="D69" s="29"/>
      <c r="E69" s="21"/>
      <c r="F69" s="30">
        <v>100</v>
      </c>
      <c r="G69" s="31">
        <f t="shared" si="6"/>
        <v>2.83</v>
      </c>
      <c r="H69" s="21">
        <f t="shared" si="7"/>
        <v>283</v>
      </c>
      <c r="I69" s="32">
        <f t="shared" si="8"/>
        <v>595</v>
      </c>
      <c r="J69" s="42">
        <f t="shared" si="10"/>
        <v>2.83</v>
      </c>
      <c r="K69" s="33">
        <f t="shared" si="9"/>
        <v>1683.85</v>
      </c>
      <c r="L69" s="34"/>
      <c r="M69" s="118" t="s">
        <v>1078</v>
      </c>
    </row>
    <row r="70" spans="1:13" ht="17.100000000000001" customHeight="1">
      <c r="A70" s="17">
        <v>45539</v>
      </c>
      <c r="B70" s="36" t="s">
        <v>593</v>
      </c>
      <c r="C70" s="28"/>
      <c r="D70" s="29"/>
      <c r="E70" s="21"/>
      <c r="F70" s="30">
        <v>100</v>
      </c>
      <c r="G70" s="31">
        <f t="shared" si="6"/>
        <v>2.83</v>
      </c>
      <c r="H70" s="21">
        <f t="shared" si="7"/>
        <v>283</v>
      </c>
      <c r="I70" s="32">
        <f t="shared" si="8"/>
        <v>495</v>
      </c>
      <c r="J70" s="42">
        <f t="shared" si="10"/>
        <v>2.83</v>
      </c>
      <c r="K70" s="33">
        <f t="shared" si="9"/>
        <v>1400.85</v>
      </c>
      <c r="L70" s="34"/>
      <c r="M70" s="118" t="s">
        <v>1089</v>
      </c>
    </row>
    <row r="71" spans="1:13" ht="17.100000000000001" customHeight="1">
      <c r="A71" s="17">
        <v>45540</v>
      </c>
      <c r="B71" s="36" t="s">
        <v>607</v>
      </c>
      <c r="C71" s="28"/>
      <c r="D71" s="29"/>
      <c r="E71" s="21"/>
      <c r="F71" s="30">
        <v>5</v>
      </c>
      <c r="G71" s="31">
        <f t="shared" si="6"/>
        <v>2.83</v>
      </c>
      <c r="H71" s="21">
        <f t="shared" si="7"/>
        <v>14.15</v>
      </c>
      <c r="I71" s="32">
        <f t="shared" si="8"/>
        <v>490</v>
      </c>
      <c r="J71" s="42">
        <f t="shared" si="10"/>
        <v>2.83</v>
      </c>
      <c r="K71" s="33">
        <f t="shared" si="9"/>
        <v>1386.7</v>
      </c>
      <c r="L71" s="34"/>
      <c r="M71" s="118" t="s">
        <v>1094</v>
      </c>
    </row>
    <row r="72" spans="1:13" ht="17.100000000000001" customHeight="1">
      <c r="A72" s="17">
        <v>45545</v>
      </c>
      <c r="B72" s="36" t="s">
        <v>595</v>
      </c>
      <c r="C72" s="28"/>
      <c r="D72" s="29"/>
      <c r="E72" s="21"/>
      <c r="F72" s="30">
        <v>5</v>
      </c>
      <c r="G72" s="31">
        <f t="shared" si="6"/>
        <v>2.83</v>
      </c>
      <c r="H72" s="21">
        <f t="shared" si="7"/>
        <v>14.15</v>
      </c>
      <c r="I72" s="32">
        <f t="shared" si="8"/>
        <v>485</v>
      </c>
      <c r="J72" s="42">
        <f t="shared" si="10"/>
        <v>2.83</v>
      </c>
      <c r="K72" s="33">
        <f t="shared" si="9"/>
        <v>1372.55</v>
      </c>
      <c r="L72" s="34"/>
      <c r="M72" s="118" t="s">
        <v>1100</v>
      </c>
    </row>
    <row r="73" spans="1:13" ht="17.100000000000001" customHeight="1">
      <c r="A73" s="17">
        <v>45545</v>
      </c>
      <c r="B73" s="36" t="s">
        <v>627</v>
      </c>
      <c r="C73" s="28"/>
      <c r="D73" s="29"/>
      <c r="E73" s="21"/>
      <c r="F73" s="30">
        <v>5</v>
      </c>
      <c r="G73" s="31">
        <f t="shared" si="6"/>
        <v>2.83</v>
      </c>
      <c r="H73" s="21">
        <f t="shared" si="7"/>
        <v>14.15</v>
      </c>
      <c r="I73" s="32">
        <f t="shared" si="8"/>
        <v>480</v>
      </c>
      <c r="J73" s="42">
        <f t="shared" si="10"/>
        <v>2.83</v>
      </c>
      <c r="K73" s="33">
        <f t="shared" si="9"/>
        <v>1358.4</v>
      </c>
      <c r="L73" s="34"/>
      <c r="M73" s="118" t="s">
        <v>1101</v>
      </c>
    </row>
    <row r="74" spans="1:13" ht="17.100000000000001" customHeight="1">
      <c r="A74" s="17">
        <v>45545</v>
      </c>
      <c r="B74" s="36" t="s">
        <v>589</v>
      </c>
      <c r="C74" s="28"/>
      <c r="D74" s="29"/>
      <c r="E74" s="21"/>
      <c r="F74" s="30">
        <v>10</v>
      </c>
      <c r="G74" s="31">
        <f t="shared" si="6"/>
        <v>2.83</v>
      </c>
      <c r="H74" s="21">
        <f t="shared" si="7"/>
        <v>28.3</v>
      </c>
      <c r="I74" s="32">
        <f t="shared" si="8"/>
        <v>470</v>
      </c>
      <c r="J74" s="42">
        <f t="shared" si="10"/>
        <v>2.83</v>
      </c>
      <c r="K74" s="33">
        <f t="shared" si="9"/>
        <v>1330.1</v>
      </c>
      <c r="L74" s="34"/>
      <c r="M74" s="118" t="s">
        <v>1104</v>
      </c>
    </row>
    <row r="75" spans="1:13" ht="17.100000000000001" customHeight="1">
      <c r="A75" s="17">
        <v>45552</v>
      </c>
      <c r="B75" s="36" t="s">
        <v>607</v>
      </c>
      <c r="C75" s="28"/>
      <c r="D75" s="29"/>
      <c r="E75" s="21"/>
      <c r="F75" s="30">
        <v>10</v>
      </c>
      <c r="G75" s="31">
        <f t="shared" si="6"/>
        <v>2.83</v>
      </c>
      <c r="H75" s="21">
        <f t="shared" si="7"/>
        <v>28.3</v>
      </c>
      <c r="I75" s="32">
        <f t="shared" si="8"/>
        <v>460</v>
      </c>
      <c r="J75" s="42">
        <f t="shared" si="10"/>
        <v>2.83</v>
      </c>
      <c r="K75" s="33">
        <f t="shared" si="9"/>
        <v>1301.8</v>
      </c>
      <c r="L75" s="34"/>
      <c r="M75" s="118" t="s">
        <v>1119</v>
      </c>
    </row>
    <row r="76" spans="1:13" ht="17.100000000000001" customHeight="1">
      <c r="A76" s="17">
        <v>45568</v>
      </c>
      <c r="B76" s="36" t="s">
        <v>610</v>
      </c>
      <c r="C76" s="28"/>
      <c r="D76" s="29"/>
      <c r="E76" s="21"/>
      <c r="F76" s="30">
        <v>5</v>
      </c>
      <c r="G76" s="31">
        <f t="shared" si="6"/>
        <v>2.83</v>
      </c>
      <c r="H76" s="21">
        <f t="shared" si="7"/>
        <v>14.15</v>
      </c>
      <c r="I76" s="32">
        <f t="shared" si="8"/>
        <v>455</v>
      </c>
      <c r="J76" s="42">
        <f t="shared" si="10"/>
        <v>2.83</v>
      </c>
      <c r="K76" s="33">
        <f t="shared" si="9"/>
        <v>1287.6500000000001</v>
      </c>
      <c r="L76" s="34"/>
      <c r="M76" s="118" t="s">
        <v>1141</v>
      </c>
    </row>
    <row r="77" spans="1:13" ht="17.100000000000001" customHeight="1">
      <c r="A77" s="17">
        <v>45568</v>
      </c>
      <c r="B77" s="36" t="s">
        <v>583</v>
      </c>
      <c r="C77" s="28"/>
      <c r="D77" s="29"/>
      <c r="E77" s="21"/>
      <c r="F77" s="30">
        <v>10</v>
      </c>
      <c r="G77" s="31">
        <f t="shared" si="6"/>
        <v>2.83</v>
      </c>
      <c r="H77" s="21">
        <f t="shared" si="7"/>
        <v>28.3</v>
      </c>
      <c r="I77" s="32">
        <f t="shared" si="8"/>
        <v>445</v>
      </c>
      <c r="J77" s="42">
        <f t="shared" si="10"/>
        <v>2.83</v>
      </c>
      <c r="K77" s="33">
        <f t="shared" si="9"/>
        <v>1259.3499999999999</v>
      </c>
      <c r="L77" s="34"/>
      <c r="M77" s="118" t="s">
        <v>1142</v>
      </c>
    </row>
    <row r="78" spans="1:13" ht="17.100000000000001" customHeight="1">
      <c r="A78" s="17">
        <v>45572</v>
      </c>
      <c r="B78" s="36" t="s">
        <v>629</v>
      </c>
      <c r="C78" s="28"/>
      <c r="D78" s="29"/>
      <c r="E78" s="21"/>
      <c r="F78" s="30">
        <v>5</v>
      </c>
      <c r="G78" s="31">
        <f t="shared" si="6"/>
        <v>2.83</v>
      </c>
      <c r="H78" s="21">
        <f t="shared" si="7"/>
        <v>14.15</v>
      </c>
      <c r="I78" s="32">
        <f t="shared" si="8"/>
        <v>440</v>
      </c>
      <c r="J78" s="42">
        <f t="shared" si="10"/>
        <v>2.83</v>
      </c>
      <c r="K78" s="33">
        <f t="shared" si="9"/>
        <v>1245.2</v>
      </c>
      <c r="L78" s="34"/>
      <c r="M78" s="118" t="s">
        <v>1148</v>
      </c>
    </row>
    <row r="79" spans="1:13">
      <c r="A79" s="17">
        <v>45573</v>
      </c>
      <c r="B79" s="36" t="s">
        <v>587</v>
      </c>
      <c r="C79" s="28"/>
      <c r="D79" s="29"/>
      <c r="E79" s="21"/>
      <c r="F79" s="30">
        <v>10</v>
      </c>
      <c r="G79" s="31">
        <f t="shared" si="6"/>
        <v>2.83</v>
      </c>
      <c r="H79" s="21">
        <f t="shared" ref="H79:H81" si="11">G79*F79</f>
        <v>28.3</v>
      </c>
      <c r="I79" s="32">
        <f t="shared" si="8"/>
        <v>430</v>
      </c>
      <c r="J79" s="42">
        <f t="shared" si="10"/>
        <v>2.83</v>
      </c>
      <c r="K79" s="33">
        <f t="shared" ref="K79:K81" si="12">ROUND(I79*J79,2)</f>
        <v>1216.9000000000001</v>
      </c>
      <c r="L79" s="34"/>
      <c r="M79" s="118" t="s">
        <v>1152</v>
      </c>
    </row>
    <row r="80" spans="1:13">
      <c r="A80" s="17">
        <v>45573</v>
      </c>
      <c r="B80" s="36" t="s">
        <v>610</v>
      </c>
      <c r="C80" s="28"/>
      <c r="D80" s="29"/>
      <c r="E80" s="21"/>
      <c r="F80" s="30">
        <v>5</v>
      </c>
      <c r="G80" s="31">
        <f t="shared" si="6"/>
        <v>2.83</v>
      </c>
      <c r="H80" s="21">
        <f t="shared" si="11"/>
        <v>14.15</v>
      </c>
      <c r="I80" s="32">
        <f t="shared" si="8"/>
        <v>425</v>
      </c>
      <c r="J80" s="42">
        <f t="shared" si="10"/>
        <v>2.83</v>
      </c>
      <c r="K80" s="33">
        <f t="shared" si="12"/>
        <v>1202.75</v>
      </c>
      <c r="L80" s="34"/>
      <c r="M80" s="118" t="s">
        <v>1153</v>
      </c>
    </row>
    <row r="81" spans="1:13">
      <c r="A81" s="17">
        <v>45574</v>
      </c>
      <c r="B81" s="36" t="s">
        <v>607</v>
      </c>
      <c r="C81" s="28"/>
      <c r="D81" s="29"/>
      <c r="E81" s="21"/>
      <c r="F81" s="30">
        <v>10</v>
      </c>
      <c r="G81" s="31">
        <f t="shared" si="6"/>
        <v>2.83</v>
      </c>
      <c r="H81" s="21">
        <f t="shared" si="11"/>
        <v>28.3</v>
      </c>
      <c r="I81" s="32">
        <f t="shared" si="8"/>
        <v>415</v>
      </c>
      <c r="J81" s="42">
        <f t="shared" si="10"/>
        <v>2.83</v>
      </c>
      <c r="K81" s="33">
        <f t="shared" si="12"/>
        <v>1174.45</v>
      </c>
      <c r="L81" s="34"/>
      <c r="M81" s="118" t="s">
        <v>1154</v>
      </c>
    </row>
    <row r="82" spans="1:13">
      <c r="A82" s="17">
        <v>45580</v>
      </c>
      <c r="B82" s="36" t="s">
        <v>591</v>
      </c>
      <c r="C82" s="28"/>
      <c r="D82" s="29"/>
      <c r="E82" s="21"/>
      <c r="F82" s="30">
        <v>10</v>
      </c>
      <c r="G82" s="31">
        <f t="shared" ref="G82" si="13">J81</f>
        <v>2.83</v>
      </c>
      <c r="H82" s="21">
        <f t="shared" ref="H82" si="14">G82*F82</f>
        <v>28.3</v>
      </c>
      <c r="I82" s="32">
        <f t="shared" ref="I82" si="15">+I81+C82-F82</f>
        <v>405</v>
      </c>
      <c r="J82" s="42">
        <f t="shared" ref="J82" si="16">ROUND(((K81+E82)-H82)/I82,2)</f>
        <v>2.83</v>
      </c>
      <c r="K82" s="33">
        <f t="shared" ref="K82" si="17">ROUND(I82*J82,2)</f>
        <v>1146.1500000000001</v>
      </c>
      <c r="L82" s="34"/>
      <c r="M82" s="118" t="s">
        <v>1165</v>
      </c>
    </row>
    <row r="83" spans="1:13">
      <c r="A83" s="17">
        <v>45580</v>
      </c>
      <c r="B83" s="36" t="s">
        <v>629</v>
      </c>
      <c r="C83" s="28"/>
      <c r="D83" s="29"/>
      <c r="E83" s="21"/>
      <c r="F83" s="30">
        <v>20</v>
      </c>
      <c r="G83" s="31">
        <f t="shared" ref="G83" si="18">J82</f>
        <v>2.83</v>
      </c>
      <c r="H83" s="21">
        <f t="shared" ref="H83" si="19">G83*F83</f>
        <v>56.6</v>
      </c>
      <c r="I83" s="32">
        <f t="shared" ref="I83" si="20">+I82+C83-F83</f>
        <v>385</v>
      </c>
      <c r="J83" s="42">
        <f t="shared" ref="J83" si="21">ROUND(((K82+E83)-H83)/I83,2)</f>
        <v>2.83</v>
      </c>
      <c r="K83" s="33">
        <f t="shared" ref="K83" si="22">ROUND(I83*J83,2)</f>
        <v>1089.55</v>
      </c>
      <c r="L83" s="34"/>
      <c r="M83" s="118" t="s">
        <v>1167</v>
      </c>
    </row>
    <row r="84" spans="1:13">
      <c r="A84" s="17">
        <v>45581</v>
      </c>
      <c r="B84" s="36" t="s">
        <v>587</v>
      </c>
      <c r="C84" s="28"/>
      <c r="D84" s="29"/>
      <c r="E84" s="21"/>
      <c r="F84" s="30">
        <v>10</v>
      </c>
      <c r="G84" s="31">
        <f t="shared" ref="G84" si="23">J83</f>
        <v>2.83</v>
      </c>
      <c r="H84" s="21">
        <f t="shared" ref="H84" si="24">G84*F84</f>
        <v>28.3</v>
      </c>
      <c r="I84" s="32">
        <f t="shared" ref="I84" si="25">+I83+C84-F84</f>
        <v>375</v>
      </c>
      <c r="J84" s="42">
        <f t="shared" ref="J84" si="26">ROUND(((K83+E84)-H84)/I84,2)</f>
        <v>2.83</v>
      </c>
      <c r="K84" s="33">
        <f t="shared" ref="K84" si="27">ROUND(I84*J84,2)</f>
        <v>1061.25</v>
      </c>
      <c r="L84" s="34"/>
      <c r="M84" s="118" t="s">
        <v>1168</v>
      </c>
    </row>
    <row r="85" spans="1:13">
      <c r="A85" s="17">
        <v>45582</v>
      </c>
      <c r="B85" s="36" t="s">
        <v>589</v>
      </c>
      <c r="C85" s="28"/>
      <c r="D85" s="29"/>
      <c r="E85" s="21"/>
      <c r="F85" s="30">
        <v>10</v>
      </c>
      <c r="G85" s="31">
        <f t="shared" ref="G85" si="28">J84</f>
        <v>2.83</v>
      </c>
      <c r="H85" s="21">
        <f t="shared" ref="H85" si="29">G85*F85</f>
        <v>28.3</v>
      </c>
      <c r="I85" s="32">
        <f t="shared" ref="I85" si="30">+I84+C85-F85</f>
        <v>365</v>
      </c>
      <c r="J85" s="42">
        <f t="shared" ref="J85" si="31">ROUND(((K84+E85)-H85)/I85,2)</f>
        <v>2.83</v>
      </c>
      <c r="K85" s="33">
        <f t="shared" ref="K85" si="32">ROUND(I85*J85,2)</f>
        <v>1032.95</v>
      </c>
      <c r="L85" s="34"/>
      <c r="M85" s="118" t="s">
        <v>1169</v>
      </c>
    </row>
    <row r="86" spans="1:13">
      <c r="A86" s="17">
        <v>45582</v>
      </c>
      <c r="B86" s="36" t="s">
        <v>593</v>
      </c>
      <c r="C86" s="28"/>
      <c r="D86" s="29"/>
      <c r="E86" s="21"/>
      <c r="F86" s="30">
        <v>100</v>
      </c>
      <c r="G86" s="31">
        <f t="shared" ref="G86" si="33">J85</f>
        <v>2.83</v>
      </c>
      <c r="H86" s="21">
        <f t="shared" ref="H86" si="34">G86*F86</f>
        <v>283</v>
      </c>
      <c r="I86" s="32">
        <f t="shared" ref="I86" si="35">+I85+C86-F86</f>
        <v>265</v>
      </c>
      <c r="J86" s="42">
        <f t="shared" ref="J86" si="36">ROUND(((K85+E86)-H86)/I86,2)</f>
        <v>2.83</v>
      </c>
      <c r="K86" s="33">
        <f t="shared" ref="K86" si="37">ROUND(I86*J86,2)</f>
        <v>749.95</v>
      </c>
      <c r="L86" s="34"/>
      <c r="M86" s="118" t="s">
        <v>1171</v>
      </c>
    </row>
    <row r="87" spans="1:13">
      <c r="A87" s="17">
        <v>45601</v>
      </c>
      <c r="B87" s="36" t="s">
        <v>604</v>
      </c>
      <c r="C87" s="28"/>
      <c r="D87" s="29"/>
      <c r="E87" s="21"/>
      <c r="F87" s="30">
        <v>5</v>
      </c>
      <c r="G87" s="31">
        <f t="shared" ref="G87" si="38">J86</f>
        <v>2.83</v>
      </c>
      <c r="H87" s="21">
        <f t="shared" ref="H87" si="39">G87*F87</f>
        <v>14.15</v>
      </c>
      <c r="I87" s="32">
        <f t="shared" ref="I87" si="40">+I86+C87-F87</f>
        <v>260</v>
      </c>
      <c r="J87" s="42">
        <f t="shared" ref="J87" si="41">ROUND(((K86+E87)-H87)/I87,2)</f>
        <v>2.83</v>
      </c>
      <c r="K87" s="33">
        <f t="shared" ref="K87" si="42">ROUND(I87*J87,2)</f>
        <v>735.8</v>
      </c>
      <c r="L87" s="34"/>
      <c r="M87" s="118" t="s">
        <v>1178</v>
      </c>
    </row>
    <row r="88" spans="1:13">
      <c r="A88" s="17">
        <v>45601</v>
      </c>
      <c r="B88" s="36" t="s">
        <v>583</v>
      </c>
      <c r="C88" s="28"/>
      <c r="D88" s="29"/>
      <c r="E88" s="21"/>
      <c r="F88" s="30">
        <v>10</v>
      </c>
      <c r="G88" s="31">
        <f t="shared" ref="G88" si="43">J87</f>
        <v>2.83</v>
      </c>
      <c r="H88" s="21">
        <f t="shared" ref="H88" si="44">G88*F88</f>
        <v>28.3</v>
      </c>
      <c r="I88" s="32">
        <f t="shared" ref="I88" si="45">+I87+C88-F88</f>
        <v>250</v>
      </c>
      <c r="J88" s="42">
        <f t="shared" ref="J88" si="46">ROUND(((K87+E88)-H88)/I88,2)</f>
        <v>2.83</v>
      </c>
      <c r="K88" s="33">
        <f t="shared" ref="K88" si="47">ROUND(I88*J88,2)</f>
        <v>707.5</v>
      </c>
      <c r="L88" s="34"/>
      <c r="M88" s="118" t="s">
        <v>1181</v>
      </c>
    </row>
    <row r="89" spans="1:13">
      <c r="A89" s="17">
        <v>45602</v>
      </c>
      <c r="B89" s="36" t="s">
        <v>593</v>
      </c>
      <c r="C89" s="28"/>
      <c r="D89" s="29"/>
      <c r="E89" s="21"/>
      <c r="F89" s="30">
        <v>15</v>
      </c>
      <c r="G89" s="31">
        <f t="shared" ref="G89" si="48">J88</f>
        <v>2.83</v>
      </c>
      <c r="H89" s="21">
        <f t="shared" ref="H89" si="49">G89*F89</f>
        <v>42.45</v>
      </c>
      <c r="I89" s="32">
        <f t="shared" ref="I89" si="50">+I88+C89-F89</f>
        <v>235</v>
      </c>
      <c r="J89" s="42">
        <f t="shared" ref="J89" si="51">ROUND(((K88+E89)-H89)/I89,2)</f>
        <v>2.83</v>
      </c>
      <c r="K89" s="33">
        <f t="shared" ref="K89" si="52">ROUND(I89*J89,2)</f>
        <v>665.05</v>
      </c>
      <c r="L89" s="34"/>
      <c r="M89" s="118" t="s">
        <v>1187</v>
      </c>
    </row>
    <row r="90" spans="1:13">
      <c r="A90" s="17">
        <v>45621</v>
      </c>
      <c r="B90" s="36" t="s">
        <v>629</v>
      </c>
      <c r="C90" s="28"/>
      <c r="D90" s="29"/>
      <c r="E90" s="21"/>
      <c r="F90" s="30">
        <v>20</v>
      </c>
      <c r="G90" s="31">
        <f t="shared" ref="G90" si="53">J89</f>
        <v>2.83</v>
      </c>
      <c r="H90" s="21">
        <f t="shared" ref="H90" si="54">G90*F90</f>
        <v>56.6</v>
      </c>
      <c r="I90" s="32">
        <f t="shared" ref="I90" si="55">+I89+C90-F90</f>
        <v>215</v>
      </c>
      <c r="J90" s="42">
        <f t="shared" ref="J90" si="56">ROUND(((K89+E90)-H90)/I90,2)</f>
        <v>2.83</v>
      </c>
      <c r="K90" s="33">
        <f t="shared" ref="K90" si="57">ROUND(I90*J90,2)</f>
        <v>608.45000000000005</v>
      </c>
      <c r="L90" s="34"/>
      <c r="M90" s="118" t="s">
        <v>1203</v>
      </c>
    </row>
    <row r="91" spans="1:13">
      <c r="A91" s="17"/>
      <c r="B91" s="36"/>
      <c r="C91" s="28"/>
      <c r="D91" s="29"/>
      <c r="E91" s="21"/>
      <c r="F91" s="30"/>
      <c r="G91" s="31"/>
      <c r="H91" s="21"/>
      <c r="I91" s="32"/>
      <c r="J91" s="33"/>
      <c r="K91" s="21"/>
      <c r="L91" s="34"/>
    </row>
    <row r="92" spans="1:13">
      <c r="A92" s="17"/>
      <c r="B92" s="36"/>
      <c r="C92" s="28"/>
      <c r="D92" s="29"/>
      <c r="E92" s="21"/>
      <c r="F92" s="30"/>
      <c r="G92" s="31"/>
      <c r="H92" s="21"/>
      <c r="I92" s="32"/>
      <c r="J92" s="33"/>
      <c r="K92" s="21"/>
      <c r="L92" s="34"/>
    </row>
    <row r="93" spans="1:13">
      <c r="A93" s="17"/>
      <c r="B93" s="36"/>
      <c r="C93" s="28"/>
      <c r="D93" s="29"/>
      <c r="E93" s="21"/>
      <c r="F93" s="30"/>
      <c r="G93" s="31"/>
      <c r="H93" s="21"/>
      <c r="I93" s="32"/>
      <c r="J93" s="33"/>
      <c r="K93" s="21"/>
      <c r="L93" s="34"/>
    </row>
    <row r="94" spans="1:13">
      <c r="A94" s="17"/>
      <c r="B94" s="36"/>
      <c r="C94" s="28"/>
      <c r="D94" s="29"/>
      <c r="E94" s="21"/>
      <c r="F94" s="30"/>
      <c r="G94" s="31"/>
      <c r="H94" s="21"/>
      <c r="I94" s="32"/>
      <c r="J94" s="33"/>
      <c r="K94" s="21"/>
      <c r="L94" s="34"/>
    </row>
    <row r="95" spans="1:13">
      <c r="A95" s="17"/>
      <c r="B95" s="36"/>
      <c r="C95" s="28"/>
      <c r="D95" s="29"/>
      <c r="E95" s="21"/>
      <c r="F95" s="30"/>
      <c r="G95" s="31"/>
      <c r="H95" s="21"/>
      <c r="I95" s="32"/>
      <c r="J95" s="33"/>
      <c r="K95" s="21"/>
      <c r="L95" s="34"/>
    </row>
    <row r="96" spans="1:13">
      <c r="A96" s="17"/>
      <c r="B96" s="36"/>
      <c r="C96" s="28"/>
      <c r="D96" s="29"/>
      <c r="E96" s="21"/>
      <c r="F96" s="30"/>
      <c r="G96" s="31"/>
      <c r="H96" s="21"/>
      <c r="I96" s="32"/>
      <c r="J96" s="33"/>
      <c r="K96" s="21"/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32"/>
      <c r="J97" s="33"/>
      <c r="K97" s="21"/>
      <c r="L97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7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301</v>
      </c>
      <c r="F8" s="10"/>
      <c r="G8" s="10"/>
      <c r="H8" s="38"/>
      <c r="I8" s="9" t="s">
        <v>6</v>
      </c>
      <c r="J8" s="10"/>
      <c r="K8" s="10" t="s">
        <v>303</v>
      </c>
      <c r="L8" s="11"/>
    </row>
    <row r="9" spans="1:12" ht="15" customHeight="1">
      <c r="A9" s="12" t="s">
        <v>8</v>
      </c>
      <c r="D9" s="10" t="s">
        <v>302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>F17*G17</f>
        <v>0</v>
      </c>
      <c r="I17" s="32">
        <f>+I16+C17-F17</f>
        <v>0</v>
      </c>
      <c r="J17" s="42">
        <v>0</v>
      </c>
      <c r="K17" s="33">
        <f>ROUND(I17*J17,2)</f>
        <v>0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304</v>
      </c>
      <c r="F8" s="10"/>
      <c r="G8" s="10"/>
      <c r="H8" s="38"/>
      <c r="I8" s="9" t="s">
        <v>6</v>
      </c>
      <c r="J8" s="10"/>
      <c r="K8" s="10" t="s">
        <v>305</v>
      </c>
      <c r="L8" s="11"/>
    </row>
    <row r="9" spans="1:12" ht="15" customHeight="1">
      <c r="A9" s="12" t="s">
        <v>8</v>
      </c>
      <c r="D9" s="10" t="s">
        <v>49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19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306</v>
      </c>
      <c r="F8" s="10"/>
      <c r="G8" s="10"/>
      <c r="H8" s="38"/>
      <c r="I8" s="9" t="s">
        <v>6</v>
      </c>
      <c r="J8" s="10"/>
      <c r="K8" s="10" t="s">
        <v>308</v>
      </c>
      <c r="L8" s="11"/>
    </row>
    <row r="9" spans="1:12" ht="15" customHeight="1">
      <c r="A9" s="12" t="s">
        <v>8</v>
      </c>
      <c r="D9" s="10" t="s">
        <v>307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0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309</v>
      </c>
      <c r="F8" s="10"/>
      <c r="G8" s="10"/>
      <c r="H8" s="38"/>
      <c r="I8" s="9" t="s">
        <v>6</v>
      </c>
      <c r="J8" s="10"/>
      <c r="K8" s="10" t="s">
        <v>310</v>
      </c>
      <c r="L8" s="11"/>
    </row>
    <row r="9" spans="1:12" ht="15" customHeight="1">
      <c r="A9" s="12" t="s">
        <v>8</v>
      </c>
      <c r="D9" s="10" t="s">
        <v>285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309</v>
      </c>
      <c r="F8" s="10"/>
      <c r="G8" s="10"/>
      <c r="H8" s="38"/>
      <c r="I8" s="9" t="s">
        <v>6</v>
      </c>
      <c r="J8" s="10"/>
      <c r="K8" s="10" t="s">
        <v>312</v>
      </c>
      <c r="L8" s="11"/>
    </row>
    <row r="9" spans="1:12" ht="15" customHeight="1">
      <c r="A9" s="12" t="s">
        <v>8</v>
      </c>
      <c r="D9" s="10" t="s">
        <v>311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2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309</v>
      </c>
      <c r="F8" s="10"/>
      <c r="G8" s="10"/>
      <c r="H8" s="38"/>
      <c r="I8" s="9" t="s">
        <v>6</v>
      </c>
      <c r="J8" s="10"/>
      <c r="K8" s="10" t="s">
        <v>313</v>
      </c>
      <c r="L8" s="11"/>
    </row>
    <row r="9" spans="1:12" ht="15" customHeight="1">
      <c r="A9" s="12" t="s">
        <v>8</v>
      </c>
      <c r="D9" s="10" t="s">
        <v>287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3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314</v>
      </c>
      <c r="F8" s="10"/>
      <c r="G8" s="10"/>
      <c r="H8" s="38"/>
      <c r="I8" s="9" t="s">
        <v>6</v>
      </c>
      <c r="J8" s="10"/>
      <c r="K8" s="10" t="s">
        <v>316</v>
      </c>
      <c r="L8" s="11"/>
    </row>
    <row r="9" spans="1:12" ht="15" customHeight="1">
      <c r="A9" s="12" t="s">
        <v>8</v>
      </c>
      <c r="D9" s="10" t="s">
        <v>315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314</v>
      </c>
      <c r="F8" s="10"/>
      <c r="G8" s="10"/>
      <c r="H8" s="38"/>
      <c r="I8" s="9" t="s">
        <v>6</v>
      </c>
      <c r="J8" s="10"/>
      <c r="K8" s="10" t="s">
        <v>320</v>
      </c>
      <c r="L8" s="11"/>
    </row>
    <row r="9" spans="1:12" ht="15" customHeight="1">
      <c r="A9" s="12" t="s">
        <v>8</v>
      </c>
      <c r="D9" s="10" t="s">
        <v>319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36">
    <tabColor rgb="FFFFFF00"/>
    <pageSetUpPr fitToPage="1"/>
  </sheetPr>
  <dimension ref="A1:M79"/>
  <sheetViews>
    <sheetView topLeftCell="A16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5703125" style="1" customWidth="1"/>
    <col min="8" max="8" width="11.5703125" style="1" customWidth="1"/>
    <col min="9" max="9" width="9.140625" style="1" customWidth="1"/>
    <col min="10" max="10" width="10.42578125" style="1" bestFit="1" customWidth="1"/>
    <col min="11" max="11" width="11.5703125" style="1" customWidth="1"/>
    <col min="12" max="12" width="12.42578125" style="1" customWidth="1"/>
    <col min="13" max="13" width="15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314</v>
      </c>
      <c r="E8" s="10"/>
      <c r="F8" s="10"/>
      <c r="G8" s="10"/>
      <c r="H8" s="38"/>
      <c r="I8" s="9" t="s">
        <v>6</v>
      </c>
      <c r="J8" s="10"/>
      <c r="K8" s="10" t="s">
        <v>318</v>
      </c>
      <c r="L8" s="11"/>
    </row>
    <row r="9" spans="1:13" ht="15" customHeight="1">
      <c r="A9" s="12" t="s">
        <v>8</v>
      </c>
      <c r="B9" s="95"/>
      <c r="C9" s="10"/>
      <c r="D9" s="10" t="s">
        <v>317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</v>
      </c>
      <c r="J14" s="25">
        <v>11539.98</v>
      </c>
      <c r="K14" s="21">
        <f>J14*I14</f>
        <v>69239.88</v>
      </c>
      <c r="L14" s="26"/>
    </row>
    <row r="15" spans="1:13" ht="17.100000000000001" customHeight="1">
      <c r="A15" s="17">
        <v>45295</v>
      </c>
      <c r="B15" s="85" t="s">
        <v>591</v>
      </c>
      <c r="C15" s="28"/>
      <c r="D15" s="29"/>
      <c r="E15" s="21"/>
      <c r="F15" s="30">
        <v>1</v>
      </c>
      <c r="G15" s="31">
        <f t="shared" ref="G15:G20" si="0">J14</f>
        <v>11539.98</v>
      </c>
      <c r="H15" s="21">
        <f t="shared" ref="H15:H20" si="1">G15*F15</f>
        <v>11539.98</v>
      </c>
      <c r="I15" s="32">
        <f t="shared" ref="I15:I20" si="2">+I14+C15-F15</f>
        <v>5</v>
      </c>
      <c r="J15" s="42">
        <f t="shared" ref="J15:J21" si="3">ROUND(((K14+E15)-H15)/I15,2)</f>
        <v>11539.98</v>
      </c>
      <c r="K15" s="33">
        <f t="shared" ref="K15:K20" si="4">ROUND(I15*J15,2)</f>
        <v>57699.9</v>
      </c>
      <c r="L15" s="34"/>
      <c r="M15" s="122" t="s">
        <v>592</v>
      </c>
    </row>
    <row r="16" spans="1:13" ht="17.100000000000001" customHeight="1">
      <c r="A16" s="17">
        <v>45302</v>
      </c>
      <c r="B16" s="36" t="s">
        <v>602</v>
      </c>
      <c r="C16" s="28"/>
      <c r="D16" s="29"/>
      <c r="E16" s="21"/>
      <c r="F16" s="30">
        <v>1</v>
      </c>
      <c r="G16" s="31">
        <f t="shared" si="0"/>
        <v>11539.98</v>
      </c>
      <c r="H16" s="21">
        <f t="shared" si="1"/>
        <v>11539.98</v>
      </c>
      <c r="I16" s="32">
        <f t="shared" si="2"/>
        <v>4</v>
      </c>
      <c r="J16" s="42">
        <f t="shared" si="3"/>
        <v>11539.98</v>
      </c>
      <c r="K16" s="33">
        <f t="shared" si="4"/>
        <v>46159.92</v>
      </c>
      <c r="L16" s="34"/>
      <c r="M16" s="118" t="s">
        <v>621</v>
      </c>
    </row>
    <row r="17" spans="1:13" ht="17.100000000000001" customHeight="1">
      <c r="A17" s="154">
        <v>45293</v>
      </c>
      <c r="B17" s="168" t="s">
        <v>589</v>
      </c>
      <c r="C17" s="156"/>
      <c r="D17" s="157"/>
      <c r="E17" s="158"/>
      <c r="F17" s="159">
        <v>1</v>
      </c>
      <c r="G17" s="160">
        <f t="shared" si="0"/>
        <v>11539.98</v>
      </c>
      <c r="H17" s="158">
        <f t="shared" si="1"/>
        <v>11539.98</v>
      </c>
      <c r="I17" s="161">
        <f t="shared" si="2"/>
        <v>3</v>
      </c>
      <c r="J17" s="162">
        <f t="shared" si="3"/>
        <v>11539.98</v>
      </c>
      <c r="K17" s="163">
        <f t="shared" si="4"/>
        <v>34619.94</v>
      </c>
      <c r="L17" s="164"/>
      <c r="M17" s="167" t="s">
        <v>676</v>
      </c>
    </row>
    <row r="18" spans="1:13" ht="17.100000000000001" customHeight="1">
      <c r="A18" s="247">
        <v>45344</v>
      </c>
      <c r="B18" s="260" t="s">
        <v>591</v>
      </c>
      <c r="C18" s="249"/>
      <c r="D18" s="250"/>
      <c r="E18" s="241"/>
      <c r="F18" s="251">
        <v>1</v>
      </c>
      <c r="G18" s="240">
        <f t="shared" si="0"/>
        <v>11539.98</v>
      </c>
      <c r="H18" s="241">
        <f t="shared" si="1"/>
        <v>11539.98</v>
      </c>
      <c r="I18" s="242">
        <f t="shared" si="2"/>
        <v>2</v>
      </c>
      <c r="J18" s="243">
        <f t="shared" si="3"/>
        <v>11539.98</v>
      </c>
      <c r="K18" s="241">
        <f t="shared" si="4"/>
        <v>23079.96</v>
      </c>
      <c r="L18" s="252"/>
      <c r="M18" s="253" t="s">
        <v>701</v>
      </c>
    </row>
    <row r="19" spans="1:13" ht="17.100000000000001" customHeight="1">
      <c r="A19" s="247">
        <v>45407</v>
      </c>
      <c r="B19" s="260" t="s">
        <v>591</v>
      </c>
      <c r="C19" s="249"/>
      <c r="D19" s="250"/>
      <c r="E19" s="241"/>
      <c r="F19" s="251">
        <v>1</v>
      </c>
      <c r="G19" s="240">
        <f t="shared" si="0"/>
        <v>11539.98</v>
      </c>
      <c r="H19" s="241">
        <f t="shared" si="1"/>
        <v>11539.98</v>
      </c>
      <c r="I19" s="242">
        <f t="shared" si="2"/>
        <v>1</v>
      </c>
      <c r="J19" s="243">
        <f t="shared" si="3"/>
        <v>11539.98</v>
      </c>
      <c r="K19" s="241">
        <f t="shared" si="4"/>
        <v>11539.98</v>
      </c>
      <c r="L19" s="252"/>
      <c r="M19" s="253" t="s">
        <v>834</v>
      </c>
    </row>
    <row r="20" spans="1:13" ht="17.100000000000001" customHeight="1">
      <c r="A20" s="17">
        <v>45414</v>
      </c>
      <c r="B20" s="17" t="s">
        <v>636</v>
      </c>
      <c r="C20" s="19"/>
      <c r="D20" s="20"/>
      <c r="E20" s="21"/>
      <c r="F20" s="22">
        <v>1</v>
      </c>
      <c r="G20" s="23">
        <f t="shared" si="0"/>
        <v>11539.98</v>
      </c>
      <c r="H20" s="21">
        <f t="shared" si="1"/>
        <v>11539.98</v>
      </c>
      <c r="I20" s="24">
        <f t="shared" si="2"/>
        <v>0</v>
      </c>
      <c r="J20" s="134">
        <v>0</v>
      </c>
      <c r="K20" s="21">
        <f t="shared" si="4"/>
        <v>0</v>
      </c>
      <c r="L20" s="26"/>
      <c r="M20" s="118" t="s">
        <v>850</v>
      </c>
    </row>
    <row r="21" spans="1:13" ht="17.100000000000001" customHeight="1">
      <c r="A21" s="17">
        <v>45415</v>
      </c>
      <c r="B21" s="36" t="s">
        <v>846</v>
      </c>
      <c r="C21" s="28">
        <v>10</v>
      </c>
      <c r="D21" s="29">
        <v>9700</v>
      </c>
      <c r="E21" s="21">
        <f>C21*D21</f>
        <v>97000</v>
      </c>
      <c r="F21" s="30"/>
      <c r="G21" s="31"/>
      <c r="H21" s="21"/>
      <c r="I21" s="242">
        <f t="shared" ref="I21:I31" si="5">+I20+C21-F21</f>
        <v>10</v>
      </c>
      <c r="J21" s="243">
        <f t="shared" si="3"/>
        <v>9700</v>
      </c>
      <c r="K21" s="241">
        <f t="shared" ref="K21:K31" si="6">ROUND(I21*J21,2)</f>
        <v>97000</v>
      </c>
      <c r="L21" s="34"/>
    </row>
    <row r="22" spans="1:13" ht="17.100000000000001" customHeight="1">
      <c r="A22" s="17">
        <v>45420</v>
      </c>
      <c r="B22" s="36" t="s">
        <v>626</v>
      </c>
      <c r="C22" s="28"/>
      <c r="D22" s="29"/>
      <c r="E22" s="21"/>
      <c r="F22" s="30">
        <v>1</v>
      </c>
      <c r="G22" s="240">
        <f t="shared" ref="G22:G31" si="7">J21</f>
        <v>9700</v>
      </c>
      <c r="H22" s="241">
        <f t="shared" ref="H22:H31" si="8">G22*F22</f>
        <v>9700</v>
      </c>
      <c r="I22" s="242">
        <f t="shared" si="5"/>
        <v>9</v>
      </c>
      <c r="J22" s="243">
        <f t="shared" ref="J22:J31" si="9">ROUND(((K21+E22)-H22)/I22,2)</f>
        <v>9700</v>
      </c>
      <c r="K22" s="241">
        <f t="shared" si="6"/>
        <v>87300</v>
      </c>
      <c r="L22" s="34"/>
      <c r="M22" s="118" t="s">
        <v>857</v>
      </c>
    </row>
    <row r="23" spans="1:13" ht="17.100000000000001" customHeight="1">
      <c r="A23" s="17">
        <v>45421</v>
      </c>
      <c r="B23" s="36" t="s">
        <v>626</v>
      </c>
      <c r="C23" s="28"/>
      <c r="D23" s="29"/>
      <c r="E23" s="21"/>
      <c r="F23" s="30">
        <v>1</v>
      </c>
      <c r="G23" s="240">
        <f t="shared" si="7"/>
        <v>9700</v>
      </c>
      <c r="H23" s="241">
        <f t="shared" si="8"/>
        <v>9700</v>
      </c>
      <c r="I23" s="242">
        <f t="shared" si="5"/>
        <v>8</v>
      </c>
      <c r="J23" s="243">
        <f t="shared" si="9"/>
        <v>9700</v>
      </c>
      <c r="K23" s="241">
        <f t="shared" si="6"/>
        <v>77600</v>
      </c>
      <c r="L23" s="34"/>
      <c r="M23" s="118" t="s">
        <v>860</v>
      </c>
    </row>
    <row r="24" spans="1:13" ht="17.100000000000001" customHeight="1">
      <c r="A24" s="17">
        <v>45421</v>
      </c>
      <c r="B24" s="36" t="s">
        <v>591</v>
      </c>
      <c r="C24" s="28"/>
      <c r="D24" s="29"/>
      <c r="E24" s="21"/>
      <c r="F24" s="30">
        <v>1</v>
      </c>
      <c r="G24" s="240">
        <f t="shared" si="7"/>
        <v>9700</v>
      </c>
      <c r="H24" s="241">
        <f t="shared" si="8"/>
        <v>9700</v>
      </c>
      <c r="I24" s="242">
        <f t="shared" si="5"/>
        <v>7</v>
      </c>
      <c r="J24" s="243">
        <f t="shared" si="9"/>
        <v>9700</v>
      </c>
      <c r="K24" s="241">
        <f t="shared" si="6"/>
        <v>67900</v>
      </c>
      <c r="L24" s="34"/>
      <c r="M24" s="118" t="s">
        <v>863</v>
      </c>
    </row>
    <row r="25" spans="1:13" ht="17.100000000000001" customHeight="1">
      <c r="A25" s="17">
        <v>45422</v>
      </c>
      <c r="B25" s="36" t="s">
        <v>602</v>
      </c>
      <c r="C25" s="28"/>
      <c r="D25" s="29"/>
      <c r="E25" s="21"/>
      <c r="F25" s="30">
        <v>1</v>
      </c>
      <c r="G25" s="240">
        <f t="shared" si="7"/>
        <v>9700</v>
      </c>
      <c r="H25" s="241">
        <f t="shared" si="8"/>
        <v>9700</v>
      </c>
      <c r="I25" s="242">
        <f t="shared" si="5"/>
        <v>6</v>
      </c>
      <c r="J25" s="243">
        <f t="shared" si="9"/>
        <v>9700</v>
      </c>
      <c r="K25" s="241">
        <f t="shared" si="6"/>
        <v>58200</v>
      </c>
      <c r="L25" s="34"/>
      <c r="M25" s="118" t="s">
        <v>865</v>
      </c>
    </row>
    <row r="26" spans="1:13" ht="17.100000000000001" customHeight="1">
      <c r="A26" s="17">
        <v>45447</v>
      </c>
      <c r="B26" s="36" t="s">
        <v>636</v>
      </c>
      <c r="C26" s="28"/>
      <c r="D26" s="29"/>
      <c r="E26" s="21"/>
      <c r="F26" s="30">
        <v>1</v>
      </c>
      <c r="G26" s="240">
        <f t="shared" si="7"/>
        <v>9700</v>
      </c>
      <c r="H26" s="241">
        <f t="shared" si="8"/>
        <v>9700</v>
      </c>
      <c r="I26" s="242">
        <f t="shared" si="5"/>
        <v>5</v>
      </c>
      <c r="J26" s="243">
        <f t="shared" si="9"/>
        <v>9700</v>
      </c>
      <c r="K26" s="241">
        <f t="shared" si="6"/>
        <v>48500</v>
      </c>
      <c r="L26" s="34"/>
      <c r="M26" s="118" t="s">
        <v>932</v>
      </c>
    </row>
    <row r="27" spans="1:13" ht="17.100000000000001" customHeight="1">
      <c r="A27" s="17">
        <v>45463</v>
      </c>
      <c r="B27" s="36" t="s">
        <v>591</v>
      </c>
      <c r="C27" s="28"/>
      <c r="D27" s="29"/>
      <c r="E27" s="21"/>
      <c r="F27" s="30">
        <v>1</v>
      </c>
      <c r="G27" s="240">
        <f t="shared" si="7"/>
        <v>9700</v>
      </c>
      <c r="H27" s="241">
        <f t="shared" si="8"/>
        <v>9700</v>
      </c>
      <c r="I27" s="242">
        <f t="shared" si="5"/>
        <v>4</v>
      </c>
      <c r="J27" s="243">
        <f t="shared" si="9"/>
        <v>9700</v>
      </c>
      <c r="K27" s="241">
        <f t="shared" si="6"/>
        <v>38800</v>
      </c>
      <c r="L27" s="34"/>
      <c r="M27" s="118" t="s">
        <v>953</v>
      </c>
    </row>
    <row r="28" spans="1:13" ht="17.100000000000001" customHeight="1">
      <c r="A28" s="154">
        <v>45463</v>
      </c>
      <c r="B28" s="168" t="s">
        <v>627</v>
      </c>
      <c r="C28" s="156"/>
      <c r="D28" s="157"/>
      <c r="E28" s="158"/>
      <c r="F28" s="159">
        <v>1</v>
      </c>
      <c r="G28" s="240">
        <f t="shared" si="7"/>
        <v>9700</v>
      </c>
      <c r="H28" s="241">
        <f t="shared" si="8"/>
        <v>9700</v>
      </c>
      <c r="I28" s="242">
        <f t="shared" si="5"/>
        <v>3</v>
      </c>
      <c r="J28" s="243">
        <f t="shared" si="9"/>
        <v>9700</v>
      </c>
      <c r="K28" s="241">
        <f t="shared" si="6"/>
        <v>29100</v>
      </c>
      <c r="L28" s="164"/>
      <c r="M28" s="167" t="s">
        <v>956</v>
      </c>
    </row>
    <row r="29" spans="1:13" ht="17.100000000000001" customHeight="1">
      <c r="A29" s="17">
        <v>45512</v>
      </c>
      <c r="B29" s="82" t="s">
        <v>627</v>
      </c>
      <c r="C29" s="19"/>
      <c r="D29" s="20"/>
      <c r="E29" s="21"/>
      <c r="F29" s="22">
        <v>1</v>
      </c>
      <c r="G29" s="240">
        <f t="shared" si="7"/>
        <v>9700</v>
      </c>
      <c r="H29" s="241">
        <f t="shared" si="8"/>
        <v>9700</v>
      </c>
      <c r="I29" s="242">
        <f t="shared" si="5"/>
        <v>2</v>
      </c>
      <c r="J29" s="243">
        <f t="shared" si="9"/>
        <v>9700</v>
      </c>
      <c r="K29" s="241">
        <f t="shared" si="6"/>
        <v>19400</v>
      </c>
      <c r="L29" s="26"/>
      <c r="M29" s="118" t="s">
        <v>1048</v>
      </c>
    </row>
    <row r="30" spans="1:13" ht="17.100000000000001" customHeight="1">
      <c r="A30" s="17">
        <v>45546</v>
      </c>
      <c r="B30" s="36" t="s">
        <v>591</v>
      </c>
      <c r="C30" s="28"/>
      <c r="D30" s="29"/>
      <c r="E30" s="21"/>
      <c r="F30" s="30">
        <v>1</v>
      </c>
      <c r="G30" s="240">
        <f t="shared" si="7"/>
        <v>9700</v>
      </c>
      <c r="H30" s="241">
        <f t="shared" si="8"/>
        <v>9700</v>
      </c>
      <c r="I30" s="242">
        <f t="shared" si="5"/>
        <v>1</v>
      </c>
      <c r="J30" s="243">
        <f t="shared" si="9"/>
        <v>9700</v>
      </c>
      <c r="K30" s="241">
        <f t="shared" si="6"/>
        <v>9700</v>
      </c>
      <c r="L30" s="34"/>
      <c r="M30" s="118" t="s">
        <v>1106</v>
      </c>
    </row>
    <row r="31" spans="1:13" ht="17.100000000000001" customHeight="1">
      <c r="A31" s="17">
        <v>45551</v>
      </c>
      <c r="B31" s="36" t="s">
        <v>626</v>
      </c>
      <c r="C31" s="28"/>
      <c r="D31" s="29"/>
      <c r="E31" s="21"/>
      <c r="F31" s="30">
        <v>1</v>
      </c>
      <c r="G31" s="240">
        <f t="shared" si="7"/>
        <v>9700</v>
      </c>
      <c r="H31" s="241">
        <f t="shared" si="8"/>
        <v>9700</v>
      </c>
      <c r="I31" s="242">
        <f t="shared" si="5"/>
        <v>0</v>
      </c>
      <c r="J31" s="243" t="e">
        <f t="shared" si="9"/>
        <v>#DIV/0!</v>
      </c>
      <c r="K31" s="241" t="e">
        <f t="shared" si="6"/>
        <v>#DIV/0!</v>
      </c>
      <c r="L31" s="34"/>
      <c r="M31" s="118" t="s">
        <v>1115</v>
      </c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6">
    <tabColor rgb="FFFF0000"/>
    <pageSetUpPr fitToPage="1"/>
  </sheetPr>
  <dimension ref="A1:L78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321</v>
      </c>
      <c r="F8" s="10"/>
      <c r="G8" s="10"/>
      <c r="H8" s="38"/>
      <c r="I8" s="9" t="s">
        <v>6</v>
      </c>
      <c r="J8" s="10"/>
      <c r="K8" s="10" t="s">
        <v>323</v>
      </c>
      <c r="L8" s="11"/>
    </row>
    <row r="9" spans="1:12" ht="15" customHeight="1">
      <c r="A9" s="12" t="s">
        <v>8</v>
      </c>
      <c r="D9" s="10" t="s">
        <v>322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46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324</v>
      </c>
      <c r="E8" s="10"/>
      <c r="F8" s="10"/>
      <c r="G8" s="10"/>
      <c r="H8" s="38"/>
      <c r="I8" s="9" t="s">
        <v>6</v>
      </c>
      <c r="J8" s="10"/>
      <c r="K8" s="10" t="s">
        <v>326</v>
      </c>
      <c r="L8" s="11"/>
    </row>
    <row r="9" spans="1:12" ht="15" customHeight="1">
      <c r="A9" s="12" t="s">
        <v>8</v>
      </c>
      <c r="B9" s="10"/>
      <c r="C9" s="10"/>
      <c r="D9" s="10" t="s">
        <v>325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/>
      <c r="I15" s="32"/>
      <c r="J15" s="42"/>
      <c r="K15" s="33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327</v>
      </c>
      <c r="F8" s="10"/>
      <c r="G8" s="10"/>
      <c r="H8" s="38"/>
      <c r="I8" s="9" t="s">
        <v>6</v>
      </c>
      <c r="J8" s="10"/>
      <c r="K8" s="10" t="s">
        <v>329</v>
      </c>
      <c r="L8" s="11"/>
    </row>
    <row r="9" spans="1:12" ht="15" customHeight="1">
      <c r="A9" s="12" t="s">
        <v>8</v>
      </c>
      <c r="D9" s="10" t="s">
        <v>328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9">
    <tabColor rgb="FFFFFF00"/>
    <pageSetUpPr fitToPage="1"/>
  </sheetPr>
  <dimension ref="A1:R121"/>
  <sheetViews>
    <sheetView topLeftCell="A34" zoomScaleNormal="100" zoomScaleSheetLayoutView="100" workbookViewId="0">
      <selection activeCell="M44" sqref="M4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1.42578125" style="1" customWidth="1"/>
    <col min="14" max="16384" width="9.140625" style="1"/>
  </cols>
  <sheetData>
    <row r="1" spans="1:18" ht="28.5" customHeight="1">
      <c r="K1" s="373" t="s">
        <v>0</v>
      </c>
      <c r="L1" s="373"/>
    </row>
    <row r="2" spans="1:18" ht="15" customHeight="1"/>
    <row r="3" spans="1:18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8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8" s="3" customFormat="1" ht="15" customHeight="1">
      <c r="L5" s="4"/>
    </row>
    <row r="6" spans="1:18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8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8" ht="15" customHeight="1" thickBot="1">
      <c r="A8" s="8" t="s">
        <v>4</v>
      </c>
      <c r="B8" s="10"/>
      <c r="C8" s="10"/>
      <c r="D8" s="10" t="s">
        <v>330</v>
      </c>
      <c r="F8" s="10"/>
      <c r="G8" s="10"/>
      <c r="H8" s="38"/>
      <c r="I8" s="9" t="s">
        <v>6</v>
      </c>
      <c r="J8" s="10"/>
      <c r="K8" s="10" t="s">
        <v>332</v>
      </c>
      <c r="L8" s="11"/>
    </row>
    <row r="9" spans="1:18" ht="15" customHeight="1">
      <c r="A9" s="12" t="s">
        <v>8</v>
      </c>
      <c r="D9" s="10" t="s">
        <v>331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8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8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8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8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  <c r="R13" s="1" t="s">
        <v>493</v>
      </c>
    </row>
    <row r="14" spans="1:18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43" si="0">F14*G14</f>
        <v>0</v>
      </c>
      <c r="I14" s="24">
        <v>59</v>
      </c>
      <c r="J14" s="25">
        <v>195</v>
      </c>
      <c r="K14" s="21">
        <f>J14*I14</f>
        <v>11505</v>
      </c>
      <c r="L14" s="26"/>
    </row>
    <row r="15" spans="1:18" ht="17.100000000000001" customHeight="1">
      <c r="A15" s="17">
        <v>45295</v>
      </c>
      <c r="B15" s="85" t="s">
        <v>589</v>
      </c>
      <c r="C15" s="28"/>
      <c r="D15" s="29"/>
      <c r="E15" s="21"/>
      <c r="F15" s="30">
        <v>2</v>
      </c>
      <c r="G15" s="31">
        <v>195</v>
      </c>
      <c r="H15" s="21">
        <f t="shared" si="0"/>
        <v>390</v>
      </c>
      <c r="I15" s="32">
        <f t="shared" ref="I15:I20" si="1">+I14+C15-F15</f>
        <v>57</v>
      </c>
      <c r="J15" s="42">
        <f t="shared" ref="J15:J20" si="2">ROUND(((K14+E15)-H15)/I15,2)</f>
        <v>195</v>
      </c>
      <c r="K15" s="33">
        <f t="shared" ref="K15:K20" si="3">ROUND(I15*J15,2)</f>
        <v>11115</v>
      </c>
      <c r="L15" s="34"/>
      <c r="M15" s="1" t="s">
        <v>590</v>
      </c>
    </row>
    <row r="16" spans="1:18" ht="17.100000000000001" customHeight="1">
      <c r="A16" s="17">
        <v>45299</v>
      </c>
      <c r="B16" s="85" t="s">
        <v>602</v>
      </c>
      <c r="C16" s="28"/>
      <c r="D16" s="29"/>
      <c r="E16" s="21"/>
      <c r="F16" s="30">
        <v>1</v>
      </c>
      <c r="G16" s="31">
        <v>195</v>
      </c>
      <c r="H16" s="21">
        <f t="shared" si="0"/>
        <v>195</v>
      </c>
      <c r="I16" s="32">
        <f t="shared" si="1"/>
        <v>56</v>
      </c>
      <c r="J16" s="42">
        <f t="shared" si="2"/>
        <v>195</v>
      </c>
      <c r="K16" s="33">
        <f t="shared" si="3"/>
        <v>10920</v>
      </c>
      <c r="L16" s="34"/>
      <c r="M16" s="1" t="s">
        <v>603</v>
      </c>
    </row>
    <row r="17" spans="1:13" ht="17.100000000000001" customHeight="1">
      <c r="A17" s="17">
        <v>45300</v>
      </c>
      <c r="B17" s="86" t="s">
        <v>610</v>
      </c>
      <c r="C17" s="28"/>
      <c r="D17" s="29"/>
      <c r="E17" s="21"/>
      <c r="F17" s="30">
        <v>3</v>
      </c>
      <c r="G17" s="31">
        <v>195</v>
      </c>
      <c r="H17" s="21">
        <f t="shared" si="0"/>
        <v>585</v>
      </c>
      <c r="I17" s="32">
        <f t="shared" si="1"/>
        <v>53</v>
      </c>
      <c r="J17" s="42">
        <f t="shared" si="2"/>
        <v>195</v>
      </c>
      <c r="K17" s="33">
        <f t="shared" si="3"/>
        <v>10335</v>
      </c>
      <c r="L17" s="34"/>
      <c r="M17" s="1" t="s">
        <v>611</v>
      </c>
    </row>
    <row r="18" spans="1:13" ht="17.100000000000001" customHeight="1">
      <c r="A18" s="17">
        <v>45303</v>
      </c>
      <c r="B18" s="86" t="s">
        <v>626</v>
      </c>
      <c r="C18" s="28"/>
      <c r="D18" s="29"/>
      <c r="E18" s="21"/>
      <c r="F18" s="30">
        <v>1</v>
      </c>
      <c r="G18" s="31">
        <v>195</v>
      </c>
      <c r="H18" s="21">
        <f t="shared" si="0"/>
        <v>195</v>
      </c>
      <c r="I18" s="32">
        <f t="shared" si="1"/>
        <v>52</v>
      </c>
      <c r="J18" s="42">
        <f t="shared" si="2"/>
        <v>195</v>
      </c>
      <c r="K18" s="33">
        <f t="shared" si="3"/>
        <v>10140</v>
      </c>
      <c r="L18" s="34"/>
      <c r="M18" s="1" t="s">
        <v>625</v>
      </c>
    </row>
    <row r="19" spans="1:13" ht="17.100000000000001" customHeight="1">
      <c r="A19" s="17">
        <v>45308</v>
      </c>
      <c r="B19" s="86" t="s">
        <v>607</v>
      </c>
      <c r="C19" s="28"/>
      <c r="D19" s="29"/>
      <c r="E19" s="21"/>
      <c r="F19" s="30">
        <v>1</v>
      </c>
      <c r="G19" s="31">
        <v>195</v>
      </c>
      <c r="H19" s="21">
        <f t="shared" si="0"/>
        <v>195</v>
      </c>
      <c r="I19" s="32">
        <f t="shared" si="1"/>
        <v>51</v>
      </c>
      <c r="J19" s="42">
        <f t="shared" si="2"/>
        <v>195</v>
      </c>
      <c r="K19" s="33">
        <f t="shared" si="3"/>
        <v>9945</v>
      </c>
      <c r="L19" s="34"/>
      <c r="M19" s="1" t="s">
        <v>639</v>
      </c>
    </row>
    <row r="20" spans="1:13" ht="17.100000000000001" customHeight="1">
      <c r="A20" s="17">
        <v>45309</v>
      </c>
      <c r="B20" s="87" t="s">
        <v>589</v>
      </c>
      <c r="C20" s="28"/>
      <c r="D20" s="29"/>
      <c r="E20" s="21"/>
      <c r="F20" s="30">
        <v>2</v>
      </c>
      <c r="G20" s="31">
        <v>195</v>
      </c>
      <c r="H20" s="21">
        <f t="shared" si="0"/>
        <v>390</v>
      </c>
      <c r="I20" s="32">
        <f t="shared" si="1"/>
        <v>49</v>
      </c>
      <c r="J20" s="42">
        <f t="shared" si="2"/>
        <v>195</v>
      </c>
      <c r="K20" s="33">
        <f t="shared" si="3"/>
        <v>9555</v>
      </c>
      <c r="L20" s="34"/>
      <c r="M20" s="1" t="s">
        <v>646</v>
      </c>
    </row>
    <row r="21" spans="1:13" ht="17.100000000000001" customHeight="1">
      <c r="A21" s="154">
        <v>45317</v>
      </c>
      <c r="B21" s="155" t="s">
        <v>610</v>
      </c>
      <c r="C21" s="156"/>
      <c r="D21" s="157"/>
      <c r="E21" s="158"/>
      <c r="F21" s="159">
        <v>1</v>
      </c>
      <c r="G21" s="160">
        <v>195</v>
      </c>
      <c r="H21" s="158">
        <f t="shared" si="0"/>
        <v>195</v>
      </c>
      <c r="I21" s="161">
        <f t="shared" ref="I21:I84" si="4">+I20+C21-F21</f>
        <v>48</v>
      </c>
      <c r="J21" s="162">
        <f t="shared" ref="J21:J84" si="5">ROUND(((K20+E21)-H21)/I21,2)</f>
        <v>195</v>
      </c>
      <c r="K21" s="163">
        <f t="shared" ref="K21:K84" si="6">ROUND(I21*J21,2)</f>
        <v>9360</v>
      </c>
      <c r="L21" s="164"/>
      <c r="M21" s="165" t="s">
        <v>659</v>
      </c>
    </row>
    <row r="22" spans="1:13" ht="17.100000000000001" customHeight="1">
      <c r="A22" s="17">
        <v>45328</v>
      </c>
      <c r="B22" s="87" t="s">
        <v>598</v>
      </c>
      <c r="C22" s="19"/>
      <c r="D22" s="20"/>
      <c r="E22" s="21"/>
      <c r="F22" s="22">
        <v>2</v>
      </c>
      <c r="G22" s="23">
        <v>195</v>
      </c>
      <c r="H22" s="21">
        <f t="shared" si="0"/>
        <v>390</v>
      </c>
      <c r="I22" s="24">
        <f>+I21+C22-F22</f>
        <v>46</v>
      </c>
      <c r="J22" s="134">
        <f>ROUND(((K21+E22)-H22)/I22,2)</f>
        <v>195</v>
      </c>
      <c r="K22" s="21">
        <f>ROUND(I22*J22,2)</f>
        <v>8970</v>
      </c>
      <c r="L22" s="26"/>
      <c r="M22" s="1" t="s">
        <v>684</v>
      </c>
    </row>
    <row r="23" spans="1:13" ht="17.100000000000001" customHeight="1">
      <c r="A23" s="17">
        <v>45344</v>
      </c>
      <c r="B23" s="87" t="s">
        <v>587</v>
      </c>
      <c r="C23" s="28"/>
      <c r="D23" s="29"/>
      <c r="E23" s="21"/>
      <c r="F23" s="30">
        <v>2</v>
      </c>
      <c r="G23" s="31">
        <v>195</v>
      </c>
      <c r="H23" s="21">
        <f t="shared" si="0"/>
        <v>390</v>
      </c>
      <c r="I23" s="32">
        <f t="shared" si="4"/>
        <v>44</v>
      </c>
      <c r="J23" s="42">
        <f t="shared" si="5"/>
        <v>195</v>
      </c>
      <c r="K23" s="33">
        <f t="shared" si="6"/>
        <v>8580</v>
      </c>
      <c r="L23" s="34"/>
      <c r="M23" s="1" t="s">
        <v>698</v>
      </c>
    </row>
    <row r="24" spans="1:13" ht="17.100000000000001" customHeight="1">
      <c r="A24" s="154">
        <v>45345</v>
      </c>
      <c r="B24" s="155" t="s">
        <v>591</v>
      </c>
      <c r="C24" s="156"/>
      <c r="D24" s="157"/>
      <c r="E24" s="158"/>
      <c r="F24" s="159">
        <v>1</v>
      </c>
      <c r="G24" s="160">
        <v>195</v>
      </c>
      <c r="H24" s="158">
        <f t="shared" si="0"/>
        <v>195</v>
      </c>
      <c r="I24" s="161">
        <f t="shared" si="4"/>
        <v>43</v>
      </c>
      <c r="J24" s="162">
        <f t="shared" si="5"/>
        <v>195</v>
      </c>
      <c r="K24" s="163">
        <f t="shared" si="6"/>
        <v>8385</v>
      </c>
      <c r="L24" s="164"/>
      <c r="M24" s="165" t="s">
        <v>705</v>
      </c>
    </row>
    <row r="25" spans="1:13" ht="17.100000000000001" customHeight="1">
      <c r="A25" s="17">
        <v>45356</v>
      </c>
      <c r="B25" s="87" t="s">
        <v>636</v>
      </c>
      <c r="C25" s="19"/>
      <c r="D25" s="20"/>
      <c r="E25" s="21"/>
      <c r="F25" s="22">
        <v>1</v>
      </c>
      <c r="G25" s="23">
        <v>195</v>
      </c>
      <c r="H25" s="21">
        <f t="shared" si="0"/>
        <v>195</v>
      </c>
      <c r="I25" s="24">
        <f t="shared" ref="I25:I43" si="7">+I24+C25-F25</f>
        <v>42</v>
      </c>
      <c r="J25" s="134">
        <f t="shared" ref="J25:J42" si="8">ROUND(((K24+E25)-H25)/I25,2)</f>
        <v>195</v>
      </c>
      <c r="K25" s="21">
        <f t="shared" ref="K25:K43" si="9">ROUND(I25*J25,2)</f>
        <v>8190</v>
      </c>
      <c r="L25" s="26"/>
      <c r="M25" s="1" t="s">
        <v>742</v>
      </c>
    </row>
    <row r="26" spans="1:13" ht="17.100000000000001" customHeight="1">
      <c r="A26" s="17">
        <v>45357</v>
      </c>
      <c r="B26" s="87" t="s">
        <v>593</v>
      </c>
      <c r="C26" s="28"/>
      <c r="D26" s="29"/>
      <c r="E26" s="21"/>
      <c r="F26" s="30">
        <v>1</v>
      </c>
      <c r="G26" s="31">
        <v>195</v>
      </c>
      <c r="H26" s="21">
        <f t="shared" si="0"/>
        <v>195</v>
      </c>
      <c r="I26" s="32">
        <f t="shared" si="7"/>
        <v>41</v>
      </c>
      <c r="J26" s="42">
        <f t="shared" si="8"/>
        <v>195</v>
      </c>
      <c r="K26" s="33">
        <f t="shared" si="9"/>
        <v>7995</v>
      </c>
      <c r="L26" s="34"/>
      <c r="M26" s="1" t="s">
        <v>747</v>
      </c>
    </row>
    <row r="27" spans="1:13" ht="17.100000000000001" customHeight="1">
      <c r="A27" s="17">
        <v>45362</v>
      </c>
      <c r="B27" s="87" t="s">
        <v>589</v>
      </c>
      <c r="C27" s="28"/>
      <c r="D27" s="29"/>
      <c r="E27" s="21"/>
      <c r="F27" s="30">
        <v>1</v>
      </c>
      <c r="G27" s="31">
        <v>195</v>
      </c>
      <c r="H27" s="21">
        <f t="shared" si="0"/>
        <v>195</v>
      </c>
      <c r="I27" s="32">
        <f t="shared" si="7"/>
        <v>40</v>
      </c>
      <c r="J27" s="42">
        <f t="shared" si="8"/>
        <v>195</v>
      </c>
      <c r="K27" s="33">
        <f t="shared" si="9"/>
        <v>7800</v>
      </c>
      <c r="L27" s="34"/>
      <c r="M27" s="1" t="s">
        <v>753</v>
      </c>
    </row>
    <row r="28" spans="1:13" ht="17.100000000000001" customHeight="1">
      <c r="A28" s="154">
        <v>45364</v>
      </c>
      <c r="B28" s="155" t="s">
        <v>636</v>
      </c>
      <c r="C28" s="156"/>
      <c r="D28" s="157"/>
      <c r="E28" s="158"/>
      <c r="F28" s="159">
        <v>1</v>
      </c>
      <c r="G28" s="160">
        <v>195</v>
      </c>
      <c r="H28" s="163">
        <f t="shared" si="0"/>
        <v>195</v>
      </c>
      <c r="I28" s="161">
        <f t="shared" si="7"/>
        <v>39</v>
      </c>
      <c r="J28" s="162">
        <f t="shared" si="8"/>
        <v>195</v>
      </c>
      <c r="K28" s="163">
        <f t="shared" si="9"/>
        <v>7605</v>
      </c>
      <c r="L28" s="164"/>
      <c r="M28" s="165" t="s">
        <v>758</v>
      </c>
    </row>
    <row r="29" spans="1:13" ht="17.100000000000001" customHeight="1">
      <c r="A29" s="17">
        <v>45383</v>
      </c>
      <c r="B29" s="87" t="s">
        <v>610</v>
      </c>
      <c r="C29" s="19"/>
      <c r="D29" s="20"/>
      <c r="E29" s="21"/>
      <c r="F29" s="22">
        <v>1</v>
      </c>
      <c r="G29" s="23">
        <v>195</v>
      </c>
      <c r="H29" s="21">
        <f t="shared" si="0"/>
        <v>195</v>
      </c>
      <c r="I29" s="24">
        <f t="shared" si="7"/>
        <v>38</v>
      </c>
      <c r="J29" s="134">
        <f t="shared" si="8"/>
        <v>195</v>
      </c>
      <c r="K29" s="21">
        <f t="shared" si="9"/>
        <v>7410</v>
      </c>
      <c r="L29" s="26"/>
      <c r="M29" s="1" t="s">
        <v>788</v>
      </c>
    </row>
    <row r="30" spans="1:13" ht="17.100000000000001" customHeight="1">
      <c r="A30" s="17">
        <v>45390</v>
      </c>
      <c r="B30" s="87" t="s">
        <v>636</v>
      </c>
      <c r="C30" s="28"/>
      <c r="D30" s="29"/>
      <c r="E30" s="21"/>
      <c r="F30" s="30">
        <v>1</v>
      </c>
      <c r="G30" s="23">
        <v>195</v>
      </c>
      <c r="H30" s="21">
        <f t="shared" si="0"/>
        <v>195</v>
      </c>
      <c r="I30" s="24">
        <f t="shared" si="7"/>
        <v>37</v>
      </c>
      <c r="J30" s="134">
        <f t="shared" si="8"/>
        <v>195</v>
      </c>
      <c r="K30" s="21">
        <f t="shared" si="9"/>
        <v>7215</v>
      </c>
      <c r="L30" s="34"/>
      <c r="M30" s="1" t="s">
        <v>802</v>
      </c>
    </row>
    <row r="31" spans="1:13" ht="17.100000000000001" customHeight="1">
      <c r="A31" s="17">
        <v>45405</v>
      </c>
      <c r="B31" s="87" t="s">
        <v>583</v>
      </c>
      <c r="C31" s="28"/>
      <c r="D31" s="29"/>
      <c r="E31" s="21"/>
      <c r="F31" s="30">
        <v>1</v>
      </c>
      <c r="G31" s="23">
        <v>195</v>
      </c>
      <c r="H31" s="21">
        <f t="shared" si="0"/>
        <v>195</v>
      </c>
      <c r="I31" s="24">
        <f t="shared" si="7"/>
        <v>36</v>
      </c>
      <c r="J31" s="134">
        <f t="shared" si="8"/>
        <v>195</v>
      </c>
      <c r="K31" s="21">
        <f t="shared" si="9"/>
        <v>7020</v>
      </c>
      <c r="L31" s="34"/>
      <c r="M31" s="1" t="s">
        <v>828</v>
      </c>
    </row>
    <row r="32" spans="1:13" ht="17.100000000000001" customHeight="1">
      <c r="A32" s="17">
        <v>45407</v>
      </c>
      <c r="B32" s="87" t="s">
        <v>589</v>
      </c>
      <c r="C32" s="28"/>
      <c r="D32" s="29"/>
      <c r="E32" s="21"/>
      <c r="F32" s="30">
        <v>1</v>
      </c>
      <c r="G32" s="23">
        <v>195</v>
      </c>
      <c r="H32" s="21">
        <f t="shared" si="0"/>
        <v>195</v>
      </c>
      <c r="I32" s="24">
        <f t="shared" si="7"/>
        <v>35</v>
      </c>
      <c r="J32" s="134">
        <f t="shared" si="8"/>
        <v>195</v>
      </c>
      <c r="K32" s="21">
        <f t="shared" si="9"/>
        <v>6825</v>
      </c>
      <c r="L32" s="34"/>
      <c r="M32" s="1" t="s">
        <v>832</v>
      </c>
    </row>
    <row r="33" spans="1:13" ht="17.100000000000001" customHeight="1">
      <c r="A33" s="17">
        <v>45432</v>
      </c>
      <c r="B33" s="87" t="s">
        <v>604</v>
      </c>
      <c r="C33" s="28"/>
      <c r="D33" s="29"/>
      <c r="E33" s="21"/>
      <c r="F33" s="30">
        <v>1</v>
      </c>
      <c r="G33" s="23">
        <v>195</v>
      </c>
      <c r="H33" s="21">
        <f t="shared" si="0"/>
        <v>195</v>
      </c>
      <c r="I33" s="24">
        <f t="shared" si="7"/>
        <v>34</v>
      </c>
      <c r="J33" s="134">
        <f t="shared" si="8"/>
        <v>195</v>
      </c>
      <c r="K33" s="21">
        <f t="shared" si="9"/>
        <v>6630</v>
      </c>
      <c r="L33" s="34"/>
      <c r="M33" s="1" t="s">
        <v>899</v>
      </c>
    </row>
    <row r="34" spans="1:13" ht="17.100000000000001" customHeight="1">
      <c r="A34" s="17">
        <v>45446</v>
      </c>
      <c r="B34" s="87" t="s">
        <v>629</v>
      </c>
      <c r="C34" s="28"/>
      <c r="D34" s="29"/>
      <c r="E34" s="21"/>
      <c r="F34" s="30">
        <v>2</v>
      </c>
      <c r="G34" s="23">
        <v>195</v>
      </c>
      <c r="H34" s="21">
        <f t="shared" si="0"/>
        <v>390</v>
      </c>
      <c r="I34" s="24">
        <f t="shared" si="7"/>
        <v>32</v>
      </c>
      <c r="J34" s="134">
        <f t="shared" si="8"/>
        <v>195</v>
      </c>
      <c r="K34" s="21">
        <f t="shared" si="9"/>
        <v>6240</v>
      </c>
      <c r="L34" s="34"/>
      <c r="M34" s="1" t="s">
        <v>925</v>
      </c>
    </row>
    <row r="35" spans="1:13" ht="17.100000000000001" customHeight="1">
      <c r="A35" s="17">
        <v>45446</v>
      </c>
      <c r="B35" s="87" t="s">
        <v>629</v>
      </c>
      <c r="C35" s="28"/>
      <c r="D35" s="29"/>
      <c r="E35" s="21"/>
      <c r="F35" s="30">
        <v>1</v>
      </c>
      <c r="G35" s="23">
        <v>195</v>
      </c>
      <c r="H35" s="21">
        <f t="shared" si="0"/>
        <v>195</v>
      </c>
      <c r="I35" s="24">
        <f t="shared" si="7"/>
        <v>31</v>
      </c>
      <c r="J35" s="134">
        <f t="shared" si="8"/>
        <v>195</v>
      </c>
      <c r="K35" s="21">
        <f t="shared" si="9"/>
        <v>6045</v>
      </c>
      <c r="L35" s="34"/>
      <c r="M35" s="1" t="s">
        <v>926</v>
      </c>
    </row>
    <row r="36" spans="1:13" ht="17.100000000000001" customHeight="1">
      <c r="A36" s="154">
        <v>45454</v>
      </c>
      <c r="B36" s="155" t="s">
        <v>604</v>
      </c>
      <c r="C36" s="156"/>
      <c r="D36" s="157"/>
      <c r="E36" s="158"/>
      <c r="F36" s="159">
        <v>2</v>
      </c>
      <c r="G36" s="170">
        <v>195</v>
      </c>
      <c r="H36" s="158">
        <f t="shared" si="0"/>
        <v>390</v>
      </c>
      <c r="I36" s="173">
        <f t="shared" si="7"/>
        <v>29</v>
      </c>
      <c r="J36" s="174">
        <f t="shared" si="8"/>
        <v>195</v>
      </c>
      <c r="K36" s="158">
        <f t="shared" si="9"/>
        <v>5655</v>
      </c>
      <c r="L36" s="164"/>
      <c r="M36" s="165" t="s">
        <v>944</v>
      </c>
    </row>
    <row r="37" spans="1:13" ht="17.100000000000001" customHeight="1">
      <c r="A37" s="17">
        <v>45484</v>
      </c>
      <c r="B37" s="87" t="s">
        <v>587</v>
      </c>
      <c r="C37" s="19"/>
      <c r="D37" s="20"/>
      <c r="E37" s="21"/>
      <c r="F37" s="22">
        <v>5</v>
      </c>
      <c r="G37" s="23">
        <v>195</v>
      </c>
      <c r="H37" s="21">
        <f t="shared" si="0"/>
        <v>975</v>
      </c>
      <c r="I37" s="24">
        <f t="shared" si="7"/>
        <v>24</v>
      </c>
      <c r="J37" s="134">
        <f t="shared" si="8"/>
        <v>195</v>
      </c>
      <c r="K37" s="21">
        <f t="shared" si="9"/>
        <v>4680</v>
      </c>
      <c r="L37" s="26"/>
      <c r="M37" s="1" t="s">
        <v>998</v>
      </c>
    </row>
    <row r="38" spans="1:13" ht="17.100000000000001" customHeight="1">
      <c r="A38" s="17">
        <v>45490</v>
      </c>
      <c r="B38" s="87" t="s">
        <v>627</v>
      </c>
      <c r="C38" s="28"/>
      <c r="D38" s="29"/>
      <c r="E38" s="21"/>
      <c r="F38" s="30">
        <v>17</v>
      </c>
      <c r="G38" s="23">
        <v>195</v>
      </c>
      <c r="H38" s="21">
        <f t="shared" si="0"/>
        <v>3315</v>
      </c>
      <c r="I38" s="24">
        <f t="shared" si="7"/>
        <v>7</v>
      </c>
      <c r="J38" s="134">
        <f t="shared" si="8"/>
        <v>195</v>
      </c>
      <c r="K38" s="21">
        <f t="shared" si="9"/>
        <v>1365</v>
      </c>
      <c r="L38" s="34"/>
      <c r="M38" s="1" t="s">
        <v>1009</v>
      </c>
    </row>
    <row r="39" spans="1:13" ht="17.100000000000001" customHeight="1">
      <c r="A39" s="17">
        <v>45495</v>
      </c>
      <c r="B39" s="87" t="s">
        <v>589</v>
      </c>
      <c r="C39" s="28"/>
      <c r="D39" s="29"/>
      <c r="E39" s="21"/>
      <c r="F39" s="30">
        <v>2</v>
      </c>
      <c r="G39" s="23">
        <v>195</v>
      </c>
      <c r="H39" s="21">
        <f t="shared" si="0"/>
        <v>390</v>
      </c>
      <c r="I39" s="24">
        <f t="shared" si="7"/>
        <v>5</v>
      </c>
      <c r="J39" s="134">
        <f t="shared" si="8"/>
        <v>195</v>
      </c>
      <c r="K39" s="21">
        <f t="shared" si="9"/>
        <v>975</v>
      </c>
      <c r="L39" s="34"/>
      <c r="M39" s="1" t="s">
        <v>1020</v>
      </c>
    </row>
    <row r="40" spans="1:13" ht="17.100000000000001" customHeight="1">
      <c r="A40" s="17">
        <v>45506</v>
      </c>
      <c r="B40" s="87" t="s">
        <v>627</v>
      </c>
      <c r="C40" s="28"/>
      <c r="D40" s="29"/>
      <c r="E40" s="21"/>
      <c r="F40" s="30">
        <v>1</v>
      </c>
      <c r="G40" s="23">
        <v>195</v>
      </c>
      <c r="H40" s="21">
        <f t="shared" si="0"/>
        <v>195</v>
      </c>
      <c r="I40" s="24">
        <f t="shared" si="7"/>
        <v>4</v>
      </c>
      <c r="J40" s="134">
        <f t="shared" si="8"/>
        <v>195</v>
      </c>
      <c r="K40" s="21">
        <f t="shared" si="9"/>
        <v>780</v>
      </c>
      <c r="L40" s="34"/>
      <c r="M40" s="1" t="s">
        <v>1033</v>
      </c>
    </row>
    <row r="41" spans="1:13" ht="17.100000000000001" customHeight="1">
      <c r="A41" s="17">
        <v>45518</v>
      </c>
      <c r="B41" s="87" t="s">
        <v>598</v>
      </c>
      <c r="C41" s="28"/>
      <c r="D41" s="29"/>
      <c r="E41" s="21"/>
      <c r="F41" s="30">
        <v>1</v>
      </c>
      <c r="G41" s="23">
        <v>195</v>
      </c>
      <c r="H41" s="21">
        <f t="shared" si="0"/>
        <v>195</v>
      </c>
      <c r="I41" s="24">
        <f t="shared" si="7"/>
        <v>3</v>
      </c>
      <c r="J41" s="134">
        <f t="shared" si="8"/>
        <v>195</v>
      </c>
      <c r="K41" s="21">
        <f t="shared" si="9"/>
        <v>585</v>
      </c>
      <c r="L41" s="34"/>
      <c r="M41" s="1" t="s">
        <v>1071</v>
      </c>
    </row>
    <row r="42" spans="1:13" ht="17.100000000000001" customHeight="1">
      <c r="A42" s="17">
        <v>45519</v>
      </c>
      <c r="B42" s="87" t="s">
        <v>627</v>
      </c>
      <c r="C42" s="28"/>
      <c r="D42" s="29"/>
      <c r="E42" s="21"/>
      <c r="F42" s="30">
        <v>2</v>
      </c>
      <c r="G42" s="23">
        <v>195</v>
      </c>
      <c r="H42" s="21">
        <f t="shared" si="0"/>
        <v>390</v>
      </c>
      <c r="I42" s="24">
        <f t="shared" si="7"/>
        <v>1</v>
      </c>
      <c r="J42" s="134">
        <f t="shared" si="8"/>
        <v>195</v>
      </c>
      <c r="K42" s="21">
        <f t="shared" si="9"/>
        <v>195</v>
      </c>
      <c r="L42" s="34"/>
      <c r="M42" s="1" t="s">
        <v>1073</v>
      </c>
    </row>
    <row r="43" spans="1:13" ht="17.100000000000001" customHeight="1">
      <c r="A43" s="17">
        <v>45523</v>
      </c>
      <c r="B43" s="87" t="s">
        <v>598</v>
      </c>
      <c r="C43" s="28"/>
      <c r="D43" s="29"/>
      <c r="E43" s="21"/>
      <c r="F43" s="30">
        <v>1</v>
      </c>
      <c r="G43" s="23">
        <v>195</v>
      </c>
      <c r="H43" s="21">
        <f t="shared" si="0"/>
        <v>195</v>
      </c>
      <c r="I43" s="24">
        <f t="shared" si="7"/>
        <v>0</v>
      </c>
      <c r="J43" s="134">
        <v>0</v>
      </c>
      <c r="K43" s="21">
        <f t="shared" si="9"/>
        <v>0</v>
      </c>
      <c r="L43" s="34"/>
      <c r="M43" s="1" t="s">
        <v>1079</v>
      </c>
    </row>
    <row r="44" spans="1:13" ht="17.100000000000001" customHeight="1">
      <c r="A44" s="17"/>
      <c r="B44" s="87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3" ht="17.100000000000001" customHeight="1">
      <c r="A45" s="17"/>
      <c r="B45" s="87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3" ht="17.100000000000001" customHeight="1">
      <c r="A46" s="17"/>
      <c r="B46" s="87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3" ht="17.100000000000001" customHeight="1">
      <c r="A47" s="17"/>
      <c r="B47" s="87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3" ht="17.100000000000001" customHeight="1">
      <c r="A48" s="17"/>
      <c r="B48" s="87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7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7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7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7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7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7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7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7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7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7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7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7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7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7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7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7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7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7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7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7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7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7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7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7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7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7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7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7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7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7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7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7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7"/>
      <c r="C81" s="28"/>
      <c r="D81" s="29"/>
      <c r="E81" s="21"/>
      <c r="F81" s="30"/>
      <c r="G81" s="31"/>
      <c r="H81" s="21"/>
      <c r="I81" s="32">
        <f t="shared" si="4"/>
        <v>0</v>
      </c>
      <c r="J81" s="42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87"/>
      <c r="C82" s="28"/>
      <c r="D82" s="29"/>
      <c r="E82" s="21"/>
      <c r="F82" s="30"/>
      <c r="G82" s="31"/>
      <c r="H82" s="21"/>
      <c r="I82" s="32">
        <f t="shared" si="4"/>
        <v>0</v>
      </c>
      <c r="J82" s="42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87"/>
      <c r="C83" s="28"/>
      <c r="D83" s="29"/>
      <c r="E83" s="21"/>
      <c r="F83" s="30"/>
      <c r="G83" s="31"/>
      <c r="H83" s="21"/>
      <c r="I83" s="32">
        <f t="shared" si="4"/>
        <v>0</v>
      </c>
      <c r="J83" s="42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87"/>
      <c r="C84" s="28"/>
      <c r="D84" s="29"/>
      <c r="E84" s="21"/>
      <c r="F84" s="30"/>
      <c r="G84" s="31"/>
      <c r="H84" s="21"/>
      <c r="I84" s="32">
        <f t="shared" si="4"/>
        <v>0</v>
      </c>
      <c r="J84" s="42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87"/>
      <c r="C85" s="28"/>
      <c r="D85" s="29"/>
      <c r="E85" s="21"/>
      <c r="F85" s="30"/>
      <c r="G85" s="31"/>
      <c r="H85" s="21"/>
      <c r="I85" s="32">
        <f t="shared" ref="I85:I121" si="10">+I84+C85-F85</f>
        <v>0</v>
      </c>
      <c r="J85" s="42" t="e">
        <f t="shared" ref="J85:J121" si="11">ROUND(((K84+E85)-H85)/I85,2)</f>
        <v>#DIV/0!</v>
      </c>
      <c r="K85" s="33" t="e">
        <f t="shared" ref="K85:K121" si="12">ROUND(I85*J85,2)</f>
        <v>#DIV/0!</v>
      </c>
      <c r="L85" s="34"/>
    </row>
    <row r="86" spans="1:12" ht="17.100000000000001" customHeight="1">
      <c r="A86" s="17"/>
      <c r="B86" s="87"/>
      <c r="C86" s="28"/>
      <c r="D86" s="29"/>
      <c r="E86" s="21"/>
      <c r="F86" s="30"/>
      <c r="G86" s="31"/>
      <c r="H86" s="21"/>
      <c r="I86" s="32">
        <f t="shared" si="10"/>
        <v>0</v>
      </c>
      <c r="J86" s="42" t="e">
        <f t="shared" si="11"/>
        <v>#DIV/0!</v>
      </c>
      <c r="K86" s="33" t="e">
        <f t="shared" si="12"/>
        <v>#DIV/0!</v>
      </c>
      <c r="L86" s="34"/>
    </row>
    <row r="87" spans="1:12" ht="17.100000000000001" customHeight="1">
      <c r="A87" s="17"/>
      <c r="B87" s="87"/>
      <c r="C87" s="28"/>
      <c r="D87" s="29"/>
      <c r="E87" s="21"/>
      <c r="F87" s="30"/>
      <c r="G87" s="31"/>
      <c r="H87" s="21"/>
      <c r="I87" s="32">
        <f t="shared" si="10"/>
        <v>0</v>
      </c>
      <c r="J87" s="42" t="e">
        <f t="shared" si="11"/>
        <v>#DIV/0!</v>
      </c>
      <c r="K87" s="33" t="e">
        <f t="shared" si="12"/>
        <v>#DIV/0!</v>
      </c>
      <c r="L87" s="34"/>
    </row>
    <row r="88" spans="1:12" ht="17.100000000000001" customHeight="1">
      <c r="A88" s="17"/>
      <c r="B88" s="87"/>
      <c r="C88" s="28"/>
      <c r="D88" s="29"/>
      <c r="E88" s="21"/>
      <c r="F88" s="30"/>
      <c r="G88" s="31"/>
      <c r="H88" s="21"/>
      <c r="I88" s="32">
        <f t="shared" si="10"/>
        <v>0</v>
      </c>
      <c r="J88" s="42" t="e">
        <f t="shared" si="11"/>
        <v>#DIV/0!</v>
      </c>
      <c r="K88" s="33" t="e">
        <f t="shared" si="12"/>
        <v>#DIV/0!</v>
      </c>
      <c r="L88" s="34"/>
    </row>
    <row r="89" spans="1:12" ht="17.100000000000001" customHeight="1">
      <c r="A89" s="17"/>
      <c r="B89" s="87"/>
      <c r="C89" s="28"/>
      <c r="D89" s="29"/>
      <c r="E89" s="21"/>
      <c r="F89" s="30"/>
      <c r="G89" s="31"/>
      <c r="H89" s="21"/>
      <c r="I89" s="32">
        <f t="shared" si="10"/>
        <v>0</v>
      </c>
      <c r="J89" s="42" t="e">
        <f t="shared" si="11"/>
        <v>#DIV/0!</v>
      </c>
      <c r="K89" s="33" t="e">
        <f t="shared" si="12"/>
        <v>#DIV/0!</v>
      </c>
      <c r="L89" s="34"/>
    </row>
    <row r="90" spans="1:12" ht="17.100000000000001" customHeight="1">
      <c r="A90" s="17"/>
      <c r="B90" s="87"/>
      <c r="C90" s="28"/>
      <c r="D90" s="29"/>
      <c r="E90" s="21"/>
      <c r="F90" s="30"/>
      <c r="G90" s="31"/>
      <c r="H90" s="21"/>
      <c r="I90" s="32">
        <f t="shared" si="10"/>
        <v>0</v>
      </c>
      <c r="J90" s="42" t="e">
        <f t="shared" si="11"/>
        <v>#DIV/0!</v>
      </c>
      <c r="K90" s="33" t="e">
        <f t="shared" si="12"/>
        <v>#DIV/0!</v>
      </c>
      <c r="L90" s="34"/>
    </row>
    <row r="91" spans="1:12" ht="17.100000000000001" customHeight="1">
      <c r="A91" s="17"/>
      <c r="B91" s="87"/>
      <c r="C91" s="28"/>
      <c r="D91" s="29"/>
      <c r="E91" s="21"/>
      <c r="F91" s="30"/>
      <c r="G91" s="31"/>
      <c r="H91" s="21"/>
      <c r="I91" s="32">
        <f t="shared" si="10"/>
        <v>0</v>
      </c>
      <c r="J91" s="42" t="e">
        <f t="shared" si="11"/>
        <v>#DIV/0!</v>
      </c>
      <c r="K91" s="33" t="e">
        <f t="shared" si="12"/>
        <v>#DIV/0!</v>
      </c>
      <c r="L91" s="34"/>
    </row>
    <row r="92" spans="1:12" ht="17.100000000000001" customHeight="1">
      <c r="A92" s="17"/>
      <c r="B92" s="87"/>
      <c r="C92" s="28"/>
      <c r="D92" s="29"/>
      <c r="E92" s="21"/>
      <c r="F92" s="30"/>
      <c r="G92" s="31"/>
      <c r="H92" s="21"/>
      <c r="I92" s="32">
        <f t="shared" si="10"/>
        <v>0</v>
      </c>
      <c r="J92" s="42" t="e">
        <f t="shared" si="11"/>
        <v>#DIV/0!</v>
      </c>
      <c r="K92" s="33" t="e">
        <f t="shared" si="12"/>
        <v>#DIV/0!</v>
      </c>
      <c r="L92" s="34"/>
    </row>
    <row r="93" spans="1:12" ht="17.100000000000001" customHeight="1">
      <c r="A93" s="17"/>
      <c r="B93" s="87"/>
      <c r="C93" s="28"/>
      <c r="D93" s="29"/>
      <c r="E93" s="21"/>
      <c r="F93" s="30"/>
      <c r="G93" s="31"/>
      <c r="H93" s="21"/>
      <c r="I93" s="32">
        <f t="shared" si="10"/>
        <v>0</v>
      </c>
      <c r="J93" s="42" t="e">
        <f t="shared" si="11"/>
        <v>#DIV/0!</v>
      </c>
      <c r="K93" s="33" t="e">
        <f t="shared" si="12"/>
        <v>#DIV/0!</v>
      </c>
      <c r="L93" s="34"/>
    </row>
    <row r="94" spans="1:12" ht="17.100000000000001" customHeight="1">
      <c r="A94" s="17"/>
      <c r="B94" s="87"/>
      <c r="C94" s="28"/>
      <c r="D94" s="29"/>
      <c r="E94" s="21"/>
      <c r="F94" s="30"/>
      <c r="G94" s="31"/>
      <c r="H94" s="21"/>
      <c r="I94" s="32">
        <f t="shared" si="10"/>
        <v>0</v>
      </c>
      <c r="J94" s="42" t="e">
        <f t="shared" si="11"/>
        <v>#DIV/0!</v>
      </c>
      <c r="K94" s="33" t="e">
        <f t="shared" si="12"/>
        <v>#DIV/0!</v>
      </c>
      <c r="L94" s="34"/>
    </row>
    <row r="95" spans="1:12" ht="17.100000000000001" customHeight="1">
      <c r="A95" s="17"/>
      <c r="B95" s="87"/>
      <c r="C95" s="28"/>
      <c r="D95" s="29"/>
      <c r="E95" s="21"/>
      <c r="F95" s="30"/>
      <c r="G95" s="31"/>
      <c r="H95" s="21"/>
      <c r="I95" s="32">
        <f t="shared" si="10"/>
        <v>0</v>
      </c>
      <c r="J95" s="42" t="e">
        <f t="shared" si="11"/>
        <v>#DIV/0!</v>
      </c>
      <c r="K95" s="33" t="e">
        <f t="shared" si="12"/>
        <v>#DIV/0!</v>
      </c>
      <c r="L95" s="34"/>
    </row>
    <row r="96" spans="1:12" ht="17.100000000000001" customHeight="1">
      <c r="A96" s="17"/>
      <c r="B96" s="87"/>
      <c r="C96" s="28"/>
      <c r="D96" s="29"/>
      <c r="E96" s="21"/>
      <c r="F96" s="30"/>
      <c r="G96" s="31"/>
      <c r="H96" s="21"/>
      <c r="I96" s="32">
        <f t="shared" si="10"/>
        <v>0</v>
      </c>
      <c r="J96" s="42" t="e">
        <f t="shared" si="11"/>
        <v>#DIV/0!</v>
      </c>
      <c r="K96" s="33" t="e">
        <f t="shared" si="12"/>
        <v>#DIV/0!</v>
      </c>
      <c r="L96" s="34"/>
    </row>
    <row r="97" spans="1:12" ht="17.100000000000001" customHeight="1">
      <c r="A97" s="17"/>
      <c r="B97" s="87"/>
      <c r="C97" s="28"/>
      <c r="D97" s="29"/>
      <c r="E97" s="21"/>
      <c r="F97" s="30"/>
      <c r="G97" s="31"/>
      <c r="H97" s="21"/>
      <c r="I97" s="32">
        <f t="shared" si="10"/>
        <v>0</v>
      </c>
      <c r="J97" s="42" t="e">
        <f t="shared" si="11"/>
        <v>#DIV/0!</v>
      </c>
      <c r="K97" s="33" t="e">
        <f t="shared" si="12"/>
        <v>#DIV/0!</v>
      </c>
      <c r="L97" s="34"/>
    </row>
    <row r="98" spans="1:12" ht="17.100000000000001" customHeight="1">
      <c r="A98" s="17"/>
      <c r="B98" s="87"/>
      <c r="C98" s="28"/>
      <c r="D98" s="29"/>
      <c r="E98" s="21"/>
      <c r="F98" s="30"/>
      <c r="G98" s="31"/>
      <c r="H98" s="21"/>
      <c r="I98" s="32">
        <f t="shared" si="10"/>
        <v>0</v>
      </c>
      <c r="J98" s="42" t="e">
        <f t="shared" si="11"/>
        <v>#DIV/0!</v>
      </c>
      <c r="K98" s="33" t="e">
        <f t="shared" si="12"/>
        <v>#DIV/0!</v>
      </c>
      <c r="L98" s="34"/>
    </row>
    <row r="99" spans="1:12" ht="17.100000000000001" customHeight="1">
      <c r="A99" s="17"/>
      <c r="B99" s="87"/>
      <c r="C99" s="28"/>
      <c r="D99" s="29"/>
      <c r="E99" s="21"/>
      <c r="F99" s="30"/>
      <c r="G99" s="31"/>
      <c r="H99" s="21"/>
      <c r="I99" s="32">
        <f t="shared" si="10"/>
        <v>0</v>
      </c>
      <c r="J99" s="42" t="e">
        <f t="shared" si="11"/>
        <v>#DIV/0!</v>
      </c>
      <c r="K99" s="33" t="e">
        <f t="shared" si="12"/>
        <v>#DIV/0!</v>
      </c>
      <c r="L99" s="34"/>
    </row>
    <row r="100" spans="1:12" ht="17.100000000000001" customHeight="1">
      <c r="A100" s="17"/>
      <c r="B100" s="87"/>
      <c r="C100" s="28"/>
      <c r="D100" s="29"/>
      <c r="E100" s="21"/>
      <c r="F100" s="30"/>
      <c r="G100" s="31"/>
      <c r="H100" s="21"/>
      <c r="I100" s="32">
        <f t="shared" si="10"/>
        <v>0</v>
      </c>
      <c r="J100" s="42" t="e">
        <f t="shared" si="11"/>
        <v>#DIV/0!</v>
      </c>
      <c r="K100" s="33" t="e">
        <f t="shared" si="12"/>
        <v>#DIV/0!</v>
      </c>
      <c r="L100" s="34"/>
    </row>
    <row r="101" spans="1:12" ht="17.100000000000001" customHeight="1">
      <c r="A101" s="17"/>
      <c r="B101" s="87"/>
      <c r="C101" s="28"/>
      <c r="D101" s="29"/>
      <c r="E101" s="21"/>
      <c r="F101" s="30"/>
      <c r="G101" s="31"/>
      <c r="H101" s="21"/>
      <c r="I101" s="32">
        <f t="shared" si="10"/>
        <v>0</v>
      </c>
      <c r="J101" s="42" t="e">
        <f t="shared" si="11"/>
        <v>#DIV/0!</v>
      </c>
      <c r="K101" s="33" t="e">
        <f t="shared" si="12"/>
        <v>#DIV/0!</v>
      </c>
      <c r="L101" s="34"/>
    </row>
    <row r="102" spans="1:12" ht="17.100000000000001" customHeight="1">
      <c r="A102" s="17"/>
      <c r="B102" s="87"/>
      <c r="C102" s="28"/>
      <c r="D102" s="29"/>
      <c r="E102" s="21"/>
      <c r="F102" s="30"/>
      <c r="G102" s="31"/>
      <c r="H102" s="21"/>
      <c r="I102" s="32">
        <f t="shared" si="10"/>
        <v>0</v>
      </c>
      <c r="J102" s="42" t="e">
        <f t="shared" si="11"/>
        <v>#DIV/0!</v>
      </c>
      <c r="K102" s="33" t="e">
        <f t="shared" si="12"/>
        <v>#DIV/0!</v>
      </c>
      <c r="L102" s="34"/>
    </row>
    <row r="103" spans="1:12" ht="17.100000000000001" customHeight="1">
      <c r="A103" s="17"/>
      <c r="B103" s="87"/>
      <c r="C103" s="28"/>
      <c r="D103" s="29"/>
      <c r="E103" s="21"/>
      <c r="F103" s="30"/>
      <c r="G103" s="31"/>
      <c r="H103" s="21"/>
      <c r="I103" s="32">
        <f t="shared" si="10"/>
        <v>0</v>
      </c>
      <c r="J103" s="42" t="e">
        <f t="shared" si="11"/>
        <v>#DIV/0!</v>
      </c>
      <c r="K103" s="33" t="e">
        <f t="shared" si="12"/>
        <v>#DIV/0!</v>
      </c>
      <c r="L103" s="34"/>
    </row>
    <row r="104" spans="1:12" ht="17.100000000000001" customHeight="1">
      <c r="A104" s="17"/>
      <c r="B104" s="87"/>
      <c r="C104" s="28"/>
      <c r="D104" s="29"/>
      <c r="E104" s="21"/>
      <c r="F104" s="30"/>
      <c r="G104" s="31"/>
      <c r="H104" s="21"/>
      <c r="I104" s="32">
        <f t="shared" si="10"/>
        <v>0</v>
      </c>
      <c r="J104" s="42" t="e">
        <f t="shared" si="11"/>
        <v>#DIV/0!</v>
      </c>
      <c r="K104" s="33" t="e">
        <f t="shared" si="12"/>
        <v>#DIV/0!</v>
      </c>
      <c r="L104" s="34"/>
    </row>
    <row r="105" spans="1:12" ht="17.100000000000001" customHeight="1">
      <c r="A105" s="17"/>
      <c r="B105" s="87"/>
      <c r="C105" s="28"/>
      <c r="D105" s="29"/>
      <c r="E105" s="21"/>
      <c r="F105" s="30"/>
      <c r="G105" s="31"/>
      <c r="H105" s="21"/>
      <c r="I105" s="32">
        <f t="shared" si="10"/>
        <v>0</v>
      </c>
      <c r="J105" s="42" t="e">
        <f t="shared" si="11"/>
        <v>#DIV/0!</v>
      </c>
      <c r="K105" s="33" t="e">
        <f t="shared" si="12"/>
        <v>#DIV/0!</v>
      </c>
      <c r="L105" s="34"/>
    </row>
    <row r="106" spans="1:12" ht="17.100000000000001" customHeight="1">
      <c r="A106" s="17"/>
      <c r="B106" s="87"/>
      <c r="C106" s="28"/>
      <c r="D106" s="29"/>
      <c r="E106" s="21"/>
      <c r="F106" s="30"/>
      <c r="G106" s="31"/>
      <c r="H106" s="21"/>
      <c r="I106" s="32">
        <f t="shared" si="10"/>
        <v>0</v>
      </c>
      <c r="J106" s="42" t="e">
        <f t="shared" si="11"/>
        <v>#DIV/0!</v>
      </c>
      <c r="K106" s="33" t="e">
        <f t="shared" si="12"/>
        <v>#DIV/0!</v>
      </c>
      <c r="L106" s="34"/>
    </row>
    <row r="107" spans="1:12" ht="17.100000000000001" customHeight="1">
      <c r="A107" s="17"/>
      <c r="B107" s="87"/>
      <c r="C107" s="28"/>
      <c r="D107" s="29"/>
      <c r="E107" s="21"/>
      <c r="F107" s="30"/>
      <c r="G107" s="31"/>
      <c r="H107" s="21"/>
      <c r="I107" s="32">
        <f t="shared" si="10"/>
        <v>0</v>
      </c>
      <c r="J107" s="42" t="e">
        <f t="shared" si="11"/>
        <v>#DIV/0!</v>
      </c>
      <c r="K107" s="33" t="e">
        <f t="shared" si="12"/>
        <v>#DIV/0!</v>
      </c>
      <c r="L107" s="34"/>
    </row>
    <row r="108" spans="1:12" ht="17.100000000000001" customHeight="1">
      <c r="A108" s="17"/>
      <c r="B108" s="87"/>
      <c r="C108" s="28"/>
      <c r="D108" s="29"/>
      <c r="E108" s="21"/>
      <c r="F108" s="30"/>
      <c r="G108" s="31"/>
      <c r="H108" s="21"/>
      <c r="I108" s="32">
        <f t="shared" si="10"/>
        <v>0</v>
      </c>
      <c r="J108" s="42" t="e">
        <f t="shared" si="11"/>
        <v>#DIV/0!</v>
      </c>
      <c r="K108" s="33" t="e">
        <f t="shared" si="12"/>
        <v>#DIV/0!</v>
      </c>
      <c r="L108" s="34"/>
    </row>
    <row r="109" spans="1:12" ht="17.100000000000001" customHeight="1">
      <c r="A109" s="17"/>
      <c r="B109" s="87"/>
      <c r="C109" s="28"/>
      <c r="D109" s="29"/>
      <c r="E109" s="21"/>
      <c r="F109" s="30"/>
      <c r="G109" s="31"/>
      <c r="H109" s="21"/>
      <c r="I109" s="32">
        <f t="shared" si="10"/>
        <v>0</v>
      </c>
      <c r="J109" s="42" t="e">
        <f t="shared" si="11"/>
        <v>#DIV/0!</v>
      </c>
      <c r="K109" s="33" t="e">
        <f t="shared" si="12"/>
        <v>#DIV/0!</v>
      </c>
      <c r="L109" s="34"/>
    </row>
    <row r="110" spans="1:12" ht="17.100000000000001" customHeight="1">
      <c r="A110" s="17"/>
      <c r="B110" s="87"/>
      <c r="C110" s="28"/>
      <c r="D110" s="29"/>
      <c r="E110" s="21"/>
      <c r="F110" s="30"/>
      <c r="G110" s="31"/>
      <c r="H110" s="21"/>
      <c r="I110" s="32">
        <f t="shared" si="10"/>
        <v>0</v>
      </c>
      <c r="J110" s="42" t="e">
        <f t="shared" si="11"/>
        <v>#DIV/0!</v>
      </c>
      <c r="K110" s="33" t="e">
        <f t="shared" si="12"/>
        <v>#DIV/0!</v>
      </c>
      <c r="L110" s="34"/>
    </row>
    <row r="111" spans="1:12" ht="17.100000000000001" customHeight="1">
      <c r="A111" s="17"/>
      <c r="B111" s="87"/>
      <c r="C111" s="28"/>
      <c r="D111" s="29"/>
      <c r="E111" s="21"/>
      <c r="F111" s="30"/>
      <c r="G111" s="31"/>
      <c r="H111" s="21"/>
      <c r="I111" s="32">
        <f t="shared" si="10"/>
        <v>0</v>
      </c>
      <c r="J111" s="42" t="e">
        <f t="shared" si="11"/>
        <v>#DIV/0!</v>
      </c>
      <c r="K111" s="33" t="e">
        <f t="shared" si="12"/>
        <v>#DIV/0!</v>
      </c>
      <c r="L111" s="34"/>
    </row>
    <row r="112" spans="1:12" ht="17.100000000000001" customHeight="1">
      <c r="A112" s="17"/>
      <c r="B112" s="87"/>
      <c r="C112" s="28"/>
      <c r="D112" s="29"/>
      <c r="E112" s="21"/>
      <c r="F112" s="30"/>
      <c r="G112" s="31"/>
      <c r="H112" s="21"/>
      <c r="I112" s="32">
        <f t="shared" si="10"/>
        <v>0</v>
      </c>
      <c r="J112" s="42" t="e">
        <f t="shared" si="11"/>
        <v>#DIV/0!</v>
      </c>
      <c r="K112" s="33" t="e">
        <f t="shared" si="12"/>
        <v>#DIV/0!</v>
      </c>
      <c r="L112" s="34"/>
    </row>
    <row r="113" spans="1:12" ht="17.100000000000001" customHeight="1">
      <c r="A113" s="17"/>
      <c r="B113" s="87"/>
      <c r="C113" s="28"/>
      <c r="D113" s="29"/>
      <c r="E113" s="21"/>
      <c r="F113" s="30"/>
      <c r="G113" s="31"/>
      <c r="H113" s="21"/>
      <c r="I113" s="32">
        <f t="shared" si="10"/>
        <v>0</v>
      </c>
      <c r="J113" s="42" t="e">
        <f t="shared" si="11"/>
        <v>#DIV/0!</v>
      </c>
      <c r="K113" s="33" t="e">
        <f t="shared" si="12"/>
        <v>#DIV/0!</v>
      </c>
      <c r="L113" s="34"/>
    </row>
    <row r="114" spans="1:12" ht="17.100000000000001" customHeight="1">
      <c r="A114" s="17"/>
      <c r="B114" s="87"/>
      <c r="C114" s="28"/>
      <c r="D114" s="29"/>
      <c r="E114" s="21"/>
      <c r="F114" s="30"/>
      <c r="G114" s="31"/>
      <c r="H114" s="21"/>
      <c r="I114" s="32">
        <f t="shared" si="10"/>
        <v>0</v>
      </c>
      <c r="J114" s="42" t="e">
        <f t="shared" si="11"/>
        <v>#DIV/0!</v>
      </c>
      <c r="K114" s="33" t="e">
        <f t="shared" si="12"/>
        <v>#DIV/0!</v>
      </c>
      <c r="L114" s="34"/>
    </row>
    <row r="115" spans="1:12" ht="17.100000000000001" customHeight="1">
      <c r="A115" s="17"/>
      <c r="B115" s="87"/>
      <c r="C115" s="28"/>
      <c r="D115" s="29"/>
      <c r="E115" s="21"/>
      <c r="F115" s="30"/>
      <c r="G115" s="31"/>
      <c r="H115" s="21"/>
      <c r="I115" s="32">
        <f t="shared" si="10"/>
        <v>0</v>
      </c>
      <c r="J115" s="42" t="e">
        <f t="shared" si="11"/>
        <v>#DIV/0!</v>
      </c>
      <c r="K115" s="33" t="e">
        <f t="shared" si="12"/>
        <v>#DIV/0!</v>
      </c>
      <c r="L115" s="34"/>
    </row>
    <row r="116" spans="1:12" ht="17.100000000000001" customHeight="1">
      <c r="A116" s="17"/>
      <c r="B116" s="87"/>
      <c r="C116" s="28"/>
      <c r="D116" s="29"/>
      <c r="E116" s="21"/>
      <c r="F116" s="30"/>
      <c r="G116" s="31"/>
      <c r="H116" s="21"/>
      <c r="I116" s="32">
        <f t="shared" si="10"/>
        <v>0</v>
      </c>
      <c r="J116" s="42" t="e">
        <f t="shared" si="11"/>
        <v>#DIV/0!</v>
      </c>
      <c r="K116" s="33" t="e">
        <f t="shared" si="12"/>
        <v>#DIV/0!</v>
      </c>
      <c r="L116" s="34"/>
    </row>
    <row r="117" spans="1:12" ht="17.100000000000001" customHeight="1">
      <c r="A117" s="17"/>
      <c r="B117" s="87"/>
      <c r="C117" s="28"/>
      <c r="D117" s="29"/>
      <c r="E117" s="21"/>
      <c r="F117" s="30"/>
      <c r="G117" s="31"/>
      <c r="H117" s="21"/>
      <c r="I117" s="32">
        <f t="shared" si="10"/>
        <v>0</v>
      </c>
      <c r="J117" s="42" t="e">
        <f t="shared" si="11"/>
        <v>#DIV/0!</v>
      </c>
      <c r="K117" s="33" t="e">
        <f t="shared" si="12"/>
        <v>#DIV/0!</v>
      </c>
      <c r="L117" s="34"/>
    </row>
    <row r="118" spans="1:12" ht="17.100000000000001" customHeight="1">
      <c r="A118" s="17"/>
      <c r="B118" s="87"/>
      <c r="C118" s="28"/>
      <c r="D118" s="29"/>
      <c r="E118" s="21"/>
      <c r="F118" s="30"/>
      <c r="G118" s="31"/>
      <c r="H118" s="21"/>
      <c r="I118" s="32">
        <f t="shared" si="10"/>
        <v>0</v>
      </c>
      <c r="J118" s="42" t="e">
        <f t="shared" si="11"/>
        <v>#DIV/0!</v>
      </c>
      <c r="K118" s="33" t="e">
        <f t="shared" si="12"/>
        <v>#DIV/0!</v>
      </c>
      <c r="L118" s="34"/>
    </row>
    <row r="119" spans="1:12" ht="17.100000000000001" customHeight="1">
      <c r="A119" s="17"/>
      <c r="B119" s="87"/>
      <c r="C119" s="28"/>
      <c r="D119" s="29"/>
      <c r="E119" s="21"/>
      <c r="F119" s="30"/>
      <c r="G119" s="31"/>
      <c r="H119" s="21"/>
      <c r="I119" s="32">
        <f t="shared" si="10"/>
        <v>0</v>
      </c>
      <c r="J119" s="42" t="e">
        <f t="shared" si="11"/>
        <v>#DIV/0!</v>
      </c>
      <c r="K119" s="33" t="e">
        <f t="shared" si="12"/>
        <v>#DIV/0!</v>
      </c>
      <c r="L119" s="34"/>
    </row>
    <row r="120" spans="1:12" ht="17.100000000000001" customHeight="1">
      <c r="A120" s="17"/>
      <c r="B120" s="87"/>
      <c r="C120" s="28"/>
      <c r="D120" s="29"/>
      <c r="E120" s="21"/>
      <c r="F120" s="30"/>
      <c r="G120" s="31"/>
      <c r="H120" s="21"/>
      <c r="I120" s="32">
        <f t="shared" si="10"/>
        <v>0</v>
      </c>
      <c r="J120" s="42" t="e">
        <f t="shared" si="11"/>
        <v>#DIV/0!</v>
      </c>
      <c r="K120" s="33" t="e">
        <f t="shared" si="12"/>
        <v>#DIV/0!</v>
      </c>
      <c r="L120" s="34"/>
    </row>
    <row r="121" spans="1:12" ht="17.100000000000001" customHeight="1">
      <c r="A121" s="17"/>
      <c r="B121" s="87"/>
      <c r="C121" s="28"/>
      <c r="D121" s="29"/>
      <c r="E121" s="21"/>
      <c r="F121" s="30"/>
      <c r="G121" s="31"/>
      <c r="H121" s="21"/>
      <c r="I121" s="32">
        <f t="shared" si="10"/>
        <v>0</v>
      </c>
      <c r="J121" s="42" t="e">
        <f t="shared" si="11"/>
        <v>#DIV/0!</v>
      </c>
      <c r="K121" s="33" t="e">
        <f t="shared" si="12"/>
        <v>#DIV/0!</v>
      </c>
      <c r="L121" s="34"/>
    </row>
  </sheetData>
  <mergeCells count="24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0">
    <pageSetUpPr fitToPage="1"/>
  </sheetPr>
  <dimension ref="A1:L78"/>
  <sheetViews>
    <sheetView zoomScaleNormal="100" zoomScaleSheetLayoutView="100" workbookViewId="0">
      <selection activeCell="C30" sqref="C3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333</v>
      </c>
      <c r="F8" s="10"/>
      <c r="G8" s="10"/>
      <c r="H8" s="38"/>
      <c r="I8" s="9" t="s">
        <v>6</v>
      </c>
      <c r="J8" s="10"/>
      <c r="K8" s="10" t="s">
        <v>335</v>
      </c>
      <c r="L8" s="11"/>
    </row>
    <row r="9" spans="1:12" ht="15" customHeight="1">
      <c r="A9" s="12" t="s">
        <v>8</v>
      </c>
      <c r="D9" s="10" t="s">
        <v>334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>
        <v>45173</v>
      </c>
      <c r="B15" s="85" t="s">
        <v>498</v>
      </c>
      <c r="C15" s="28">
        <v>15</v>
      </c>
      <c r="D15" s="29">
        <v>550</v>
      </c>
      <c r="E15" s="21">
        <f>C15*D15</f>
        <v>8250</v>
      </c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1">
    <pageSetUpPr fitToPage="1"/>
  </sheetPr>
  <dimension ref="A1:L78"/>
  <sheetViews>
    <sheetView zoomScaleNormal="100" zoomScaleSheetLayoutView="100" workbookViewId="0">
      <selection activeCell="C30" sqref="C30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336</v>
      </c>
      <c r="F8" s="10"/>
      <c r="G8" s="10"/>
      <c r="H8" s="38"/>
      <c r="I8" s="9" t="s">
        <v>6</v>
      </c>
      <c r="J8" s="10"/>
      <c r="K8" s="10" t="s">
        <v>338</v>
      </c>
      <c r="L8" s="11"/>
    </row>
    <row r="9" spans="1:12" ht="15" customHeight="1">
      <c r="A9" s="12" t="s">
        <v>8</v>
      </c>
      <c r="D9" s="10" t="s">
        <v>337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>
        <v>45173</v>
      </c>
      <c r="B15" s="85" t="s">
        <v>498</v>
      </c>
      <c r="C15" s="28">
        <v>15</v>
      </c>
      <c r="D15" s="29">
        <v>1500</v>
      </c>
      <c r="E15" s="21">
        <f>C15*D15</f>
        <v>22500</v>
      </c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2">
    <tabColor rgb="FFFFFF00"/>
    <pageSetUpPr fitToPage="1"/>
  </sheetPr>
  <dimension ref="A1:N120"/>
  <sheetViews>
    <sheetView topLeftCell="A20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339</v>
      </c>
      <c r="F8" s="10"/>
      <c r="G8" s="10"/>
      <c r="H8" s="38"/>
      <c r="I8" s="9" t="s">
        <v>6</v>
      </c>
      <c r="J8" s="10"/>
      <c r="K8" s="10" t="s">
        <v>341</v>
      </c>
      <c r="L8" s="11"/>
    </row>
    <row r="9" spans="1:13" ht="15" customHeight="1">
      <c r="A9" s="12" t="s">
        <v>8</v>
      </c>
      <c r="D9" s="10" t="s">
        <v>340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29</v>
      </c>
      <c r="J14" s="25">
        <v>60</v>
      </c>
      <c r="K14" s="21">
        <f>J14*I14</f>
        <v>1740</v>
      </c>
      <c r="L14" s="26"/>
    </row>
    <row r="15" spans="1:13" ht="17.100000000000001" customHeight="1">
      <c r="A15" s="17">
        <v>45299</v>
      </c>
      <c r="B15" s="85" t="s">
        <v>602</v>
      </c>
      <c r="C15" s="28"/>
      <c r="D15" s="29"/>
      <c r="E15" s="21"/>
      <c r="F15" s="30">
        <v>2</v>
      </c>
      <c r="G15" s="31">
        <v>60</v>
      </c>
      <c r="H15" s="21">
        <f t="shared" si="0"/>
        <v>120</v>
      </c>
      <c r="I15" s="32">
        <f t="shared" ref="I15:I20" si="1">+I14+C15-F15</f>
        <v>27</v>
      </c>
      <c r="J15" s="42">
        <f t="shared" ref="J15:J22" si="2">ROUND(((K14+E15)-H15)/I15,2)</f>
        <v>60</v>
      </c>
      <c r="K15" s="33">
        <f t="shared" ref="K15:K20" si="3">ROUND(I15*J15,2)</f>
        <v>1620</v>
      </c>
      <c r="L15" s="34"/>
      <c r="M15" s="118" t="s">
        <v>603</v>
      </c>
    </row>
    <row r="16" spans="1:13" ht="17.100000000000001" customHeight="1">
      <c r="A16" s="17">
        <v>45299</v>
      </c>
      <c r="B16" s="85" t="s">
        <v>604</v>
      </c>
      <c r="C16" s="28"/>
      <c r="D16" s="29"/>
      <c r="E16" s="21"/>
      <c r="F16" s="30">
        <v>1</v>
      </c>
      <c r="G16" s="31">
        <v>60</v>
      </c>
      <c r="H16" s="21">
        <f t="shared" si="0"/>
        <v>60</v>
      </c>
      <c r="I16" s="32">
        <f t="shared" si="1"/>
        <v>26</v>
      </c>
      <c r="J16" s="42">
        <f t="shared" si="2"/>
        <v>60</v>
      </c>
      <c r="K16" s="33">
        <f t="shared" si="3"/>
        <v>1560</v>
      </c>
      <c r="L16" s="34"/>
      <c r="M16" s="118" t="s">
        <v>605</v>
      </c>
    </row>
    <row r="17" spans="1:13" ht="17.100000000000001" customHeight="1">
      <c r="A17" s="17">
        <v>45300</v>
      </c>
      <c r="B17" s="86" t="s">
        <v>610</v>
      </c>
      <c r="C17" s="28"/>
      <c r="D17" s="29"/>
      <c r="E17" s="21"/>
      <c r="F17" s="30">
        <v>2</v>
      </c>
      <c r="G17" s="31">
        <f t="shared" ref="G17:G22" si="4">J16</f>
        <v>60</v>
      </c>
      <c r="H17" s="21">
        <f>F17*G17</f>
        <v>120</v>
      </c>
      <c r="I17" s="32">
        <f>+I16+C17-F17</f>
        <v>24</v>
      </c>
      <c r="J17" s="42">
        <f t="shared" si="2"/>
        <v>60</v>
      </c>
      <c r="K17" s="33">
        <f>ROUND(I17*J17,2)</f>
        <v>1440</v>
      </c>
      <c r="L17" s="34"/>
      <c r="M17" s="118" t="s">
        <v>611</v>
      </c>
    </row>
    <row r="18" spans="1:13" ht="17.100000000000001" customHeight="1">
      <c r="A18" s="17">
        <v>45302</v>
      </c>
      <c r="B18" s="86" t="s">
        <v>591</v>
      </c>
      <c r="C18" s="28"/>
      <c r="D18" s="29"/>
      <c r="E18" s="21"/>
      <c r="F18" s="30">
        <v>2</v>
      </c>
      <c r="G18" s="31">
        <f t="shared" si="4"/>
        <v>60</v>
      </c>
      <c r="H18" s="21">
        <f t="shared" si="0"/>
        <v>120</v>
      </c>
      <c r="I18" s="32">
        <f t="shared" si="1"/>
        <v>22</v>
      </c>
      <c r="J18" s="42">
        <f t="shared" si="2"/>
        <v>60</v>
      </c>
      <c r="K18" s="33">
        <f t="shared" si="3"/>
        <v>1320</v>
      </c>
      <c r="L18" s="34"/>
      <c r="M18" s="118" t="s">
        <v>619</v>
      </c>
    </row>
    <row r="19" spans="1:13" ht="17.100000000000001" customHeight="1">
      <c r="A19" s="154">
        <v>45303</v>
      </c>
      <c r="B19" s="155" t="s">
        <v>589</v>
      </c>
      <c r="C19" s="156"/>
      <c r="D19" s="157"/>
      <c r="E19" s="158"/>
      <c r="F19" s="159">
        <v>3</v>
      </c>
      <c r="G19" s="160">
        <f t="shared" si="4"/>
        <v>60</v>
      </c>
      <c r="H19" s="158">
        <f t="shared" si="0"/>
        <v>180</v>
      </c>
      <c r="I19" s="161">
        <f t="shared" si="1"/>
        <v>19</v>
      </c>
      <c r="J19" s="162">
        <f t="shared" si="2"/>
        <v>60</v>
      </c>
      <c r="K19" s="163">
        <f t="shared" si="3"/>
        <v>1140</v>
      </c>
      <c r="L19" s="164"/>
      <c r="M19" s="167" t="s">
        <v>623</v>
      </c>
    </row>
    <row r="20" spans="1:13" ht="17.100000000000001" customHeight="1">
      <c r="A20" s="17">
        <v>45323</v>
      </c>
      <c r="B20" s="86" t="s">
        <v>627</v>
      </c>
      <c r="C20" s="19"/>
      <c r="D20" s="20"/>
      <c r="E20" s="21"/>
      <c r="F20" s="22">
        <v>5</v>
      </c>
      <c r="G20" s="23">
        <f t="shared" si="4"/>
        <v>60</v>
      </c>
      <c r="H20" s="21">
        <f t="shared" ref="H20:H25" si="5">F20*G20</f>
        <v>300</v>
      </c>
      <c r="I20" s="24">
        <f t="shared" si="1"/>
        <v>14</v>
      </c>
      <c r="J20" s="134">
        <f t="shared" si="2"/>
        <v>60</v>
      </c>
      <c r="K20" s="21">
        <f t="shared" si="3"/>
        <v>840</v>
      </c>
      <c r="L20" s="26"/>
      <c r="M20" s="118" t="s">
        <v>678</v>
      </c>
    </row>
    <row r="21" spans="1:13" ht="17.100000000000001" customHeight="1">
      <c r="A21" s="17">
        <v>45344</v>
      </c>
      <c r="B21" s="85" t="s">
        <v>591</v>
      </c>
      <c r="C21" s="28"/>
      <c r="D21" s="29"/>
      <c r="E21" s="21"/>
      <c r="F21" s="30">
        <v>6</v>
      </c>
      <c r="G21" s="31">
        <f t="shared" si="4"/>
        <v>60</v>
      </c>
      <c r="H21" s="21">
        <f t="shared" si="5"/>
        <v>360</v>
      </c>
      <c r="I21" s="32">
        <f>+I20+C21-F21</f>
        <v>8</v>
      </c>
      <c r="J21" s="42">
        <f t="shared" si="2"/>
        <v>60</v>
      </c>
      <c r="K21" s="33">
        <f>ROUND(I21*J21,2)</f>
        <v>480</v>
      </c>
      <c r="L21" s="34"/>
      <c r="M21" s="118" t="s">
        <v>701</v>
      </c>
    </row>
    <row r="22" spans="1:13" ht="17.100000000000001" customHeight="1">
      <c r="A22" s="154">
        <v>45344</v>
      </c>
      <c r="B22" s="166" t="s">
        <v>589</v>
      </c>
      <c r="C22" s="156"/>
      <c r="D22" s="157"/>
      <c r="E22" s="158"/>
      <c r="F22" s="159">
        <v>3</v>
      </c>
      <c r="G22" s="160">
        <f t="shared" si="4"/>
        <v>60</v>
      </c>
      <c r="H22" s="158">
        <f t="shared" si="5"/>
        <v>180</v>
      </c>
      <c r="I22" s="161">
        <f>+I21+C22-F22</f>
        <v>5</v>
      </c>
      <c r="J22" s="162">
        <f t="shared" si="2"/>
        <v>60</v>
      </c>
      <c r="K22" s="163">
        <f>ROUND(I22*J22,2)</f>
        <v>300</v>
      </c>
      <c r="L22" s="164"/>
      <c r="M22" s="167" t="s">
        <v>703</v>
      </c>
    </row>
    <row r="23" spans="1:13" ht="17.100000000000001" customHeight="1">
      <c r="A23" s="17">
        <v>45383</v>
      </c>
      <c r="B23" s="86" t="s">
        <v>595</v>
      </c>
      <c r="C23" s="19"/>
      <c r="D23" s="20"/>
      <c r="E23" s="21"/>
      <c r="F23" s="22">
        <v>2</v>
      </c>
      <c r="G23" s="23">
        <f>J22</f>
        <v>60</v>
      </c>
      <c r="H23" s="21">
        <f t="shared" si="5"/>
        <v>120</v>
      </c>
      <c r="I23" s="24">
        <f>+I22+C23-F23</f>
        <v>3</v>
      </c>
      <c r="J23" s="134">
        <f>ROUND(((K22+E23)-H23)/I23,2)</f>
        <v>60</v>
      </c>
      <c r="K23" s="21">
        <f>ROUND(I23*J23,2)</f>
        <v>180</v>
      </c>
      <c r="L23" s="26"/>
      <c r="M23" s="118" t="s">
        <v>790</v>
      </c>
    </row>
    <row r="24" spans="1:13" ht="17.100000000000001" customHeight="1">
      <c r="A24" s="17">
        <v>45400</v>
      </c>
      <c r="B24" s="85" t="s">
        <v>589</v>
      </c>
      <c r="C24" s="28"/>
      <c r="D24" s="29"/>
      <c r="E24" s="21"/>
      <c r="F24" s="30">
        <v>2</v>
      </c>
      <c r="G24" s="23">
        <f>J23</f>
        <v>60</v>
      </c>
      <c r="H24" s="21">
        <f t="shared" si="5"/>
        <v>120</v>
      </c>
      <c r="I24" s="24">
        <f>+I23+C24-F24</f>
        <v>1</v>
      </c>
      <c r="J24" s="134">
        <f>ROUND(((K23+E24)-H24)/I24,2)</f>
        <v>60</v>
      </c>
      <c r="K24" s="21">
        <f>ROUND(I24*J24,2)</f>
        <v>60</v>
      </c>
      <c r="L24" s="34"/>
      <c r="M24" s="118" t="s">
        <v>824</v>
      </c>
    </row>
    <row r="25" spans="1:13" ht="17.100000000000001" customHeight="1">
      <c r="A25" s="17">
        <v>45407</v>
      </c>
      <c r="B25" s="85" t="s">
        <v>589</v>
      </c>
      <c r="C25" s="28"/>
      <c r="D25" s="29"/>
      <c r="E25" s="21"/>
      <c r="F25" s="30">
        <v>1</v>
      </c>
      <c r="G25" s="23">
        <f>J24</f>
        <v>60</v>
      </c>
      <c r="H25" s="21">
        <f t="shared" si="5"/>
        <v>60</v>
      </c>
      <c r="I25" s="24">
        <f>+I24+C25-F25</f>
        <v>0</v>
      </c>
      <c r="J25" s="134">
        <v>0</v>
      </c>
      <c r="K25" s="21">
        <f>ROUND(I25*J25,2)</f>
        <v>0</v>
      </c>
      <c r="L25" s="34"/>
      <c r="M25" s="118" t="s">
        <v>832</v>
      </c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ref="I26:I74" si="6">+I25+C26-F26</f>
        <v>0</v>
      </c>
      <c r="J26" s="42" t="e">
        <f t="shared" ref="J26:J74" si="7">ROUND(((K25+E26)-H26)/I26,2)</f>
        <v>#DIV/0!</v>
      </c>
      <c r="K26" s="33" t="e">
        <f t="shared" ref="K26:K74" si="8">ROUND(I26*J26,2)</f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6"/>
        <v>0</v>
      </c>
      <c r="J27" s="42" t="e">
        <f t="shared" si="7"/>
        <v>#DIV/0!</v>
      </c>
      <c r="K27" s="33" t="e">
        <f t="shared" si="8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6"/>
        <v>0</v>
      </c>
      <c r="J28" s="42" t="e">
        <f t="shared" si="7"/>
        <v>#DIV/0!</v>
      </c>
      <c r="K28" s="33" t="e">
        <f t="shared" si="8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6"/>
        <v>0</v>
      </c>
      <c r="J29" s="42" t="e">
        <f t="shared" si="7"/>
        <v>#DIV/0!</v>
      </c>
      <c r="K29" s="33" t="e">
        <f t="shared" si="8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6"/>
        <v>0</v>
      </c>
      <c r="J30" s="42" t="e">
        <f t="shared" si="7"/>
        <v>#DIV/0!</v>
      </c>
      <c r="K30" s="33" t="e">
        <f t="shared" si="8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6"/>
        <v>0</v>
      </c>
      <c r="J31" s="42" t="e">
        <f t="shared" si="7"/>
        <v>#DIV/0!</v>
      </c>
      <c r="K31" s="33" t="e">
        <f t="shared" si="8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6"/>
        <v>0</v>
      </c>
      <c r="J32" s="42" t="e">
        <f t="shared" si="7"/>
        <v>#DIV/0!</v>
      </c>
      <c r="K32" s="33" t="e">
        <f t="shared" si="8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6"/>
        <v>0</v>
      </c>
      <c r="J33" s="42" t="e">
        <f t="shared" si="7"/>
        <v>#DIV/0!</v>
      </c>
      <c r="K33" s="33" t="e">
        <f t="shared" si="8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6"/>
        <v>0</v>
      </c>
      <c r="J34" s="42" t="e">
        <f t="shared" si="7"/>
        <v>#DIV/0!</v>
      </c>
      <c r="K34" s="33" t="e">
        <f t="shared" si="8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6"/>
        <v>0</v>
      </c>
      <c r="J35" s="42" t="e">
        <f t="shared" si="7"/>
        <v>#DIV/0!</v>
      </c>
      <c r="K35" s="33" t="e">
        <f t="shared" si="8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6"/>
        <v>0</v>
      </c>
      <c r="J36" s="42" t="e">
        <f t="shared" si="7"/>
        <v>#DIV/0!</v>
      </c>
      <c r="K36" s="33" t="e">
        <f t="shared" si="8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6"/>
        <v>0</v>
      </c>
      <c r="J37" s="42" t="e">
        <f t="shared" si="7"/>
        <v>#DIV/0!</v>
      </c>
      <c r="K37" s="33" t="e">
        <f t="shared" si="8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6"/>
        <v>0</v>
      </c>
      <c r="J38" s="42" t="e">
        <f t="shared" si="7"/>
        <v>#DIV/0!</v>
      </c>
      <c r="K38" s="33" t="e">
        <f t="shared" si="8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6"/>
        <v>0</v>
      </c>
      <c r="J39" s="42" t="e">
        <f t="shared" si="7"/>
        <v>#DIV/0!</v>
      </c>
      <c r="K39" s="33" t="e">
        <f t="shared" si="8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6"/>
        <v>0</v>
      </c>
      <c r="J40" s="42" t="e">
        <f t="shared" si="7"/>
        <v>#DIV/0!</v>
      </c>
      <c r="K40" s="33" t="e">
        <f t="shared" si="8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6"/>
        <v>0</v>
      </c>
      <c r="J41" s="42" t="e">
        <f t="shared" si="7"/>
        <v>#DIV/0!</v>
      </c>
      <c r="K41" s="33" t="e">
        <f t="shared" si="8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6"/>
        <v>0</v>
      </c>
      <c r="J42" s="42" t="e">
        <f t="shared" si="7"/>
        <v>#DIV/0!</v>
      </c>
      <c r="K42" s="33" t="e">
        <f t="shared" si="8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6"/>
        <v>0</v>
      </c>
      <c r="J43" s="42" t="e">
        <f t="shared" si="7"/>
        <v>#DIV/0!</v>
      </c>
      <c r="K43" s="33" t="e">
        <f t="shared" si="8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6"/>
        <v>0</v>
      </c>
      <c r="J44" s="42" t="e">
        <f t="shared" si="7"/>
        <v>#DIV/0!</v>
      </c>
      <c r="K44" s="33" t="e">
        <f t="shared" si="8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6"/>
        <v>0</v>
      </c>
      <c r="J45" s="42" t="e">
        <f t="shared" si="7"/>
        <v>#DIV/0!</v>
      </c>
      <c r="K45" s="33" t="e">
        <f t="shared" si="8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6"/>
        <v>0</v>
      </c>
      <c r="J46" s="42" t="e">
        <f t="shared" si="7"/>
        <v>#DIV/0!</v>
      </c>
      <c r="K46" s="33" t="e">
        <f t="shared" si="8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6"/>
        <v>0</v>
      </c>
      <c r="J47" s="42" t="e">
        <f t="shared" si="7"/>
        <v>#DIV/0!</v>
      </c>
      <c r="K47" s="33" t="e">
        <f t="shared" si="8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6"/>
        <v>0</v>
      </c>
      <c r="J48" s="42" t="e">
        <f t="shared" si="7"/>
        <v>#DIV/0!</v>
      </c>
      <c r="K48" s="33" t="e">
        <f t="shared" si="8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6"/>
        <v>0</v>
      </c>
      <c r="J49" s="42" t="e">
        <f t="shared" si="7"/>
        <v>#DIV/0!</v>
      </c>
      <c r="K49" s="33" t="e">
        <f t="shared" si="8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6"/>
        <v>0</v>
      </c>
      <c r="J50" s="42" t="e">
        <f t="shared" si="7"/>
        <v>#DIV/0!</v>
      </c>
      <c r="K50" s="33" t="e">
        <f t="shared" si="8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6"/>
        <v>0</v>
      </c>
      <c r="J51" s="42" t="e">
        <f t="shared" si="7"/>
        <v>#DIV/0!</v>
      </c>
      <c r="K51" s="33" t="e">
        <f t="shared" si="8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6"/>
        <v>0</v>
      </c>
      <c r="J52" s="42" t="e">
        <f t="shared" si="7"/>
        <v>#DIV/0!</v>
      </c>
      <c r="K52" s="33" t="e">
        <f t="shared" si="8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6"/>
        <v>0</v>
      </c>
      <c r="J53" s="42" t="e">
        <f t="shared" si="7"/>
        <v>#DIV/0!</v>
      </c>
      <c r="K53" s="33" t="e">
        <f t="shared" si="8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6"/>
        <v>0</v>
      </c>
      <c r="J54" s="42" t="e">
        <f t="shared" si="7"/>
        <v>#DIV/0!</v>
      </c>
      <c r="K54" s="33" t="e">
        <f t="shared" si="8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6"/>
        <v>0</v>
      </c>
      <c r="J55" s="42" t="e">
        <f t="shared" si="7"/>
        <v>#DIV/0!</v>
      </c>
      <c r="K55" s="33" t="e">
        <f t="shared" si="8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6"/>
        <v>0</v>
      </c>
      <c r="J56" s="42" t="e">
        <f t="shared" si="7"/>
        <v>#DIV/0!</v>
      </c>
      <c r="K56" s="33" t="e">
        <f t="shared" si="8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6"/>
        <v>0</v>
      </c>
      <c r="J57" s="42" t="e">
        <f t="shared" si="7"/>
        <v>#DIV/0!</v>
      </c>
      <c r="K57" s="33" t="e">
        <f t="shared" si="8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6"/>
        <v>0</v>
      </c>
      <c r="J58" s="42" t="e">
        <f t="shared" si="7"/>
        <v>#DIV/0!</v>
      </c>
      <c r="K58" s="33" t="e">
        <f t="shared" si="8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6"/>
        <v>0</v>
      </c>
      <c r="J59" s="42" t="e">
        <f t="shared" si="7"/>
        <v>#DIV/0!</v>
      </c>
      <c r="K59" s="33" t="e">
        <f t="shared" si="8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6"/>
        <v>0</v>
      </c>
      <c r="J60" s="42" t="e">
        <f t="shared" si="7"/>
        <v>#DIV/0!</v>
      </c>
      <c r="K60" s="33" t="e">
        <f t="shared" si="8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6"/>
        <v>0</v>
      </c>
      <c r="J61" s="42" t="e">
        <f t="shared" si="7"/>
        <v>#DIV/0!</v>
      </c>
      <c r="K61" s="33" t="e">
        <f t="shared" si="8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6"/>
        <v>0</v>
      </c>
      <c r="J62" s="42" t="e">
        <f t="shared" si="7"/>
        <v>#DIV/0!</v>
      </c>
      <c r="K62" s="33" t="e">
        <f t="shared" si="8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6"/>
        <v>0</v>
      </c>
      <c r="J63" s="42" t="e">
        <f t="shared" si="7"/>
        <v>#DIV/0!</v>
      </c>
      <c r="K63" s="33" t="e">
        <f t="shared" si="8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6"/>
        <v>0</v>
      </c>
      <c r="J64" s="42" t="e">
        <f t="shared" si="7"/>
        <v>#DIV/0!</v>
      </c>
      <c r="K64" s="33" t="e">
        <f t="shared" si="8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6"/>
        <v>0</v>
      </c>
      <c r="J65" s="42" t="e">
        <f t="shared" si="7"/>
        <v>#DIV/0!</v>
      </c>
      <c r="K65" s="33" t="e">
        <f t="shared" si="8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6"/>
        <v>0</v>
      </c>
      <c r="J66" s="42" t="e">
        <f t="shared" si="7"/>
        <v>#DIV/0!</v>
      </c>
      <c r="K66" s="33" t="e">
        <f t="shared" si="8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6"/>
        <v>0</v>
      </c>
      <c r="J67" s="42" t="e">
        <f t="shared" si="7"/>
        <v>#DIV/0!</v>
      </c>
      <c r="K67" s="33" t="e">
        <f t="shared" si="8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6"/>
        <v>0</v>
      </c>
      <c r="J68" s="42" t="e">
        <f t="shared" si="7"/>
        <v>#DIV/0!</v>
      </c>
      <c r="K68" s="33" t="e">
        <f t="shared" si="8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6"/>
        <v>0</v>
      </c>
      <c r="J69" s="42" t="e">
        <f t="shared" si="7"/>
        <v>#DIV/0!</v>
      </c>
      <c r="K69" s="33" t="e">
        <f t="shared" si="8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6"/>
        <v>0</v>
      </c>
      <c r="J70" s="42" t="e">
        <f t="shared" si="7"/>
        <v>#DIV/0!</v>
      </c>
      <c r="K70" s="33" t="e">
        <f t="shared" si="8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6"/>
        <v>0</v>
      </c>
      <c r="J71" s="42" t="e">
        <f t="shared" si="7"/>
        <v>#DIV/0!</v>
      </c>
      <c r="K71" s="33" t="e">
        <f t="shared" si="8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6"/>
        <v>0</v>
      </c>
      <c r="J72" s="42" t="e">
        <f t="shared" si="7"/>
        <v>#DIV/0!</v>
      </c>
      <c r="K72" s="33" t="e">
        <f t="shared" si="8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6"/>
        <v>0</v>
      </c>
      <c r="J73" s="42" t="e">
        <f t="shared" si="7"/>
        <v>#DIV/0!</v>
      </c>
      <c r="K73" s="33" t="e">
        <f t="shared" si="8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6"/>
        <v>0</v>
      </c>
      <c r="J74" s="42" t="e">
        <f t="shared" si="7"/>
        <v>#DIV/0!</v>
      </c>
      <c r="K74" s="33" t="e">
        <f t="shared" si="8"/>
        <v>#DIV/0!</v>
      </c>
      <c r="L74" s="34"/>
    </row>
    <row r="75" spans="1:12">
      <c r="A75" s="17"/>
      <c r="B75" s="85"/>
      <c r="C75" s="28"/>
      <c r="D75" s="29"/>
      <c r="E75" s="21"/>
      <c r="F75" s="30"/>
      <c r="G75" s="31"/>
      <c r="H75" s="21"/>
      <c r="I75" s="32">
        <f t="shared" ref="I75:I120" si="9">+I74+C75-F75</f>
        <v>0</v>
      </c>
      <c r="J75" s="42" t="e">
        <f t="shared" ref="J75:J120" si="10">ROUND(((K74+E75)-H75)/I75,2)</f>
        <v>#DIV/0!</v>
      </c>
      <c r="K75" s="33" t="e">
        <f t="shared" ref="K75:K120" si="11">ROUND(I75*J75,2)</f>
        <v>#DIV/0!</v>
      </c>
      <c r="L75" s="34"/>
    </row>
    <row r="76" spans="1:12">
      <c r="A76" s="17"/>
      <c r="B76" s="85"/>
      <c r="C76" s="28"/>
      <c r="D76" s="29"/>
      <c r="E76" s="21"/>
      <c r="F76" s="30"/>
      <c r="G76" s="31"/>
      <c r="H76" s="21"/>
      <c r="I76" s="32">
        <f t="shared" si="9"/>
        <v>0</v>
      </c>
      <c r="J76" s="42" t="e">
        <f t="shared" si="10"/>
        <v>#DIV/0!</v>
      </c>
      <c r="K76" s="33" t="e">
        <f t="shared" si="11"/>
        <v>#DIV/0!</v>
      </c>
      <c r="L76" s="34"/>
    </row>
    <row r="77" spans="1:12">
      <c r="A77" s="17"/>
      <c r="B77" s="85"/>
      <c r="C77" s="28"/>
      <c r="D77" s="29"/>
      <c r="E77" s="21"/>
      <c r="F77" s="30"/>
      <c r="G77" s="31"/>
      <c r="H77" s="21"/>
      <c r="I77" s="32">
        <f t="shared" si="9"/>
        <v>0</v>
      </c>
      <c r="J77" s="42" t="e">
        <f t="shared" si="10"/>
        <v>#DIV/0!</v>
      </c>
      <c r="K77" s="33" t="e">
        <f t="shared" si="11"/>
        <v>#DIV/0!</v>
      </c>
      <c r="L77" s="34"/>
    </row>
    <row r="78" spans="1:12">
      <c r="A78" s="17"/>
      <c r="B78" s="85"/>
      <c r="C78" s="28"/>
      <c r="D78" s="29"/>
      <c r="E78" s="21"/>
      <c r="F78" s="30"/>
      <c r="G78" s="31"/>
      <c r="H78" s="21"/>
      <c r="I78" s="32">
        <f t="shared" si="9"/>
        <v>0</v>
      </c>
      <c r="J78" s="42" t="e">
        <f t="shared" si="10"/>
        <v>#DIV/0!</v>
      </c>
      <c r="K78" s="33" t="e">
        <f t="shared" si="11"/>
        <v>#DIV/0!</v>
      </c>
      <c r="L78" s="34"/>
    </row>
    <row r="79" spans="1:12">
      <c r="A79" s="17"/>
      <c r="B79" s="85"/>
      <c r="C79" s="28"/>
      <c r="D79" s="29"/>
      <c r="E79" s="21"/>
      <c r="F79" s="30"/>
      <c r="G79" s="31"/>
      <c r="H79" s="21"/>
      <c r="I79" s="32">
        <f t="shared" si="9"/>
        <v>0</v>
      </c>
      <c r="J79" s="42" t="e">
        <f t="shared" si="10"/>
        <v>#DIV/0!</v>
      </c>
      <c r="K79" s="33" t="e">
        <f t="shared" si="11"/>
        <v>#DIV/0!</v>
      </c>
      <c r="L79" s="34"/>
    </row>
    <row r="80" spans="1:12">
      <c r="A80" s="17"/>
      <c r="B80" s="85"/>
      <c r="C80" s="28"/>
      <c r="D80" s="29"/>
      <c r="E80" s="21"/>
      <c r="F80" s="30"/>
      <c r="G80" s="31"/>
      <c r="H80" s="21"/>
      <c r="I80" s="32">
        <f t="shared" si="9"/>
        <v>0</v>
      </c>
      <c r="J80" s="42" t="e">
        <f t="shared" si="10"/>
        <v>#DIV/0!</v>
      </c>
      <c r="K80" s="33" t="e">
        <f t="shared" si="11"/>
        <v>#DIV/0!</v>
      </c>
      <c r="L80" s="34"/>
    </row>
    <row r="81" spans="1:12">
      <c r="A81" s="17"/>
      <c r="B81" s="85"/>
      <c r="C81" s="28"/>
      <c r="D81" s="29"/>
      <c r="E81" s="21"/>
      <c r="F81" s="30"/>
      <c r="G81" s="31"/>
      <c r="H81" s="21"/>
      <c r="I81" s="32">
        <f t="shared" si="9"/>
        <v>0</v>
      </c>
      <c r="J81" s="42" t="e">
        <f t="shared" si="10"/>
        <v>#DIV/0!</v>
      </c>
      <c r="K81" s="33" t="e">
        <f t="shared" si="11"/>
        <v>#DIV/0!</v>
      </c>
      <c r="L81" s="34"/>
    </row>
    <row r="82" spans="1:12">
      <c r="A82" s="17"/>
      <c r="B82" s="85"/>
      <c r="C82" s="28"/>
      <c r="D82" s="29"/>
      <c r="E82" s="21"/>
      <c r="F82" s="30"/>
      <c r="G82" s="31"/>
      <c r="H82" s="21"/>
      <c r="I82" s="32">
        <f t="shared" si="9"/>
        <v>0</v>
      </c>
      <c r="J82" s="42" t="e">
        <f t="shared" si="10"/>
        <v>#DIV/0!</v>
      </c>
      <c r="K82" s="33" t="e">
        <f t="shared" si="11"/>
        <v>#DIV/0!</v>
      </c>
      <c r="L82" s="34"/>
    </row>
    <row r="83" spans="1:12">
      <c r="A83" s="17"/>
      <c r="B83" s="85"/>
      <c r="C83" s="28"/>
      <c r="D83" s="29"/>
      <c r="E83" s="21"/>
      <c r="F83" s="30"/>
      <c r="G83" s="31"/>
      <c r="H83" s="21"/>
      <c r="I83" s="32">
        <f t="shared" si="9"/>
        <v>0</v>
      </c>
      <c r="J83" s="42" t="e">
        <f t="shared" si="10"/>
        <v>#DIV/0!</v>
      </c>
      <c r="K83" s="33" t="e">
        <f t="shared" si="11"/>
        <v>#DIV/0!</v>
      </c>
      <c r="L83" s="34"/>
    </row>
    <row r="84" spans="1:12">
      <c r="A84" s="17"/>
      <c r="B84" s="85"/>
      <c r="C84" s="28"/>
      <c r="D84" s="29"/>
      <c r="E84" s="21"/>
      <c r="F84" s="30"/>
      <c r="G84" s="31"/>
      <c r="H84" s="21"/>
      <c r="I84" s="32">
        <f t="shared" si="9"/>
        <v>0</v>
      </c>
      <c r="J84" s="42" t="e">
        <f t="shared" si="10"/>
        <v>#DIV/0!</v>
      </c>
      <c r="K84" s="33" t="e">
        <f t="shared" si="11"/>
        <v>#DIV/0!</v>
      </c>
      <c r="L84" s="34"/>
    </row>
    <row r="85" spans="1:12">
      <c r="A85" s="17"/>
      <c r="B85" s="85"/>
      <c r="C85" s="28"/>
      <c r="D85" s="29"/>
      <c r="E85" s="21"/>
      <c r="F85" s="30"/>
      <c r="G85" s="31"/>
      <c r="H85" s="21"/>
      <c r="I85" s="32">
        <f t="shared" si="9"/>
        <v>0</v>
      </c>
      <c r="J85" s="42" t="e">
        <f t="shared" si="10"/>
        <v>#DIV/0!</v>
      </c>
      <c r="K85" s="33" t="e">
        <f t="shared" si="11"/>
        <v>#DIV/0!</v>
      </c>
      <c r="L85" s="34"/>
    </row>
    <row r="86" spans="1:12">
      <c r="A86" s="17"/>
      <c r="B86" s="85"/>
      <c r="C86" s="28"/>
      <c r="D86" s="29"/>
      <c r="E86" s="21"/>
      <c r="F86" s="30"/>
      <c r="G86" s="31"/>
      <c r="H86" s="21"/>
      <c r="I86" s="32">
        <f t="shared" si="9"/>
        <v>0</v>
      </c>
      <c r="J86" s="42" t="e">
        <f t="shared" si="10"/>
        <v>#DIV/0!</v>
      </c>
      <c r="K86" s="33" t="e">
        <f t="shared" si="11"/>
        <v>#DIV/0!</v>
      </c>
      <c r="L86" s="34"/>
    </row>
    <row r="87" spans="1:12">
      <c r="A87" s="17"/>
      <c r="B87" s="85"/>
      <c r="C87" s="28"/>
      <c r="D87" s="29"/>
      <c r="E87" s="21"/>
      <c r="F87" s="30"/>
      <c r="G87" s="31"/>
      <c r="H87" s="21"/>
      <c r="I87" s="32">
        <f t="shared" si="9"/>
        <v>0</v>
      </c>
      <c r="J87" s="42" t="e">
        <f t="shared" si="10"/>
        <v>#DIV/0!</v>
      </c>
      <c r="K87" s="33" t="e">
        <f t="shared" si="11"/>
        <v>#DIV/0!</v>
      </c>
      <c r="L87" s="34"/>
    </row>
    <row r="88" spans="1:12">
      <c r="A88" s="17"/>
      <c r="B88" s="85"/>
      <c r="C88" s="28"/>
      <c r="D88" s="29"/>
      <c r="E88" s="21"/>
      <c r="F88" s="30"/>
      <c r="G88" s="31"/>
      <c r="H88" s="21"/>
      <c r="I88" s="32">
        <f t="shared" si="9"/>
        <v>0</v>
      </c>
      <c r="J88" s="42" t="e">
        <f t="shared" si="10"/>
        <v>#DIV/0!</v>
      </c>
      <c r="K88" s="33" t="e">
        <f t="shared" si="11"/>
        <v>#DIV/0!</v>
      </c>
      <c r="L88" s="34"/>
    </row>
    <row r="89" spans="1:12">
      <c r="A89" s="17"/>
      <c r="B89" s="85"/>
      <c r="C89" s="28"/>
      <c r="D89" s="29"/>
      <c r="E89" s="21"/>
      <c r="F89" s="30"/>
      <c r="G89" s="31"/>
      <c r="H89" s="21"/>
      <c r="I89" s="32">
        <f t="shared" si="9"/>
        <v>0</v>
      </c>
      <c r="J89" s="42" t="e">
        <f t="shared" si="10"/>
        <v>#DIV/0!</v>
      </c>
      <c r="K89" s="33" t="e">
        <f t="shared" si="11"/>
        <v>#DIV/0!</v>
      </c>
      <c r="L89" s="34"/>
    </row>
    <row r="90" spans="1:12">
      <c r="A90" s="17"/>
      <c r="B90" s="85"/>
      <c r="C90" s="28"/>
      <c r="D90" s="29"/>
      <c r="E90" s="21"/>
      <c r="F90" s="30"/>
      <c r="G90" s="31"/>
      <c r="H90" s="21"/>
      <c r="I90" s="32">
        <f t="shared" si="9"/>
        <v>0</v>
      </c>
      <c r="J90" s="42" t="e">
        <f t="shared" si="10"/>
        <v>#DIV/0!</v>
      </c>
      <c r="K90" s="33" t="e">
        <f t="shared" si="11"/>
        <v>#DIV/0!</v>
      </c>
      <c r="L90" s="34"/>
    </row>
    <row r="91" spans="1:12">
      <c r="A91" s="17"/>
      <c r="B91" s="85"/>
      <c r="C91" s="28"/>
      <c r="D91" s="29"/>
      <c r="E91" s="21"/>
      <c r="F91" s="30"/>
      <c r="G91" s="31"/>
      <c r="H91" s="21"/>
      <c r="I91" s="32">
        <f t="shared" si="9"/>
        <v>0</v>
      </c>
      <c r="J91" s="42" t="e">
        <f t="shared" si="10"/>
        <v>#DIV/0!</v>
      </c>
      <c r="K91" s="33" t="e">
        <f t="shared" si="11"/>
        <v>#DIV/0!</v>
      </c>
      <c r="L91" s="34"/>
    </row>
    <row r="92" spans="1:12">
      <c r="A92" s="17"/>
      <c r="B92" s="85"/>
      <c r="C92" s="28"/>
      <c r="D92" s="29"/>
      <c r="E92" s="21"/>
      <c r="F92" s="30"/>
      <c r="G92" s="31"/>
      <c r="H92" s="21"/>
      <c r="I92" s="32">
        <f t="shared" si="9"/>
        <v>0</v>
      </c>
      <c r="J92" s="42" t="e">
        <f t="shared" si="10"/>
        <v>#DIV/0!</v>
      </c>
      <c r="K92" s="33" t="e">
        <f t="shared" si="11"/>
        <v>#DIV/0!</v>
      </c>
      <c r="L92" s="34"/>
    </row>
    <row r="93" spans="1:12">
      <c r="A93" s="17"/>
      <c r="B93" s="85"/>
      <c r="C93" s="28"/>
      <c r="D93" s="29"/>
      <c r="E93" s="21"/>
      <c r="F93" s="30"/>
      <c r="G93" s="31"/>
      <c r="H93" s="21"/>
      <c r="I93" s="32">
        <f t="shared" si="9"/>
        <v>0</v>
      </c>
      <c r="J93" s="42" t="e">
        <f t="shared" si="10"/>
        <v>#DIV/0!</v>
      </c>
      <c r="K93" s="33" t="e">
        <f t="shared" si="11"/>
        <v>#DIV/0!</v>
      </c>
      <c r="L93" s="34"/>
    </row>
    <row r="94" spans="1:12">
      <c r="A94" s="17"/>
      <c r="B94" s="85"/>
      <c r="C94" s="28"/>
      <c r="D94" s="29"/>
      <c r="E94" s="21"/>
      <c r="F94" s="30"/>
      <c r="G94" s="31"/>
      <c r="H94" s="21"/>
      <c r="I94" s="32">
        <f t="shared" si="9"/>
        <v>0</v>
      </c>
      <c r="J94" s="42" t="e">
        <f t="shared" si="10"/>
        <v>#DIV/0!</v>
      </c>
      <c r="K94" s="33" t="e">
        <f t="shared" si="11"/>
        <v>#DIV/0!</v>
      </c>
      <c r="L94" s="34"/>
    </row>
    <row r="95" spans="1:12">
      <c r="A95" s="17"/>
      <c r="B95" s="85"/>
      <c r="C95" s="28"/>
      <c r="D95" s="29"/>
      <c r="E95" s="21"/>
      <c r="F95" s="30"/>
      <c r="G95" s="31"/>
      <c r="H95" s="21"/>
      <c r="I95" s="32">
        <f t="shared" si="9"/>
        <v>0</v>
      </c>
      <c r="J95" s="42" t="e">
        <f t="shared" si="10"/>
        <v>#DIV/0!</v>
      </c>
      <c r="K95" s="33" t="e">
        <f t="shared" si="11"/>
        <v>#DIV/0!</v>
      </c>
      <c r="L95" s="34"/>
    </row>
    <row r="96" spans="1:12">
      <c r="A96" s="17"/>
      <c r="B96" s="85"/>
      <c r="C96" s="28"/>
      <c r="D96" s="29"/>
      <c r="E96" s="21"/>
      <c r="F96" s="30"/>
      <c r="G96" s="31"/>
      <c r="H96" s="21"/>
      <c r="I96" s="32">
        <f t="shared" si="9"/>
        <v>0</v>
      </c>
      <c r="J96" s="42" t="e">
        <f t="shared" si="10"/>
        <v>#DIV/0!</v>
      </c>
      <c r="K96" s="33" t="e">
        <f t="shared" si="11"/>
        <v>#DIV/0!</v>
      </c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32">
        <f t="shared" si="9"/>
        <v>0</v>
      </c>
      <c r="J97" s="42" t="e">
        <f t="shared" si="10"/>
        <v>#DIV/0!</v>
      </c>
      <c r="K97" s="33" t="e">
        <f t="shared" si="11"/>
        <v>#DIV/0!</v>
      </c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32">
        <f t="shared" si="9"/>
        <v>0</v>
      </c>
      <c r="J98" s="42" t="e">
        <f t="shared" si="10"/>
        <v>#DIV/0!</v>
      </c>
      <c r="K98" s="33" t="e">
        <f t="shared" si="11"/>
        <v>#DIV/0!</v>
      </c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32">
        <f t="shared" si="9"/>
        <v>0</v>
      </c>
      <c r="J99" s="42" t="e">
        <f t="shared" si="10"/>
        <v>#DIV/0!</v>
      </c>
      <c r="K99" s="33" t="e">
        <f t="shared" si="11"/>
        <v>#DIV/0!</v>
      </c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32">
        <f t="shared" si="9"/>
        <v>0</v>
      </c>
      <c r="J100" s="42" t="e">
        <f t="shared" si="10"/>
        <v>#DIV/0!</v>
      </c>
      <c r="K100" s="33" t="e">
        <f t="shared" si="11"/>
        <v>#DIV/0!</v>
      </c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32">
        <f t="shared" si="9"/>
        <v>0</v>
      </c>
      <c r="J101" s="42" t="e">
        <f t="shared" si="10"/>
        <v>#DIV/0!</v>
      </c>
      <c r="K101" s="33" t="e">
        <f t="shared" si="11"/>
        <v>#DIV/0!</v>
      </c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32">
        <f t="shared" si="9"/>
        <v>0</v>
      </c>
      <c r="J102" s="42" t="e">
        <f t="shared" si="10"/>
        <v>#DIV/0!</v>
      </c>
      <c r="K102" s="33" t="e">
        <f t="shared" si="11"/>
        <v>#DIV/0!</v>
      </c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32">
        <f t="shared" si="9"/>
        <v>0</v>
      </c>
      <c r="J103" s="42" t="e">
        <f t="shared" si="10"/>
        <v>#DIV/0!</v>
      </c>
      <c r="K103" s="33" t="e">
        <f t="shared" si="11"/>
        <v>#DIV/0!</v>
      </c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32">
        <f t="shared" si="9"/>
        <v>0</v>
      </c>
      <c r="J104" s="42" t="e">
        <f t="shared" si="10"/>
        <v>#DIV/0!</v>
      </c>
      <c r="K104" s="33" t="e">
        <f t="shared" si="11"/>
        <v>#DIV/0!</v>
      </c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32">
        <f t="shared" si="9"/>
        <v>0</v>
      </c>
      <c r="J105" s="42" t="e">
        <f t="shared" si="10"/>
        <v>#DIV/0!</v>
      </c>
      <c r="K105" s="33" t="e">
        <f t="shared" si="11"/>
        <v>#DIV/0!</v>
      </c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32">
        <f t="shared" si="9"/>
        <v>0</v>
      </c>
      <c r="J106" s="42" t="e">
        <f t="shared" si="10"/>
        <v>#DIV/0!</v>
      </c>
      <c r="K106" s="33" t="e">
        <f t="shared" si="11"/>
        <v>#DIV/0!</v>
      </c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32">
        <f t="shared" si="9"/>
        <v>0</v>
      </c>
      <c r="J107" s="42" t="e">
        <f t="shared" si="10"/>
        <v>#DIV/0!</v>
      </c>
      <c r="K107" s="33" t="e">
        <f t="shared" si="11"/>
        <v>#DIV/0!</v>
      </c>
      <c r="L107" s="34"/>
    </row>
    <row r="108" spans="1:12">
      <c r="A108" s="17"/>
      <c r="B108" s="85"/>
      <c r="C108" s="28"/>
      <c r="D108" s="29"/>
      <c r="E108" s="21"/>
      <c r="F108" s="30"/>
      <c r="G108" s="31"/>
      <c r="H108" s="21"/>
      <c r="I108" s="32">
        <f t="shared" si="9"/>
        <v>0</v>
      </c>
      <c r="J108" s="42" t="e">
        <f t="shared" si="10"/>
        <v>#DIV/0!</v>
      </c>
      <c r="K108" s="33" t="e">
        <f t="shared" si="11"/>
        <v>#DIV/0!</v>
      </c>
      <c r="L108" s="34"/>
    </row>
    <row r="109" spans="1:12">
      <c r="A109" s="17"/>
      <c r="B109" s="85"/>
      <c r="C109" s="28"/>
      <c r="D109" s="29"/>
      <c r="E109" s="21"/>
      <c r="F109" s="30"/>
      <c r="G109" s="31"/>
      <c r="H109" s="21"/>
      <c r="I109" s="32">
        <f t="shared" si="9"/>
        <v>0</v>
      </c>
      <c r="J109" s="42" t="e">
        <f t="shared" si="10"/>
        <v>#DIV/0!</v>
      </c>
      <c r="K109" s="33" t="e">
        <f t="shared" si="11"/>
        <v>#DIV/0!</v>
      </c>
      <c r="L109" s="34"/>
    </row>
    <row r="110" spans="1:12">
      <c r="A110" s="17"/>
      <c r="B110" s="85"/>
      <c r="C110" s="28"/>
      <c r="D110" s="29"/>
      <c r="E110" s="21"/>
      <c r="F110" s="30"/>
      <c r="G110" s="31"/>
      <c r="H110" s="21"/>
      <c r="I110" s="32">
        <f t="shared" si="9"/>
        <v>0</v>
      </c>
      <c r="J110" s="42" t="e">
        <f t="shared" si="10"/>
        <v>#DIV/0!</v>
      </c>
      <c r="K110" s="33" t="e">
        <f t="shared" si="11"/>
        <v>#DIV/0!</v>
      </c>
      <c r="L110" s="34"/>
    </row>
    <row r="111" spans="1:12">
      <c r="A111" s="17"/>
      <c r="B111" s="85"/>
      <c r="C111" s="28"/>
      <c r="D111" s="29"/>
      <c r="E111" s="21"/>
      <c r="F111" s="30"/>
      <c r="G111" s="31"/>
      <c r="H111" s="21"/>
      <c r="I111" s="32">
        <f t="shared" si="9"/>
        <v>0</v>
      </c>
      <c r="J111" s="42" t="e">
        <f t="shared" si="10"/>
        <v>#DIV/0!</v>
      </c>
      <c r="K111" s="33" t="e">
        <f t="shared" si="11"/>
        <v>#DIV/0!</v>
      </c>
      <c r="L111" s="34"/>
    </row>
    <row r="112" spans="1:12">
      <c r="A112" s="17"/>
      <c r="B112" s="85"/>
      <c r="C112" s="28"/>
      <c r="D112" s="29"/>
      <c r="E112" s="21"/>
      <c r="F112" s="30"/>
      <c r="G112" s="31"/>
      <c r="H112" s="21"/>
      <c r="I112" s="32">
        <f t="shared" si="9"/>
        <v>0</v>
      </c>
      <c r="J112" s="42" t="e">
        <f t="shared" si="10"/>
        <v>#DIV/0!</v>
      </c>
      <c r="K112" s="33" t="e">
        <f t="shared" si="11"/>
        <v>#DIV/0!</v>
      </c>
      <c r="L112" s="34"/>
    </row>
    <row r="113" spans="1:14">
      <c r="A113" s="17"/>
      <c r="B113" s="85"/>
      <c r="C113" s="28"/>
      <c r="D113" s="29"/>
      <c r="E113" s="21"/>
      <c r="F113" s="30"/>
      <c r="G113" s="31"/>
      <c r="H113" s="21"/>
      <c r="I113" s="32">
        <f t="shared" si="9"/>
        <v>0</v>
      </c>
      <c r="J113" s="42" t="e">
        <f t="shared" si="10"/>
        <v>#DIV/0!</v>
      </c>
      <c r="K113" s="33" t="e">
        <f t="shared" si="11"/>
        <v>#DIV/0!</v>
      </c>
      <c r="L113" s="34"/>
    </row>
    <row r="114" spans="1:14">
      <c r="A114" s="17"/>
      <c r="B114" s="85"/>
      <c r="C114" s="28"/>
      <c r="D114" s="29"/>
      <c r="E114" s="21"/>
      <c r="F114" s="30"/>
      <c r="G114" s="31"/>
      <c r="H114" s="21"/>
      <c r="I114" s="32">
        <f t="shared" si="9"/>
        <v>0</v>
      </c>
      <c r="J114" s="42" t="e">
        <f t="shared" si="10"/>
        <v>#DIV/0!</v>
      </c>
      <c r="K114" s="33" t="e">
        <f t="shared" si="11"/>
        <v>#DIV/0!</v>
      </c>
      <c r="L114" s="34"/>
    </row>
    <row r="115" spans="1:14">
      <c r="A115" s="17"/>
      <c r="B115" s="85"/>
      <c r="C115" s="28"/>
      <c r="D115" s="29"/>
      <c r="E115" s="21"/>
      <c r="F115" s="30"/>
      <c r="G115" s="31"/>
      <c r="H115" s="21"/>
      <c r="I115" s="32">
        <f t="shared" si="9"/>
        <v>0</v>
      </c>
      <c r="J115" s="42" t="e">
        <f t="shared" si="10"/>
        <v>#DIV/0!</v>
      </c>
      <c r="K115" s="33" t="e">
        <f t="shared" si="11"/>
        <v>#DIV/0!</v>
      </c>
      <c r="L115" s="34"/>
    </row>
    <row r="116" spans="1:14">
      <c r="A116" s="17"/>
      <c r="B116" s="85"/>
      <c r="C116" s="28"/>
      <c r="D116" s="29"/>
      <c r="E116" s="21"/>
      <c r="F116" s="30"/>
      <c r="G116" s="31"/>
      <c r="H116" s="21"/>
      <c r="I116" s="32">
        <f t="shared" si="9"/>
        <v>0</v>
      </c>
      <c r="J116" s="42" t="e">
        <f t="shared" si="10"/>
        <v>#DIV/0!</v>
      </c>
      <c r="K116" s="33" t="e">
        <f t="shared" si="11"/>
        <v>#DIV/0!</v>
      </c>
      <c r="L116" s="34"/>
    </row>
    <row r="117" spans="1:14">
      <c r="A117" s="17"/>
      <c r="B117" s="85"/>
      <c r="C117" s="28"/>
      <c r="D117" s="29"/>
      <c r="E117" s="21"/>
      <c r="F117" s="30"/>
      <c r="G117" s="31"/>
      <c r="H117" s="21"/>
      <c r="I117" s="32">
        <f t="shared" si="9"/>
        <v>0</v>
      </c>
      <c r="J117" s="42" t="e">
        <f t="shared" si="10"/>
        <v>#DIV/0!</v>
      </c>
      <c r="K117" s="33" t="e">
        <f t="shared" si="11"/>
        <v>#DIV/0!</v>
      </c>
      <c r="L117" s="34"/>
    </row>
    <row r="118" spans="1:14">
      <c r="A118" s="17"/>
      <c r="B118" s="85"/>
      <c r="C118" s="28"/>
      <c r="D118" s="29"/>
      <c r="E118" s="21"/>
      <c r="F118" s="30"/>
      <c r="G118" s="31"/>
      <c r="H118" s="21"/>
      <c r="I118" s="32">
        <f t="shared" si="9"/>
        <v>0</v>
      </c>
      <c r="J118" s="42" t="e">
        <f t="shared" si="10"/>
        <v>#DIV/0!</v>
      </c>
      <c r="K118" s="33" t="e">
        <f t="shared" si="11"/>
        <v>#DIV/0!</v>
      </c>
      <c r="L118" s="34"/>
    </row>
    <row r="119" spans="1:14">
      <c r="A119" s="17"/>
      <c r="B119" s="85"/>
      <c r="C119" s="28"/>
      <c r="D119" s="29"/>
      <c r="E119" s="21"/>
      <c r="F119" s="30"/>
      <c r="G119" s="31"/>
      <c r="H119" s="21"/>
      <c r="I119" s="32">
        <f t="shared" si="9"/>
        <v>0</v>
      </c>
      <c r="J119" s="42" t="e">
        <f t="shared" si="10"/>
        <v>#DIV/0!</v>
      </c>
      <c r="K119" s="33" t="e">
        <f t="shared" si="11"/>
        <v>#DIV/0!</v>
      </c>
      <c r="L119" s="34"/>
    </row>
    <row r="120" spans="1:14">
      <c r="A120" s="17"/>
      <c r="B120" s="85"/>
      <c r="C120" s="28"/>
      <c r="D120" s="29"/>
      <c r="E120" s="21"/>
      <c r="F120" s="30"/>
      <c r="G120" s="31"/>
      <c r="H120" s="21"/>
      <c r="I120" s="32">
        <f t="shared" si="9"/>
        <v>0</v>
      </c>
      <c r="J120" s="42" t="e">
        <f t="shared" si="10"/>
        <v>#DIV/0!</v>
      </c>
      <c r="K120" s="33" t="e">
        <f t="shared" si="11"/>
        <v>#DIV/0!</v>
      </c>
      <c r="L120" s="34"/>
      <c r="N120" s="1" t="s">
        <v>471</v>
      </c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3">
    <tabColor rgb="FFFF0000"/>
    <pageSetUpPr fitToPage="1"/>
  </sheetPr>
  <dimension ref="A1:L78"/>
  <sheetViews>
    <sheetView zoomScaleNormal="100" zoomScaleSheetLayoutView="100" workbookViewId="0">
      <selection activeCell="G16" sqref="G1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339</v>
      </c>
      <c r="F8" s="10"/>
      <c r="G8" s="10"/>
      <c r="H8" s="38"/>
      <c r="I8" s="9" t="s">
        <v>6</v>
      </c>
      <c r="J8" s="10"/>
      <c r="K8" s="10" t="s">
        <v>343</v>
      </c>
      <c r="L8" s="11"/>
    </row>
    <row r="9" spans="1:12" ht="15" customHeight="1">
      <c r="A9" s="12" t="s">
        <v>8</v>
      </c>
      <c r="D9" s="10" t="s">
        <v>342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4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339</v>
      </c>
      <c r="F8" s="10"/>
      <c r="G8" s="10"/>
      <c r="H8" s="38"/>
      <c r="I8" s="9" t="s">
        <v>6</v>
      </c>
      <c r="J8" s="10"/>
      <c r="K8" s="10" t="s">
        <v>345</v>
      </c>
      <c r="L8" s="11"/>
    </row>
    <row r="9" spans="1:12" ht="15" customHeight="1">
      <c r="A9" s="12" t="s">
        <v>8</v>
      </c>
      <c r="D9" s="10" t="s">
        <v>344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5">
    <tabColor rgb="FFFFFF00"/>
    <pageSetUpPr fitToPage="1"/>
  </sheetPr>
  <dimension ref="A1:M78"/>
  <sheetViews>
    <sheetView topLeftCell="A7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9.5703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346</v>
      </c>
      <c r="F8" s="10"/>
      <c r="G8" s="10"/>
      <c r="H8" s="38"/>
      <c r="I8" s="9" t="s">
        <v>6</v>
      </c>
      <c r="J8" s="10"/>
      <c r="K8" s="10" t="s">
        <v>348</v>
      </c>
      <c r="L8" s="11"/>
    </row>
    <row r="9" spans="1:13" ht="15" customHeight="1">
      <c r="A9" s="12" t="s">
        <v>8</v>
      </c>
      <c r="D9" s="10" t="s">
        <v>347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60</v>
      </c>
      <c r="J14" s="25">
        <v>175</v>
      </c>
      <c r="K14" s="21">
        <f>J14*I14</f>
        <v>10500</v>
      </c>
      <c r="L14" s="26"/>
    </row>
    <row r="15" spans="1:13" ht="17.100000000000001" customHeight="1">
      <c r="A15" s="154">
        <v>45320</v>
      </c>
      <c r="B15" s="166" t="s">
        <v>583</v>
      </c>
      <c r="C15" s="156"/>
      <c r="D15" s="157"/>
      <c r="E15" s="158"/>
      <c r="F15" s="159">
        <v>1</v>
      </c>
      <c r="G15" s="160">
        <f t="shared" ref="G15:G21" si="0">J14</f>
        <v>175</v>
      </c>
      <c r="H15" s="158">
        <f>F15*G15</f>
        <v>175</v>
      </c>
      <c r="I15" s="161">
        <f t="shared" ref="I15:I21" si="1">+I14+C15-F15</f>
        <v>59</v>
      </c>
      <c r="J15" s="162">
        <f t="shared" ref="J15:J21" si="2">ROUND(((K14+E15)-H15)/I15,2)</f>
        <v>175</v>
      </c>
      <c r="K15" s="163">
        <f t="shared" ref="K15:K21" si="3">ROUND(I15*J15,2)</f>
        <v>10325</v>
      </c>
      <c r="L15" s="164"/>
      <c r="M15" s="167" t="s">
        <v>661</v>
      </c>
    </row>
    <row r="16" spans="1:13" ht="17.100000000000001" customHeight="1">
      <c r="A16" s="154">
        <v>45344</v>
      </c>
      <c r="B16" s="171" t="s">
        <v>589</v>
      </c>
      <c r="C16" s="244"/>
      <c r="D16" s="245"/>
      <c r="E16" s="158"/>
      <c r="F16" s="172">
        <v>1</v>
      </c>
      <c r="G16" s="170">
        <f t="shared" si="0"/>
        <v>175</v>
      </c>
      <c r="H16" s="158">
        <f t="shared" ref="H16:H21" si="4">G16*F16</f>
        <v>175</v>
      </c>
      <c r="I16" s="173">
        <f t="shared" si="1"/>
        <v>58</v>
      </c>
      <c r="J16" s="174">
        <f t="shared" si="2"/>
        <v>175</v>
      </c>
      <c r="K16" s="158">
        <f t="shared" si="3"/>
        <v>10150</v>
      </c>
      <c r="L16" s="246"/>
      <c r="M16" s="167" t="s">
        <v>700</v>
      </c>
    </row>
    <row r="17" spans="1:13" ht="17.100000000000001" customHeight="1">
      <c r="A17" s="17">
        <v>45364</v>
      </c>
      <c r="B17" s="86" t="s">
        <v>627</v>
      </c>
      <c r="C17" s="19"/>
      <c r="D17" s="20"/>
      <c r="E17" s="21"/>
      <c r="F17" s="22">
        <v>2</v>
      </c>
      <c r="G17" s="23">
        <f t="shared" si="0"/>
        <v>175</v>
      </c>
      <c r="H17" s="21">
        <f t="shared" si="4"/>
        <v>350</v>
      </c>
      <c r="I17" s="24">
        <f t="shared" si="1"/>
        <v>56</v>
      </c>
      <c r="J17" s="134">
        <f t="shared" si="2"/>
        <v>175</v>
      </c>
      <c r="K17" s="21">
        <f t="shared" si="3"/>
        <v>9800</v>
      </c>
      <c r="L17" s="26"/>
      <c r="M17" s="118" t="s">
        <v>756</v>
      </c>
    </row>
    <row r="18" spans="1:13" ht="17.100000000000001" customHeight="1">
      <c r="A18" s="154">
        <v>45364</v>
      </c>
      <c r="B18" s="171" t="s">
        <v>636</v>
      </c>
      <c r="C18" s="156"/>
      <c r="D18" s="157"/>
      <c r="E18" s="158"/>
      <c r="F18" s="159">
        <v>1</v>
      </c>
      <c r="G18" s="170">
        <f t="shared" si="0"/>
        <v>175</v>
      </c>
      <c r="H18" s="158">
        <f t="shared" si="4"/>
        <v>175</v>
      </c>
      <c r="I18" s="173">
        <f t="shared" si="1"/>
        <v>55</v>
      </c>
      <c r="J18" s="174">
        <f t="shared" si="2"/>
        <v>175</v>
      </c>
      <c r="K18" s="158">
        <f t="shared" si="3"/>
        <v>9625</v>
      </c>
      <c r="L18" s="164"/>
      <c r="M18" s="167" t="s">
        <v>758</v>
      </c>
    </row>
    <row r="19" spans="1:13" ht="17.100000000000001" customHeight="1">
      <c r="A19" s="247">
        <v>45425</v>
      </c>
      <c r="B19" s="311" t="s">
        <v>610</v>
      </c>
      <c r="C19" s="249"/>
      <c r="D19" s="250"/>
      <c r="E19" s="241"/>
      <c r="F19" s="251">
        <v>1</v>
      </c>
      <c r="G19" s="240">
        <f t="shared" si="0"/>
        <v>175</v>
      </c>
      <c r="H19" s="241">
        <f t="shared" si="4"/>
        <v>175</v>
      </c>
      <c r="I19" s="242">
        <f t="shared" si="1"/>
        <v>54</v>
      </c>
      <c r="J19" s="243">
        <f t="shared" si="2"/>
        <v>175</v>
      </c>
      <c r="K19" s="241">
        <f t="shared" si="3"/>
        <v>9450</v>
      </c>
      <c r="L19" s="252"/>
      <c r="M19" s="253" t="s">
        <v>866</v>
      </c>
    </row>
    <row r="20" spans="1:13" ht="17.100000000000001" customHeight="1">
      <c r="A20" s="17">
        <v>45475</v>
      </c>
      <c r="B20" s="86" t="s">
        <v>583</v>
      </c>
      <c r="C20" s="19"/>
      <c r="D20" s="20"/>
      <c r="E20" s="21"/>
      <c r="F20" s="22">
        <v>1</v>
      </c>
      <c r="G20" s="170">
        <f t="shared" si="0"/>
        <v>175</v>
      </c>
      <c r="H20" s="158">
        <f t="shared" si="4"/>
        <v>175</v>
      </c>
      <c r="I20" s="173">
        <f t="shared" si="1"/>
        <v>53</v>
      </c>
      <c r="J20" s="174">
        <f t="shared" si="2"/>
        <v>175</v>
      </c>
      <c r="K20" s="158">
        <f t="shared" si="3"/>
        <v>9275</v>
      </c>
      <c r="L20" s="26"/>
      <c r="M20" s="118" t="s">
        <v>979</v>
      </c>
    </row>
    <row r="21" spans="1:13" ht="17.100000000000001" customHeight="1">
      <c r="A21" s="17">
        <v>45482</v>
      </c>
      <c r="B21" s="85" t="s">
        <v>583</v>
      </c>
      <c r="C21" s="28"/>
      <c r="D21" s="29"/>
      <c r="E21" s="21"/>
      <c r="F21" s="30">
        <v>2</v>
      </c>
      <c r="G21" s="170">
        <f t="shared" si="0"/>
        <v>175</v>
      </c>
      <c r="H21" s="158">
        <f t="shared" si="4"/>
        <v>350</v>
      </c>
      <c r="I21" s="173">
        <f t="shared" si="1"/>
        <v>51</v>
      </c>
      <c r="J21" s="174">
        <f t="shared" si="2"/>
        <v>175</v>
      </c>
      <c r="K21" s="158">
        <f t="shared" si="3"/>
        <v>8925</v>
      </c>
      <c r="L21" s="34"/>
      <c r="M21" s="118" t="s">
        <v>989</v>
      </c>
    </row>
    <row r="22" spans="1:13" ht="17.100000000000001" customHeight="1">
      <c r="A22" s="17">
        <v>45490</v>
      </c>
      <c r="B22" s="85" t="s">
        <v>627</v>
      </c>
      <c r="C22" s="28"/>
      <c r="D22" s="29"/>
      <c r="E22" s="21"/>
      <c r="F22" s="30">
        <v>17</v>
      </c>
      <c r="G22" s="170">
        <f t="shared" ref="G22:G27" si="5">J21</f>
        <v>175</v>
      </c>
      <c r="H22" s="158">
        <f t="shared" ref="H22:H27" si="6">G22*F22</f>
        <v>2975</v>
      </c>
      <c r="I22" s="173">
        <f t="shared" ref="I22:I27" si="7">+I21+C22-F22</f>
        <v>34</v>
      </c>
      <c r="J22" s="174">
        <f t="shared" ref="J22:J27" si="8">ROUND(((K21+E22)-H22)/I22,2)</f>
        <v>175</v>
      </c>
      <c r="K22" s="158">
        <f t="shared" ref="K22:K27" si="9">ROUND(I22*J22,2)</f>
        <v>5950</v>
      </c>
      <c r="L22" s="34"/>
      <c r="M22" s="118" t="s">
        <v>1010</v>
      </c>
    </row>
    <row r="23" spans="1:13" ht="17.100000000000001" customHeight="1">
      <c r="A23" s="17">
        <v>45506</v>
      </c>
      <c r="B23" s="85" t="s">
        <v>607</v>
      </c>
      <c r="C23" s="28"/>
      <c r="D23" s="29"/>
      <c r="E23" s="21"/>
      <c r="F23" s="30">
        <v>1</v>
      </c>
      <c r="G23" s="170">
        <f t="shared" si="5"/>
        <v>175</v>
      </c>
      <c r="H23" s="158">
        <f t="shared" si="6"/>
        <v>175</v>
      </c>
      <c r="I23" s="173">
        <f t="shared" si="7"/>
        <v>33</v>
      </c>
      <c r="J23" s="174">
        <f t="shared" si="8"/>
        <v>175</v>
      </c>
      <c r="K23" s="158">
        <f t="shared" si="9"/>
        <v>5775</v>
      </c>
      <c r="L23" s="34"/>
      <c r="M23" s="118" t="s">
        <v>1032</v>
      </c>
    </row>
    <row r="24" spans="1:13" ht="17.100000000000001" customHeight="1">
      <c r="A24" s="17">
        <v>45513</v>
      </c>
      <c r="B24" s="85" t="s">
        <v>591</v>
      </c>
      <c r="C24" s="28"/>
      <c r="D24" s="29"/>
      <c r="E24" s="21"/>
      <c r="F24" s="30">
        <v>1</v>
      </c>
      <c r="G24" s="170">
        <f t="shared" si="5"/>
        <v>175</v>
      </c>
      <c r="H24" s="158">
        <f t="shared" si="6"/>
        <v>175</v>
      </c>
      <c r="I24" s="173">
        <f t="shared" si="7"/>
        <v>32</v>
      </c>
      <c r="J24" s="174">
        <f t="shared" si="8"/>
        <v>175</v>
      </c>
      <c r="K24" s="158">
        <f t="shared" si="9"/>
        <v>5600</v>
      </c>
      <c r="L24" s="34"/>
      <c r="M24" s="118" t="s">
        <v>1051</v>
      </c>
    </row>
    <row r="25" spans="1:13" ht="17.100000000000001" customHeight="1">
      <c r="A25" s="17">
        <v>45547</v>
      </c>
      <c r="B25" s="85" t="s">
        <v>636</v>
      </c>
      <c r="C25" s="28"/>
      <c r="D25" s="29"/>
      <c r="E25" s="21"/>
      <c r="F25" s="30">
        <v>2</v>
      </c>
      <c r="G25" s="170">
        <f t="shared" si="5"/>
        <v>175</v>
      </c>
      <c r="H25" s="158">
        <f t="shared" si="6"/>
        <v>350</v>
      </c>
      <c r="I25" s="173">
        <f t="shared" si="7"/>
        <v>30</v>
      </c>
      <c r="J25" s="174">
        <f t="shared" si="8"/>
        <v>175</v>
      </c>
      <c r="K25" s="158">
        <f t="shared" si="9"/>
        <v>5250</v>
      </c>
      <c r="L25" s="34"/>
      <c r="M25" s="118" t="s">
        <v>1113</v>
      </c>
    </row>
    <row r="26" spans="1:13" ht="17.100000000000001" customHeight="1">
      <c r="A26" s="17">
        <v>45569</v>
      </c>
      <c r="B26" s="85" t="s">
        <v>583</v>
      </c>
      <c r="C26" s="28"/>
      <c r="D26" s="29"/>
      <c r="E26" s="21"/>
      <c r="F26" s="30">
        <v>1</v>
      </c>
      <c r="G26" s="170">
        <f t="shared" si="5"/>
        <v>175</v>
      </c>
      <c r="H26" s="158">
        <f t="shared" si="6"/>
        <v>175</v>
      </c>
      <c r="I26" s="173">
        <f t="shared" si="7"/>
        <v>29</v>
      </c>
      <c r="J26" s="174">
        <f t="shared" si="8"/>
        <v>175</v>
      </c>
      <c r="K26" s="158">
        <f t="shared" si="9"/>
        <v>5075</v>
      </c>
      <c r="L26" s="34"/>
      <c r="M26" s="118" t="s">
        <v>1145</v>
      </c>
    </row>
    <row r="27" spans="1:13" ht="17.100000000000001" customHeight="1">
      <c r="A27" s="17">
        <v>45600</v>
      </c>
      <c r="B27" s="85" t="s">
        <v>627</v>
      </c>
      <c r="C27" s="28"/>
      <c r="D27" s="29"/>
      <c r="E27" s="21"/>
      <c r="F27" s="30">
        <v>4</v>
      </c>
      <c r="G27" s="170">
        <f t="shared" si="5"/>
        <v>175</v>
      </c>
      <c r="H27" s="158">
        <f t="shared" si="6"/>
        <v>700</v>
      </c>
      <c r="I27" s="173">
        <f t="shared" si="7"/>
        <v>25</v>
      </c>
      <c r="J27" s="174">
        <f t="shared" si="8"/>
        <v>175</v>
      </c>
      <c r="K27" s="158">
        <f t="shared" si="9"/>
        <v>4375</v>
      </c>
      <c r="L27" s="34"/>
      <c r="M27" s="118" t="s">
        <v>1174</v>
      </c>
    </row>
    <row r="28" spans="1:13" ht="17.100000000000001" customHeight="1">
      <c r="A28" s="17">
        <v>45617</v>
      </c>
      <c r="B28" s="85" t="s">
        <v>610</v>
      </c>
      <c r="C28" s="28"/>
      <c r="D28" s="29"/>
      <c r="E28" s="21"/>
      <c r="F28" s="30">
        <v>1</v>
      </c>
      <c r="G28" s="170">
        <f t="shared" ref="G28" si="10">J27</f>
        <v>175</v>
      </c>
      <c r="H28" s="158">
        <f t="shared" ref="H28" si="11">G28*F28</f>
        <v>175</v>
      </c>
      <c r="I28" s="173">
        <f t="shared" ref="I28" si="12">+I27+C28-F28</f>
        <v>24</v>
      </c>
      <c r="J28" s="174">
        <f t="shared" ref="J28" si="13">ROUND(((K27+E28)-H28)/I28,2)</f>
        <v>175</v>
      </c>
      <c r="K28" s="158">
        <f t="shared" ref="K28" si="14">ROUND(I28*J28,2)</f>
        <v>4200</v>
      </c>
      <c r="L28" s="34"/>
      <c r="M28" s="118" t="s">
        <v>1202</v>
      </c>
    </row>
    <row r="29" spans="1:13" ht="17.100000000000001" customHeight="1">
      <c r="A29" s="17">
        <v>45630</v>
      </c>
      <c r="B29" s="85" t="s">
        <v>602</v>
      </c>
      <c r="C29" s="28"/>
      <c r="D29" s="29"/>
      <c r="E29" s="21"/>
      <c r="F29" s="30">
        <v>1</v>
      </c>
      <c r="G29" s="170">
        <f t="shared" ref="G29" si="15">J28</f>
        <v>175</v>
      </c>
      <c r="H29" s="158">
        <f t="shared" ref="H29" si="16">G29*F29</f>
        <v>175</v>
      </c>
      <c r="I29" s="173">
        <f t="shared" ref="I29" si="17">+I28+C29-F29</f>
        <v>23</v>
      </c>
      <c r="J29" s="174">
        <f t="shared" ref="J29" si="18">ROUND(((K28+E29)-H29)/I29,2)</f>
        <v>175</v>
      </c>
      <c r="K29" s="158">
        <f t="shared" ref="K29" si="19">ROUND(I29*J29,2)</f>
        <v>4025</v>
      </c>
      <c r="L29" s="34"/>
      <c r="M29" s="118" t="s">
        <v>1208</v>
      </c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53">
    <tabColor rgb="FFFFFF00"/>
    <pageSetUpPr fitToPage="1"/>
  </sheetPr>
  <dimension ref="A1:M80"/>
  <sheetViews>
    <sheetView topLeftCell="A20" zoomScale="115" zoomScaleNormal="115" zoomScaleSheetLayoutView="100" workbookViewId="0">
      <selection activeCell="J32" sqref="J3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349</v>
      </c>
      <c r="F8" s="10"/>
      <c r="G8" s="10"/>
      <c r="H8" s="38"/>
      <c r="I8" s="9" t="s">
        <v>6</v>
      </c>
      <c r="J8" s="10"/>
      <c r="K8" s="10" t="s">
        <v>350</v>
      </c>
      <c r="L8" s="11"/>
    </row>
    <row r="9" spans="1:13" ht="15" customHeight="1">
      <c r="A9" s="12" t="s">
        <v>8</v>
      </c>
      <c r="D9" s="10" t="s">
        <v>347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/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40</v>
      </c>
      <c r="J14" s="25">
        <v>70</v>
      </c>
      <c r="K14" s="21">
        <f>J14*I14</f>
        <v>2800</v>
      </c>
      <c r="L14" s="26"/>
    </row>
    <row r="15" spans="1:13" ht="17.100000000000001" customHeight="1">
      <c r="A15" s="17">
        <v>45303</v>
      </c>
      <c r="B15" s="98" t="s">
        <v>598</v>
      </c>
      <c r="C15" s="19"/>
      <c r="D15" s="20"/>
      <c r="E15" s="21"/>
      <c r="F15" s="22">
        <v>2</v>
      </c>
      <c r="G15" s="31">
        <f t="shared" ref="G15:G31" si="0">J14</f>
        <v>70</v>
      </c>
      <c r="H15" s="21">
        <f t="shared" ref="H15:H31" si="1">G15*F15</f>
        <v>140</v>
      </c>
      <c r="I15" s="32">
        <f t="shared" ref="I15:I31" si="2">+I14+C15-F15</f>
        <v>38</v>
      </c>
      <c r="J15" s="42">
        <f t="shared" ref="J15:J30" si="3">ROUND(((K14+E15)-H15)/I15,2)</f>
        <v>70</v>
      </c>
      <c r="K15" s="33">
        <f t="shared" ref="K15:K31" si="4">ROUND(I15*J15,2)</f>
        <v>2660</v>
      </c>
      <c r="L15" s="26"/>
      <c r="M15" s="118" t="s">
        <v>622</v>
      </c>
    </row>
    <row r="16" spans="1:13" ht="17.100000000000001" customHeight="1">
      <c r="A16" s="17">
        <v>45309</v>
      </c>
      <c r="B16" s="36" t="s">
        <v>589</v>
      </c>
      <c r="C16" s="28"/>
      <c r="D16" s="29"/>
      <c r="E16" s="21"/>
      <c r="F16" s="30">
        <v>3</v>
      </c>
      <c r="G16" s="31">
        <f t="shared" si="0"/>
        <v>70</v>
      </c>
      <c r="H16" s="21">
        <f t="shared" si="1"/>
        <v>210</v>
      </c>
      <c r="I16" s="32">
        <f t="shared" si="2"/>
        <v>35</v>
      </c>
      <c r="J16" s="42">
        <f t="shared" si="3"/>
        <v>70</v>
      </c>
      <c r="K16" s="33">
        <f t="shared" si="4"/>
        <v>2450</v>
      </c>
      <c r="L16" s="34"/>
      <c r="M16" s="118" t="s">
        <v>646</v>
      </c>
    </row>
    <row r="17" spans="1:13" ht="17.100000000000001" customHeight="1">
      <c r="A17" s="154">
        <v>45317</v>
      </c>
      <c r="B17" s="168" t="s">
        <v>610</v>
      </c>
      <c r="C17" s="156"/>
      <c r="D17" s="157"/>
      <c r="E17" s="158"/>
      <c r="F17" s="159">
        <v>4</v>
      </c>
      <c r="G17" s="160">
        <f t="shared" si="0"/>
        <v>70</v>
      </c>
      <c r="H17" s="163">
        <f t="shared" si="1"/>
        <v>280</v>
      </c>
      <c r="I17" s="161">
        <f t="shared" si="2"/>
        <v>31</v>
      </c>
      <c r="J17" s="162">
        <f t="shared" si="3"/>
        <v>70</v>
      </c>
      <c r="K17" s="163">
        <f t="shared" si="4"/>
        <v>2170</v>
      </c>
      <c r="L17" s="164"/>
      <c r="M17" s="167" t="s">
        <v>659</v>
      </c>
    </row>
    <row r="18" spans="1:13" ht="17.100000000000001" customHeight="1">
      <c r="A18" s="17">
        <v>45329</v>
      </c>
      <c r="B18" s="82" t="s">
        <v>593</v>
      </c>
      <c r="C18" s="19"/>
      <c r="D18" s="20"/>
      <c r="E18" s="21"/>
      <c r="F18" s="22">
        <v>1</v>
      </c>
      <c r="G18" s="170">
        <f t="shared" si="0"/>
        <v>70</v>
      </c>
      <c r="H18" s="169">
        <f t="shared" si="1"/>
        <v>70</v>
      </c>
      <c r="I18" s="173">
        <f t="shared" si="2"/>
        <v>30</v>
      </c>
      <c r="J18" s="174">
        <f t="shared" si="3"/>
        <v>70</v>
      </c>
      <c r="K18" s="158">
        <f t="shared" si="4"/>
        <v>2100</v>
      </c>
      <c r="L18" s="26"/>
      <c r="M18" s="118" t="s">
        <v>688</v>
      </c>
    </row>
    <row r="19" spans="1:13" ht="17.100000000000001" customHeight="1">
      <c r="A19" s="17">
        <v>45349</v>
      </c>
      <c r="B19" s="82" t="s">
        <v>610</v>
      </c>
      <c r="C19" s="28"/>
      <c r="D19" s="29"/>
      <c r="E19" s="21"/>
      <c r="F19" s="30">
        <v>1</v>
      </c>
      <c r="G19" s="170">
        <f t="shared" si="0"/>
        <v>70</v>
      </c>
      <c r="H19" s="169">
        <f t="shared" si="1"/>
        <v>70</v>
      </c>
      <c r="I19" s="173">
        <f t="shared" si="2"/>
        <v>29</v>
      </c>
      <c r="J19" s="174">
        <f t="shared" si="3"/>
        <v>70</v>
      </c>
      <c r="K19" s="158">
        <f t="shared" si="4"/>
        <v>2030</v>
      </c>
      <c r="L19" s="34"/>
      <c r="M19" s="118" t="s">
        <v>720</v>
      </c>
    </row>
    <row r="20" spans="1:13" ht="17.100000000000001" customHeight="1">
      <c r="A20" s="17">
        <v>45349</v>
      </c>
      <c r="B20" s="17" t="s">
        <v>587</v>
      </c>
      <c r="C20" s="28"/>
      <c r="D20" s="29"/>
      <c r="E20" s="21"/>
      <c r="F20" s="30">
        <v>1</v>
      </c>
      <c r="G20" s="160">
        <f t="shared" si="0"/>
        <v>70</v>
      </c>
      <c r="H20" s="197">
        <f t="shared" si="1"/>
        <v>70</v>
      </c>
      <c r="I20" s="161">
        <f t="shared" si="2"/>
        <v>28</v>
      </c>
      <c r="J20" s="162">
        <f t="shared" si="3"/>
        <v>70</v>
      </c>
      <c r="K20" s="163">
        <f t="shared" si="4"/>
        <v>1960</v>
      </c>
      <c r="L20" s="34"/>
      <c r="M20" s="118" t="s">
        <v>723</v>
      </c>
    </row>
    <row r="21" spans="1:13" ht="17.100000000000001" customHeight="1">
      <c r="A21" s="154">
        <v>45349</v>
      </c>
      <c r="B21" s="168" t="s">
        <v>626</v>
      </c>
      <c r="C21" s="156"/>
      <c r="D21" s="157"/>
      <c r="E21" s="158"/>
      <c r="F21" s="159">
        <v>1</v>
      </c>
      <c r="G21" s="160">
        <f t="shared" si="0"/>
        <v>70</v>
      </c>
      <c r="H21" s="163">
        <f t="shared" si="1"/>
        <v>70</v>
      </c>
      <c r="I21" s="161">
        <f t="shared" si="2"/>
        <v>27</v>
      </c>
      <c r="J21" s="162">
        <f t="shared" si="3"/>
        <v>70</v>
      </c>
      <c r="K21" s="163">
        <f t="shared" si="4"/>
        <v>1890</v>
      </c>
      <c r="L21" s="164"/>
      <c r="M21" s="167" t="s">
        <v>724</v>
      </c>
    </row>
    <row r="22" spans="1:13" ht="17.100000000000001" customHeight="1">
      <c r="A22" s="17">
        <v>45355</v>
      </c>
      <c r="B22" s="82" t="s">
        <v>604</v>
      </c>
      <c r="C22" s="19"/>
      <c r="D22" s="20"/>
      <c r="E22" s="21"/>
      <c r="F22" s="22">
        <v>3</v>
      </c>
      <c r="G22" s="195">
        <f t="shared" si="0"/>
        <v>70</v>
      </c>
      <c r="H22" s="188">
        <f t="shared" si="1"/>
        <v>210</v>
      </c>
      <c r="I22" s="189">
        <f t="shared" si="2"/>
        <v>24</v>
      </c>
      <c r="J22" s="190">
        <f t="shared" si="3"/>
        <v>70</v>
      </c>
      <c r="K22" s="188">
        <f t="shared" si="4"/>
        <v>1680</v>
      </c>
      <c r="L22" s="26"/>
      <c r="M22" s="118" t="s">
        <v>735</v>
      </c>
    </row>
    <row r="23" spans="1:13" ht="17.100000000000001" customHeight="1">
      <c r="A23" s="17">
        <v>45355</v>
      </c>
      <c r="B23" s="36" t="s">
        <v>604</v>
      </c>
      <c r="C23" s="28"/>
      <c r="D23" s="29"/>
      <c r="E23" s="21"/>
      <c r="F23" s="30">
        <v>1</v>
      </c>
      <c r="G23" s="31">
        <f t="shared" si="0"/>
        <v>70</v>
      </c>
      <c r="H23" s="33">
        <f t="shared" si="1"/>
        <v>70</v>
      </c>
      <c r="I23" s="32">
        <f t="shared" si="2"/>
        <v>23</v>
      </c>
      <c r="J23" s="42">
        <f t="shared" si="3"/>
        <v>70</v>
      </c>
      <c r="K23" s="33">
        <f t="shared" si="4"/>
        <v>1610</v>
      </c>
      <c r="L23" s="34"/>
      <c r="M23" s="118" t="s">
        <v>737</v>
      </c>
    </row>
    <row r="24" spans="1:13" ht="17.100000000000001" customHeight="1">
      <c r="A24" s="17">
        <v>45355</v>
      </c>
      <c r="B24" s="36" t="s">
        <v>607</v>
      </c>
      <c r="C24" s="28"/>
      <c r="D24" s="29"/>
      <c r="E24" s="21"/>
      <c r="F24" s="30">
        <v>1</v>
      </c>
      <c r="G24" s="31">
        <f t="shared" si="0"/>
        <v>70</v>
      </c>
      <c r="H24" s="33">
        <f t="shared" si="1"/>
        <v>70</v>
      </c>
      <c r="I24" s="32">
        <f t="shared" si="2"/>
        <v>22</v>
      </c>
      <c r="J24" s="42">
        <f t="shared" si="3"/>
        <v>70</v>
      </c>
      <c r="K24" s="33">
        <f t="shared" si="4"/>
        <v>1540</v>
      </c>
      <c r="L24" s="34"/>
      <c r="M24" s="118" t="s">
        <v>739</v>
      </c>
    </row>
    <row r="25" spans="1:13" ht="17.100000000000001" customHeight="1">
      <c r="A25" s="154">
        <v>45359</v>
      </c>
      <c r="B25" s="168" t="s">
        <v>587</v>
      </c>
      <c r="C25" s="156"/>
      <c r="D25" s="157"/>
      <c r="E25" s="158"/>
      <c r="F25" s="159">
        <v>1</v>
      </c>
      <c r="G25" s="170">
        <f t="shared" si="0"/>
        <v>70</v>
      </c>
      <c r="H25" s="158">
        <f t="shared" si="1"/>
        <v>70</v>
      </c>
      <c r="I25" s="173">
        <f t="shared" si="2"/>
        <v>21</v>
      </c>
      <c r="J25" s="174">
        <f t="shared" si="3"/>
        <v>70</v>
      </c>
      <c r="K25" s="158">
        <f t="shared" si="4"/>
        <v>1470</v>
      </c>
      <c r="L25" s="164"/>
      <c r="M25" s="167" t="s">
        <v>752</v>
      </c>
    </row>
    <row r="26" spans="1:13" ht="17.100000000000001" customHeight="1">
      <c r="A26" s="17">
        <v>45440</v>
      </c>
      <c r="B26" s="82" t="s">
        <v>629</v>
      </c>
      <c r="C26" s="19"/>
      <c r="D26" s="20"/>
      <c r="E26" s="21"/>
      <c r="F26" s="22">
        <v>1</v>
      </c>
      <c r="G26" s="195">
        <f t="shared" si="0"/>
        <v>70</v>
      </c>
      <c r="H26" s="188">
        <f t="shared" si="1"/>
        <v>70</v>
      </c>
      <c r="I26" s="189">
        <f t="shared" si="2"/>
        <v>20</v>
      </c>
      <c r="J26" s="190">
        <f t="shared" si="3"/>
        <v>70</v>
      </c>
      <c r="K26" s="188">
        <f t="shared" si="4"/>
        <v>1400</v>
      </c>
      <c r="L26" s="26"/>
      <c r="M26" s="118" t="s">
        <v>921</v>
      </c>
    </row>
    <row r="27" spans="1:13" ht="17.100000000000001" customHeight="1">
      <c r="A27" s="17">
        <v>45448</v>
      </c>
      <c r="B27" s="36" t="s">
        <v>595</v>
      </c>
      <c r="C27" s="28"/>
      <c r="D27" s="29"/>
      <c r="E27" s="21"/>
      <c r="F27" s="30">
        <v>1</v>
      </c>
      <c r="G27" s="195">
        <f t="shared" si="0"/>
        <v>70</v>
      </c>
      <c r="H27" s="188">
        <f t="shared" si="1"/>
        <v>70</v>
      </c>
      <c r="I27" s="189">
        <f t="shared" si="2"/>
        <v>19</v>
      </c>
      <c r="J27" s="190">
        <f t="shared" si="3"/>
        <v>70</v>
      </c>
      <c r="K27" s="188">
        <f t="shared" si="4"/>
        <v>1330</v>
      </c>
      <c r="L27" s="34"/>
      <c r="M27" s="118" t="s">
        <v>933</v>
      </c>
    </row>
    <row r="28" spans="1:13" ht="17.100000000000001" customHeight="1">
      <c r="A28" s="17">
        <v>45454</v>
      </c>
      <c r="B28" s="36" t="s">
        <v>604</v>
      </c>
      <c r="C28" s="28"/>
      <c r="D28" s="29"/>
      <c r="E28" s="21"/>
      <c r="F28" s="30">
        <v>3</v>
      </c>
      <c r="G28" s="195">
        <f t="shared" si="0"/>
        <v>70</v>
      </c>
      <c r="H28" s="188">
        <f t="shared" si="1"/>
        <v>210</v>
      </c>
      <c r="I28" s="189">
        <f t="shared" si="2"/>
        <v>16</v>
      </c>
      <c r="J28" s="190">
        <f t="shared" si="3"/>
        <v>70</v>
      </c>
      <c r="K28" s="188">
        <f t="shared" si="4"/>
        <v>1120</v>
      </c>
      <c r="L28" s="34"/>
      <c r="M28" s="118" t="s">
        <v>944</v>
      </c>
    </row>
    <row r="29" spans="1:13" ht="17.100000000000001" customHeight="1">
      <c r="A29" s="154">
        <v>45471</v>
      </c>
      <c r="B29" s="168" t="s">
        <v>589</v>
      </c>
      <c r="C29" s="156"/>
      <c r="D29" s="157"/>
      <c r="E29" s="158"/>
      <c r="F29" s="159">
        <v>1</v>
      </c>
      <c r="G29" s="240">
        <f t="shared" si="0"/>
        <v>70</v>
      </c>
      <c r="H29" s="241">
        <f t="shared" si="1"/>
        <v>70</v>
      </c>
      <c r="I29" s="242">
        <f t="shared" si="2"/>
        <v>15</v>
      </c>
      <c r="J29" s="243">
        <f t="shared" si="3"/>
        <v>70</v>
      </c>
      <c r="K29" s="241">
        <f t="shared" si="4"/>
        <v>1050</v>
      </c>
      <c r="L29" s="164"/>
      <c r="M29" s="167" t="s">
        <v>974</v>
      </c>
    </row>
    <row r="30" spans="1:13" ht="17.100000000000001" customHeight="1">
      <c r="A30" s="17">
        <v>45481</v>
      </c>
      <c r="B30" s="82" t="s">
        <v>604</v>
      </c>
      <c r="C30" s="19"/>
      <c r="D30" s="20"/>
      <c r="E30" s="21"/>
      <c r="F30" s="22">
        <v>1</v>
      </c>
      <c r="G30" s="23">
        <f t="shared" si="0"/>
        <v>70</v>
      </c>
      <c r="H30" s="21">
        <f t="shared" si="1"/>
        <v>70</v>
      </c>
      <c r="I30" s="24">
        <f t="shared" si="2"/>
        <v>14</v>
      </c>
      <c r="J30" s="134">
        <f t="shared" si="3"/>
        <v>70</v>
      </c>
      <c r="K30" s="21">
        <f t="shared" si="4"/>
        <v>980</v>
      </c>
      <c r="L30" s="26"/>
      <c r="M30" s="118" t="s">
        <v>986</v>
      </c>
    </row>
    <row r="31" spans="1:13" ht="17.100000000000001" customHeight="1">
      <c r="A31" s="17">
        <v>45490</v>
      </c>
      <c r="B31" s="36" t="s">
        <v>627</v>
      </c>
      <c r="C31" s="28"/>
      <c r="D31" s="29"/>
      <c r="E31" s="21"/>
      <c r="F31" s="30">
        <v>14</v>
      </c>
      <c r="G31" s="23">
        <f t="shared" si="0"/>
        <v>70</v>
      </c>
      <c r="H31" s="21">
        <f t="shared" si="1"/>
        <v>980</v>
      </c>
      <c r="I31" s="24">
        <f t="shared" si="2"/>
        <v>0</v>
      </c>
      <c r="J31" s="134">
        <v>0</v>
      </c>
      <c r="K31" s="21">
        <f t="shared" si="4"/>
        <v>0</v>
      </c>
      <c r="L31" s="34"/>
      <c r="M31" s="118" t="s">
        <v>1011</v>
      </c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80" spans="1:12" ht="15.75">
      <c r="E80" s="37"/>
      <c r="F80" s="37"/>
      <c r="G80" s="37"/>
    </row>
  </sheetData>
  <mergeCells count="24"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7">
    <tabColor rgb="FFFFFF00"/>
    <pageSetUpPr fitToPage="1"/>
  </sheetPr>
  <dimension ref="A1:M120"/>
  <sheetViews>
    <sheetView topLeftCell="A1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42578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351</v>
      </c>
      <c r="F8" s="10"/>
      <c r="G8" s="10"/>
      <c r="H8" s="38"/>
      <c r="I8" s="9" t="s">
        <v>6</v>
      </c>
      <c r="J8" s="10"/>
      <c r="K8" s="10" t="s">
        <v>353</v>
      </c>
      <c r="L8" s="11"/>
    </row>
    <row r="9" spans="1:13" ht="15" customHeight="1">
      <c r="A9" s="12" t="s">
        <v>8</v>
      </c>
      <c r="D9" s="10" t="s">
        <v>352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3" si="0">F14*G14</f>
        <v>0</v>
      </c>
      <c r="I14" s="24">
        <v>20</v>
      </c>
      <c r="J14" s="25">
        <v>25</v>
      </c>
      <c r="K14" s="21">
        <f>J14*I14</f>
        <v>500</v>
      </c>
      <c r="L14" s="26"/>
    </row>
    <row r="15" spans="1:13" ht="17.100000000000001" customHeight="1">
      <c r="A15" s="17">
        <v>45344</v>
      </c>
      <c r="B15" s="85" t="s">
        <v>636</v>
      </c>
      <c r="C15" s="28"/>
      <c r="D15" s="29"/>
      <c r="E15" s="21"/>
      <c r="F15" s="30">
        <v>4</v>
      </c>
      <c r="G15" s="31">
        <v>25</v>
      </c>
      <c r="H15" s="21">
        <f t="shared" si="0"/>
        <v>100</v>
      </c>
      <c r="I15" s="32">
        <f t="shared" ref="I15:I23" si="1">+I14+C15-F15</f>
        <v>16</v>
      </c>
      <c r="J15" s="42">
        <f t="shared" ref="J15:J22" si="2">ROUND(((K14+E15)-H15)/I15,2)</f>
        <v>25</v>
      </c>
      <c r="K15" s="33">
        <f t="shared" ref="K15:K23" si="3">ROUND(I15*J15,2)</f>
        <v>400</v>
      </c>
      <c r="L15" s="34"/>
      <c r="M15" s="1" t="s">
        <v>697</v>
      </c>
    </row>
    <row r="16" spans="1:13" ht="17.100000000000001" customHeight="1">
      <c r="A16" s="17">
        <v>45345</v>
      </c>
      <c r="B16" s="85" t="s">
        <v>591</v>
      </c>
      <c r="C16" s="28"/>
      <c r="D16" s="29"/>
      <c r="E16" s="21"/>
      <c r="F16" s="30">
        <v>3</v>
      </c>
      <c r="G16" s="31">
        <v>25</v>
      </c>
      <c r="H16" s="21">
        <f t="shared" si="0"/>
        <v>75</v>
      </c>
      <c r="I16" s="32">
        <f t="shared" si="1"/>
        <v>13</v>
      </c>
      <c r="J16" s="42">
        <f t="shared" si="2"/>
        <v>25</v>
      </c>
      <c r="K16" s="33">
        <f t="shared" si="3"/>
        <v>325</v>
      </c>
      <c r="L16" s="34"/>
      <c r="M16" s="1" t="s">
        <v>705</v>
      </c>
    </row>
    <row r="17" spans="1:13" ht="17.100000000000001" customHeight="1">
      <c r="A17" s="154">
        <v>45348</v>
      </c>
      <c r="B17" s="171" t="s">
        <v>636</v>
      </c>
      <c r="C17" s="156"/>
      <c r="D17" s="157"/>
      <c r="E17" s="158"/>
      <c r="F17" s="159">
        <v>2</v>
      </c>
      <c r="G17" s="160">
        <v>25</v>
      </c>
      <c r="H17" s="158">
        <f t="shared" si="0"/>
        <v>50</v>
      </c>
      <c r="I17" s="161">
        <f t="shared" si="1"/>
        <v>11</v>
      </c>
      <c r="J17" s="162">
        <f t="shared" si="2"/>
        <v>25</v>
      </c>
      <c r="K17" s="163">
        <f t="shared" si="3"/>
        <v>275</v>
      </c>
      <c r="L17" s="164"/>
      <c r="M17" s="165" t="s">
        <v>714</v>
      </c>
    </row>
    <row r="18" spans="1:13" ht="17.100000000000001" customHeight="1">
      <c r="A18" s="17">
        <v>45355</v>
      </c>
      <c r="B18" s="86" t="s">
        <v>604</v>
      </c>
      <c r="C18" s="19"/>
      <c r="D18" s="20"/>
      <c r="E18" s="21"/>
      <c r="F18" s="22">
        <v>2</v>
      </c>
      <c r="G18" s="23">
        <v>25</v>
      </c>
      <c r="H18" s="21">
        <f t="shared" si="0"/>
        <v>50</v>
      </c>
      <c r="I18" s="24">
        <f t="shared" si="1"/>
        <v>9</v>
      </c>
      <c r="J18" s="134">
        <f t="shared" si="2"/>
        <v>25</v>
      </c>
      <c r="K18" s="21">
        <f t="shared" si="3"/>
        <v>225</v>
      </c>
      <c r="L18" s="26"/>
      <c r="M18" s="1" t="s">
        <v>737</v>
      </c>
    </row>
    <row r="19" spans="1:13" ht="17.100000000000001" customHeight="1">
      <c r="A19" s="17">
        <v>45355</v>
      </c>
      <c r="B19" s="86" t="s">
        <v>607</v>
      </c>
      <c r="C19" s="28"/>
      <c r="D19" s="29"/>
      <c r="E19" s="21"/>
      <c r="F19" s="30">
        <v>1</v>
      </c>
      <c r="G19" s="31">
        <v>25</v>
      </c>
      <c r="H19" s="21">
        <f t="shared" si="0"/>
        <v>25</v>
      </c>
      <c r="I19" s="32">
        <f t="shared" si="1"/>
        <v>8</v>
      </c>
      <c r="J19" s="42">
        <f t="shared" si="2"/>
        <v>25</v>
      </c>
      <c r="K19" s="33">
        <f t="shared" si="3"/>
        <v>200</v>
      </c>
      <c r="L19" s="34"/>
      <c r="M19" s="1" t="s">
        <v>739</v>
      </c>
    </row>
    <row r="20" spans="1:13" ht="17.100000000000001" customHeight="1">
      <c r="A20" s="17">
        <v>45358</v>
      </c>
      <c r="B20" s="87" t="s">
        <v>629</v>
      </c>
      <c r="C20" s="28"/>
      <c r="D20" s="29"/>
      <c r="E20" s="21"/>
      <c r="F20" s="30">
        <v>2</v>
      </c>
      <c r="G20" s="31">
        <v>25</v>
      </c>
      <c r="H20" s="21">
        <f t="shared" si="0"/>
        <v>50</v>
      </c>
      <c r="I20" s="32">
        <f t="shared" si="1"/>
        <v>6</v>
      </c>
      <c r="J20" s="42">
        <f t="shared" si="2"/>
        <v>25</v>
      </c>
      <c r="K20" s="33">
        <f t="shared" si="3"/>
        <v>150</v>
      </c>
      <c r="L20" s="34"/>
      <c r="M20" s="1" t="s">
        <v>748</v>
      </c>
    </row>
    <row r="21" spans="1:13" ht="17.100000000000001" customHeight="1">
      <c r="A21" s="17">
        <v>45359</v>
      </c>
      <c r="B21" s="85" t="s">
        <v>587</v>
      </c>
      <c r="C21" s="28"/>
      <c r="D21" s="29"/>
      <c r="E21" s="21"/>
      <c r="F21" s="30">
        <v>2</v>
      </c>
      <c r="G21" s="31">
        <v>25</v>
      </c>
      <c r="H21" s="21">
        <f t="shared" si="0"/>
        <v>50</v>
      </c>
      <c r="I21" s="32">
        <f t="shared" si="1"/>
        <v>4</v>
      </c>
      <c r="J21" s="42">
        <f t="shared" si="2"/>
        <v>25</v>
      </c>
      <c r="K21" s="33">
        <f t="shared" si="3"/>
        <v>100</v>
      </c>
      <c r="L21" s="34"/>
      <c r="M21" s="1" t="s">
        <v>752</v>
      </c>
    </row>
    <row r="22" spans="1:13" ht="17.100000000000001" customHeight="1">
      <c r="A22" s="154">
        <v>45370</v>
      </c>
      <c r="B22" s="166" t="s">
        <v>589</v>
      </c>
      <c r="C22" s="156"/>
      <c r="D22" s="157"/>
      <c r="E22" s="158"/>
      <c r="F22" s="159">
        <v>3</v>
      </c>
      <c r="G22" s="160">
        <v>25</v>
      </c>
      <c r="H22" s="158">
        <f t="shared" si="0"/>
        <v>75</v>
      </c>
      <c r="I22" s="161">
        <f t="shared" si="1"/>
        <v>1</v>
      </c>
      <c r="J22" s="162">
        <f t="shared" si="2"/>
        <v>25</v>
      </c>
      <c r="K22" s="163">
        <f t="shared" si="3"/>
        <v>25</v>
      </c>
      <c r="L22" s="164"/>
      <c r="M22" s="165" t="s">
        <v>764</v>
      </c>
    </row>
    <row r="23" spans="1:13" ht="17.100000000000001" customHeight="1">
      <c r="A23" s="17">
        <v>45397</v>
      </c>
      <c r="B23" s="86" t="s">
        <v>589</v>
      </c>
      <c r="C23" s="19"/>
      <c r="D23" s="20"/>
      <c r="E23" s="21"/>
      <c r="F23" s="22">
        <v>1</v>
      </c>
      <c r="G23" s="23">
        <v>25</v>
      </c>
      <c r="H23" s="21">
        <f t="shared" si="0"/>
        <v>25</v>
      </c>
      <c r="I23" s="24">
        <f t="shared" si="1"/>
        <v>0</v>
      </c>
      <c r="J23" s="134">
        <v>0</v>
      </c>
      <c r="K23" s="21">
        <f t="shared" si="3"/>
        <v>0</v>
      </c>
      <c r="L23" s="26"/>
      <c r="M23" s="1" t="s">
        <v>812</v>
      </c>
    </row>
    <row r="24" spans="1:13" ht="17.100000000000001" customHeight="1">
      <c r="A24" s="17"/>
      <c r="B24" s="85"/>
      <c r="C24" s="28"/>
      <c r="D24" s="29"/>
      <c r="E24" s="21"/>
      <c r="F24" s="30"/>
      <c r="G24" s="31">
        <v>25</v>
      </c>
      <c r="H24" s="21">
        <f t="shared" ref="H24:H38" si="4">F24*G24</f>
        <v>0</v>
      </c>
      <c r="I24" s="32">
        <f t="shared" ref="I24:I38" si="5">+I23+C24-F24</f>
        <v>0</v>
      </c>
      <c r="J24" s="42" t="e">
        <f t="shared" ref="J24:J38" si="6">ROUND(((K23+E24)-H24)/I24,2)</f>
        <v>#DIV/0!</v>
      </c>
      <c r="K24" s="33" t="e">
        <f t="shared" ref="K24:K38" si="7">ROUND(I24*J24,2)</f>
        <v>#DIV/0!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>
        <v>25</v>
      </c>
      <c r="H25" s="21">
        <f t="shared" si="4"/>
        <v>0</v>
      </c>
      <c r="I25" s="32">
        <f t="shared" si="5"/>
        <v>0</v>
      </c>
      <c r="J25" s="42" t="e">
        <f t="shared" si="6"/>
        <v>#DIV/0!</v>
      </c>
      <c r="K25" s="33" t="e">
        <f t="shared" si="7"/>
        <v>#DIV/0!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>
        <v>25</v>
      </c>
      <c r="H26" s="21">
        <f t="shared" si="4"/>
        <v>0</v>
      </c>
      <c r="I26" s="32">
        <f t="shared" si="5"/>
        <v>0</v>
      </c>
      <c r="J26" s="42" t="e">
        <f t="shared" si="6"/>
        <v>#DIV/0!</v>
      </c>
      <c r="K26" s="33" t="e">
        <f t="shared" si="7"/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>
        <v>25</v>
      </c>
      <c r="H27" s="21">
        <f t="shared" si="4"/>
        <v>0</v>
      </c>
      <c r="I27" s="32">
        <f t="shared" si="5"/>
        <v>0</v>
      </c>
      <c r="J27" s="42" t="e">
        <f t="shared" si="6"/>
        <v>#DIV/0!</v>
      </c>
      <c r="K27" s="33" t="e">
        <f t="shared" si="7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>
        <v>25</v>
      </c>
      <c r="H28" s="21">
        <f t="shared" si="4"/>
        <v>0</v>
      </c>
      <c r="I28" s="32">
        <f t="shared" si="5"/>
        <v>0</v>
      </c>
      <c r="J28" s="42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>
        <v>25</v>
      </c>
      <c r="H29" s="21">
        <f t="shared" si="4"/>
        <v>0</v>
      </c>
      <c r="I29" s="32">
        <f t="shared" si="5"/>
        <v>0</v>
      </c>
      <c r="J29" s="42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>
        <v>25</v>
      </c>
      <c r="H30" s="21">
        <f t="shared" si="4"/>
        <v>0</v>
      </c>
      <c r="I30" s="32">
        <f t="shared" si="5"/>
        <v>0</v>
      </c>
      <c r="J30" s="42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>
        <v>25</v>
      </c>
      <c r="H31" s="21">
        <f t="shared" si="4"/>
        <v>0</v>
      </c>
      <c r="I31" s="32">
        <f t="shared" si="5"/>
        <v>0</v>
      </c>
      <c r="J31" s="42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>
        <v>25</v>
      </c>
      <c r="H32" s="21">
        <f t="shared" si="4"/>
        <v>0</v>
      </c>
      <c r="I32" s="32">
        <f t="shared" si="5"/>
        <v>0</v>
      </c>
      <c r="J32" s="42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>
        <v>25</v>
      </c>
      <c r="H33" s="21">
        <f t="shared" si="4"/>
        <v>0</v>
      </c>
      <c r="I33" s="32">
        <f t="shared" si="5"/>
        <v>0</v>
      </c>
      <c r="J33" s="42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>
        <v>25</v>
      </c>
      <c r="H34" s="21">
        <f t="shared" si="4"/>
        <v>0</v>
      </c>
      <c r="I34" s="32">
        <f t="shared" si="5"/>
        <v>0</v>
      </c>
      <c r="J34" s="42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>
        <v>25</v>
      </c>
      <c r="H35" s="21">
        <f t="shared" si="4"/>
        <v>0</v>
      </c>
      <c r="I35" s="32">
        <f t="shared" si="5"/>
        <v>0</v>
      </c>
      <c r="J35" s="42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>
        <v>25</v>
      </c>
      <c r="H36" s="21">
        <f t="shared" si="4"/>
        <v>0</v>
      </c>
      <c r="I36" s="32">
        <f t="shared" si="5"/>
        <v>0</v>
      </c>
      <c r="J36" s="42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>
        <v>25</v>
      </c>
      <c r="H37" s="21">
        <f t="shared" si="4"/>
        <v>0</v>
      </c>
      <c r="I37" s="32">
        <f t="shared" si="5"/>
        <v>0</v>
      </c>
      <c r="J37" s="42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>
        <v>25</v>
      </c>
      <c r="H38" s="21">
        <f t="shared" si="4"/>
        <v>0</v>
      </c>
      <c r="I38" s="32">
        <f t="shared" si="5"/>
        <v>0</v>
      </c>
      <c r="J38" s="42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>
        <v>25</v>
      </c>
      <c r="H39" s="21">
        <f>F39*G39</f>
        <v>0</v>
      </c>
      <c r="I39" s="32">
        <f>+I38+C39-F39</f>
        <v>0</v>
      </c>
      <c r="J39" s="42" t="e">
        <f>ROUND(((K38+E39)-H39)/I39,2)</f>
        <v>#DIV/0!</v>
      </c>
      <c r="K39" s="33" t="e">
        <f>ROUND(I39*J39,2)</f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>+I39+C40-F40</f>
        <v>0</v>
      </c>
      <c r="J40" s="42" t="e">
        <f>ROUND(((K39+E40)-H40)/I40,2)</f>
        <v>#DIV/0!</v>
      </c>
      <c r="K40" s="33" t="e">
        <f>ROUND(I40*J40,2)</f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/>
      <c r="J119" s="42"/>
      <c r="K119" s="33"/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/>
      <c r="J120" s="42"/>
      <c r="K120" s="33"/>
      <c r="L120" s="34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38">
    <tabColor rgb="FFFFFF00"/>
    <pageSetUpPr fitToPage="1"/>
  </sheetPr>
  <dimension ref="A1:M120"/>
  <sheetViews>
    <sheetView topLeftCell="A12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351</v>
      </c>
      <c r="F8" s="10"/>
      <c r="G8" s="10"/>
      <c r="H8" s="38"/>
      <c r="I8" s="9" t="s">
        <v>6</v>
      </c>
      <c r="J8" s="10"/>
      <c r="K8" s="10" t="s">
        <v>355</v>
      </c>
      <c r="L8" s="11"/>
    </row>
    <row r="9" spans="1:13" ht="15" customHeight="1">
      <c r="A9" s="12" t="s">
        <v>8</v>
      </c>
      <c r="D9" s="10" t="s">
        <v>354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15</v>
      </c>
      <c r="J14" s="25">
        <v>22.55</v>
      </c>
      <c r="K14" s="21">
        <f>J14*I14</f>
        <v>338.25</v>
      </c>
      <c r="L14" s="26"/>
    </row>
    <row r="15" spans="1:13" ht="17.100000000000001" customHeight="1">
      <c r="A15" s="17">
        <v>45299</v>
      </c>
      <c r="B15" s="85" t="s">
        <v>604</v>
      </c>
      <c r="C15" s="28"/>
      <c r="D15" s="29"/>
      <c r="E15" s="21"/>
      <c r="F15" s="30">
        <v>5</v>
      </c>
      <c r="G15" s="31">
        <f>J14</f>
        <v>22.55</v>
      </c>
      <c r="H15" s="21">
        <f>F15*G15</f>
        <v>112.75</v>
      </c>
      <c r="I15" s="32">
        <f>+I14+C15-F15</f>
        <v>10</v>
      </c>
      <c r="J15" s="42">
        <f>ROUND(((K14+E15)-H15)/I15,2)</f>
        <v>22.55</v>
      </c>
      <c r="K15" s="33">
        <f>ROUND(I15*J15,2)</f>
        <v>225.5</v>
      </c>
      <c r="L15" s="34"/>
      <c r="M15" s="118" t="s">
        <v>605</v>
      </c>
    </row>
    <row r="16" spans="1:13" ht="17.100000000000001" customHeight="1">
      <c r="A16" s="154">
        <v>45321</v>
      </c>
      <c r="B16" s="166" t="s">
        <v>589</v>
      </c>
      <c r="C16" s="156"/>
      <c r="D16" s="157"/>
      <c r="E16" s="158"/>
      <c r="F16" s="159">
        <v>2</v>
      </c>
      <c r="G16" s="160">
        <f t="shared" ref="G16:G22" si="0">J15</f>
        <v>22.55</v>
      </c>
      <c r="H16" s="158">
        <f t="shared" ref="H16:H22" si="1">F16*G16</f>
        <v>45.1</v>
      </c>
      <c r="I16" s="161">
        <f t="shared" ref="I16:I22" si="2">+I15+C16-F16</f>
        <v>8</v>
      </c>
      <c r="J16" s="162">
        <f t="shared" ref="J16:J22" si="3">ROUND(((K15+E16)-H16)/I16,2)</f>
        <v>22.55</v>
      </c>
      <c r="K16" s="163">
        <f t="shared" ref="K16:K22" si="4">ROUND(I16*J16,2)</f>
        <v>180.4</v>
      </c>
      <c r="L16" s="164"/>
      <c r="M16" s="167" t="s">
        <v>673</v>
      </c>
    </row>
    <row r="17" spans="1:13" ht="17.100000000000001" customHeight="1">
      <c r="A17" s="247">
        <v>45328</v>
      </c>
      <c r="B17" s="248" t="s">
        <v>629</v>
      </c>
      <c r="C17" s="249"/>
      <c r="D17" s="250"/>
      <c r="E17" s="241"/>
      <c r="F17" s="251">
        <v>8</v>
      </c>
      <c r="G17" s="240">
        <f t="shared" si="0"/>
        <v>22.55</v>
      </c>
      <c r="H17" s="241">
        <f t="shared" si="1"/>
        <v>180.4</v>
      </c>
      <c r="I17" s="242">
        <f t="shared" si="2"/>
        <v>0</v>
      </c>
      <c r="J17" s="243">
        <v>0</v>
      </c>
      <c r="K17" s="241">
        <f t="shared" si="4"/>
        <v>0</v>
      </c>
      <c r="L17" s="252"/>
      <c r="M17" s="253" t="s">
        <v>685</v>
      </c>
    </row>
    <row r="18" spans="1:13" ht="17.100000000000001" customHeight="1">
      <c r="A18" s="17"/>
      <c r="B18" s="86"/>
      <c r="C18" s="19"/>
      <c r="D18" s="20"/>
      <c r="E18" s="21"/>
      <c r="F18" s="22"/>
      <c r="G18" s="23">
        <f t="shared" si="0"/>
        <v>0</v>
      </c>
      <c r="H18" s="21">
        <f t="shared" si="1"/>
        <v>0</v>
      </c>
      <c r="I18" s="24">
        <f t="shared" si="2"/>
        <v>0</v>
      </c>
      <c r="J18" s="134" t="e">
        <f t="shared" si="3"/>
        <v>#DIV/0!</v>
      </c>
      <c r="K18" s="21" t="e">
        <f t="shared" si="4"/>
        <v>#DIV/0!</v>
      </c>
      <c r="L18" s="26"/>
    </row>
    <row r="19" spans="1:13" ht="17.100000000000001" customHeight="1">
      <c r="A19" s="17"/>
      <c r="B19" s="87"/>
      <c r="C19" s="28"/>
      <c r="D19" s="29"/>
      <c r="E19" s="21"/>
      <c r="F19" s="30"/>
      <c r="G19" s="31" t="e">
        <f t="shared" si="0"/>
        <v>#DIV/0!</v>
      </c>
      <c r="H19" s="21" t="e">
        <f t="shared" si="1"/>
        <v>#DIV/0!</v>
      </c>
      <c r="I19" s="32">
        <f t="shared" si="2"/>
        <v>0</v>
      </c>
      <c r="J19" s="42" t="e">
        <f t="shared" si="3"/>
        <v>#DIV/0!</v>
      </c>
      <c r="K19" s="33" t="e">
        <f t="shared" si="4"/>
        <v>#DIV/0!</v>
      </c>
      <c r="L19" s="34"/>
    </row>
    <row r="20" spans="1:13" ht="17.100000000000001" customHeight="1">
      <c r="A20" s="17"/>
      <c r="B20" s="85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2" t="e">
        <f t="shared" si="3"/>
        <v>#DIV/0!</v>
      </c>
      <c r="K20" s="33" t="e">
        <f t="shared" si="4"/>
        <v>#DIV/0!</v>
      </c>
      <c r="L20" s="34"/>
    </row>
    <row r="21" spans="1:13" ht="17.100000000000001" customHeight="1">
      <c r="A21" s="17"/>
      <c r="B21" s="85"/>
      <c r="C21" s="28"/>
      <c r="D21" s="29"/>
      <c r="E21" s="21"/>
      <c r="F21" s="30"/>
      <c r="G21" s="31" t="e">
        <f t="shared" si="0"/>
        <v>#DIV/0!</v>
      </c>
      <c r="H21" s="21" t="e">
        <f t="shared" si="1"/>
        <v>#DIV/0!</v>
      </c>
      <c r="I21" s="32">
        <f t="shared" si="2"/>
        <v>0</v>
      </c>
      <c r="J21" s="42" t="e">
        <f t="shared" si="3"/>
        <v>#DIV/0!</v>
      </c>
      <c r="K21" s="33" t="e">
        <f t="shared" si="4"/>
        <v>#DIV/0!</v>
      </c>
      <c r="L21" s="34"/>
    </row>
    <row r="22" spans="1:13" ht="17.100000000000001" customHeight="1">
      <c r="A22" s="17"/>
      <c r="B22" s="85"/>
      <c r="C22" s="28"/>
      <c r="D22" s="29"/>
      <c r="E22" s="21"/>
      <c r="F22" s="30"/>
      <c r="G22" s="31" t="e">
        <f t="shared" si="0"/>
        <v>#DIV/0!</v>
      </c>
      <c r="H22" s="21" t="e">
        <f t="shared" si="1"/>
        <v>#DIV/0!</v>
      </c>
      <c r="I22" s="32">
        <f t="shared" si="2"/>
        <v>0</v>
      </c>
      <c r="J22" s="42" t="e">
        <f t="shared" si="3"/>
        <v>#DIV/0!</v>
      </c>
      <c r="K22" s="33" t="e">
        <f t="shared" si="4"/>
        <v>#DIV/0!</v>
      </c>
      <c r="L22" s="34"/>
    </row>
    <row r="23" spans="1:13" ht="17.100000000000001" customHeight="1">
      <c r="A23" s="17"/>
      <c r="B23" s="85"/>
      <c r="C23" s="28"/>
      <c r="D23" s="29"/>
      <c r="E23" s="21"/>
      <c r="F23" s="30"/>
      <c r="G23" s="31" t="e">
        <f>J22</f>
        <v>#DIV/0!</v>
      </c>
      <c r="H23" s="21" t="e">
        <f>F23*G23</f>
        <v>#DIV/0!</v>
      </c>
      <c r="I23" s="32">
        <f>+I22+C23-F23</f>
        <v>0</v>
      </c>
      <c r="J23" s="42" t="e">
        <f>ROUND(((K22+E23)-H23)/I23,2)</f>
        <v>#DIV/0!</v>
      </c>
      <c r="K23" s="33" t="e">
        <f>ROUND(I23*J23,2)</f>
        <v>#DIV/0!</v>
      </c>
      <c r="L23" s="34"/>
    </row>
    <row r="24" spans="1:13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ref="I24:I87" si="5">+I23+C24-F24</f>
        <v>0</v>
      </c>
      <c r="J24" s="42" t="e">
        <f t="shared" ref="J24:J87" si="6">ROUND(((K23+E24)-H24)/I24,2)</f>
        <v>#DIV/0!</v>
      </c>
      <c r="K24" s="33" t="e">
        <f t="shared" ref="K24:K87" si="7">ROUND(I24*J24,2)</f>
        <v>#DIV/0!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5"/>
        <v>0</v>
      </c>
      <c r="J25" s="42" t="e">
        <f t="shared" si="6"/>
        <v>#DIV/0!</v>
      </c>
      <c r="K25" s="33" t="e">
        <f t="shared" si="7"/>
        <v>#DIV/0!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5"/>
        <v>0</v>
      </c>
      <c r="J26" s="42" t="e">
        <f t="shared" si="6"/>
        <v>#DIV/0!</v>
      </c>
      <c r="K26" s="33" t="e">
        <f t="shared" si="7"/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5"/>
        <v>0</v>
      </c>
      <c r="J27" s="42" t="e">
        <f t="shared" si="6"/>
        <v>#DIV/0!</v>
      </c>
      <c r="K27" s="33" t="e">
        <f t="shared" si="7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5"/>
        <v>0</v>
      </c>
      <c r="J28" s="42" t="e">
        <f t="shared" si="6"/>
        <v>#DIV/0!</v>
      </c>
      <c r="K28" s="33" t="e">
        <f t="shared" si="7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5"/>
        <v>0</v>
      </c>
      <c r="J29" s="42" t="e">
        <f t="shared" si="6"/>
        <v>#DIV/0!</v>
      </c>
      <c r="K29" s="33" t="e">
        <f t="shared" si="7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5"/>
        <v>0</v>
      </c>
      <c r="J30" s="42" t="e">
        <f t="shared" si="6"/>
        <v>#DIV/0!</v>
      </c>
      <c r="K30" s="33" t="e">
        <f t="shared" si="7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5"/>
        <v>0</v>
      </c>
      <c r="J31" s="42" t="e">
        <f t="shared" si="6"/>
        <v>#DIV/0!</v>
      </c>
      <c r="K31" s="33" t="e">
        <f t="shared" si="7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5"/>
        <v>0</v>
      </c>
      <c r="J32" s="42" t="e">
        <f t="shared" si="6"/>
        <v>#DIV/0!</v>
      </c>
      <c r="K32" s="33" t="e">
        <f t="shared" si="7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5"/>
        <v>0</v>
      </c>
      <c r="J33" s="42" t="e">
        <f t="shared" si="6"/>
        <v>#DIV/0!</v>
      </c>
      <c r="K33" s="33" t="e">
        <f t="shared" si="7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5"/>
        <v>0</v>
      </c>
      <c r="J34" s="42" t="e">
        <f t="shared" si="6"/>
        <v>#DIV/0!</v>
      </c>
      <c r="K34" s="33" t="e">
        <f t="shared" si="7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5"/>
        <v>0</v>
      </c>
      <c r="J35" s="42" t="e">
        <f t="shared" si="6"/>
        <v>#DIV/0!</v>
      </c>
      <c r="K35" s="33" t="e">
        <f t="shared" si="7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5"/>
        <v>0</v>
      </c>
      <c r="J36" s="42" t="e">
        <f t="shared" si="6"/>
        <v>#DIV/0!</v>
      </c>
      <c r="K36" s="33" t="e">
        <f t="shared" si="7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5"/>
        <v>0</v>
      </c>
      <c r="J37" s="42" t="e">
        <f t="shared" si="6"/>
        <v>#DIV/0!</v>
      </c>
      <c r="K37" s="33" t="e">
        <f t="shared" si="7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5"/>
        <v>0</v>
      </c>
      <c r="J38" s="42" t="e">
        <f t="shared" si="6"/>
        <v>#DIV/0!</v>
      </c>
      <c r="K38" s="33" t="e">
        <f t="shared" si="7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5"/>
        <v>0</v>
      </c>
      <c r="J39" s="42" t="e">
        <f t="shared" si="6"/>
        <v>#DIV/0!</v>
      </c>
      <c r="K39" s="33" t="e">
        <f t="shared" si="7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5"/>
        <v>0</v>
      </c>
      <c r="J40" s="42" t="e">
        <f t="shared" si="6"/>
        <v>#DIV/0!</v>
      </c>
      <c r="K40" s="33" t="e">
        <f t="shared" si="7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5"/>
        <v>0</v>
      </c>
      <c r="J41" s="42" t="e">
        <f t="shared" si="6"/>
        <v>#DIV/0!</v>
      </c>
      <c r="K41" s="33" t="e">
        <f t="shared" si="7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5"/>
        <v>0</v>
      </c>
      <c r="J42" s="42" t="e">
        <f t="shared" si="6"/>
        <v>#DIV/0!</v>
      </c>
      <c r="K42" s="33" t="e">
        <f t="shared" si="7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5"/>
        <v>0</v>
      </c>
      <c r="J43" s="42" t="e">
        <f t="shared" si="6"/>
        <v>#DIV/0!</v>
      </c>
      <c r="K43" s="33" t="e">
        <f t="shared" si="7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5"/>
        <v>0</v>
      </c>
      <c r="J44" s="42" t="e">
        <f t="shared" si="6"/>
        <v>#DIV/0!</v>
      </c>
      <c r="K44" s="33" t="e">
        <f t="shared" si="7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5"/>
        <v>0</v>
      </c>
      <c r="J45" s="42" t="e">
        <f t="shared" si="6"/>
        <v>#DIV/0!</v>
      </c>
      <c r="K45" s="33" t="e">
        <f t="shared" si="7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5"/>
        <v>0</v>
      </c>
      <c r="J46" s="42" t="e">
        <f t="shared" si="6"/>
        <v>#DIV/0!</v>
      </c>
      <c r="K46" s="33" t="e">
        <f t="shared" si="7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5"/>
        <v>0</v>
      </c>
      <c r="J47" s="42" t="e">
        <f t="shared" si="6"/>
        <v>#DIV/0!</v>
      </c>
      <c r="K47" s="33" t="e">
        <f t="shared" si="7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5"/>
        <v>0</v>
      </c>
      <c r="J48" s="42" t="e">
        <f t="shared" si="6"/>
        <v>#DIV/0!</v>
      </c>
      <c r="K48" s="33" t="e">
        <f t="shared" si="7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5"/>
        <v>0</v>
      </c>
      <c r="J49" s="42" t="e">
        <f t="shared" si="6"/>
        <v>#DIV/0!</v>
      </c>
      <c r="K49" s="33" t="e">
        <f t="shared" si="7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5"/>
        <v>0</v>
      </c>
      <c r="J50" s="42" t="e">
        <f t="shared" si="6"/>
        <v>#DIV/0!</v>
      </c>
      <c r="K50" s="33" t="e">
        <f t="shared" si="7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5"/>
        <v>0</v>
      </c>
      <c r="J51" s="42" t="e">
        <f t="shared" si="6"/>
        <v>#DIV/0!</v>
      </c>
      <c r="K51" s="33" t="e">
        <f t="shared" si="7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5"/>
        <v>0</v>
      </c>
      <c r="J52" s="42" t="e">
        <f t="shared" si="6"/>
        <v>#DIV/0!</v>
      </c>
      <c r="K52" s="33" t="e">
        <f t="shared" si="7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5"/>
        <v>0</v>
      </c>
      <c r="J53" s="42" t="e">
        <f t="shared" si="6"/>
        <v>#DIV/0!</v>
      </c>
      <c r="K53" s="33" t="e">
        <f t="shared" si="7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5"/>
        <v>0</v>
      </c>
      <c r="J54" s="42" t="e">
        <f t="shared" si="6"/>
        <v>#DIV/0!</v>
      </c>
      <c r="K54" s="33" t="e">
        <f t="shared" si="7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5"/>
        <v>0</v>
      </c>
      <c r="J55" s="42" t="e">
        <f t="shared" si="6"/>
        <v>#DIV/0!</v>
      </c>
      <c r="K55" s="33" t="e">
        <f t="shared" si="7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5"/>
        <v>0</v>
      </c>
      <c r="J56" s="42" t="e">
        <f t="shared" si="6"/>
        <v>#DIV/0!</v>
      </c>
      <c r="K56" s="33" t="e">
        <f t="shared" si="7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5"/>
        <v>0</v>
      </c>
      <c r="J57" s="42" t="e">
        <f t="shared" si="6"/>
        <v>#DIV/0!</v>
      </c>
      <c r="K57" s="33" t="e">
        <f t="shared" si="7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5"/>
        <v>0</v>
      </c>
      <c r="J58" s="42" t="e">
        <f t="shared" si="6"/>
        <v>#DIV/0!</v>
      </c>
      <c r="K58" s="33" t="e">
        <f t="shared" si="7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5"/>
        <v>0</v>
      </c>
      <c r="J59" s="42" t="e">
        <f t="shared" si="6"/>
        <v>#DIV/0!</v>
      </c>
      <c r="K59" s="33" t="e">
        <f t="shared" si="7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5"/>
        <v>0</v>
      </c>
      <c r="J60" s="42" t="e">
        <f t="shared" si="6"/>
        <v>#DIV/0!</v>
      </c>
      <c r="K60" s="33" t="e">
        <f t="shared" si="7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5"/>
        <v>0</v>
      </c>
      <c r="J61" s="42" t="e">
        <f t="shared" si="6"/>
        <v>#DIV/0!</v>
      </c>
      <c r="K61" s="33" t="e">
        <f t="shared" si="7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5"/>
        <v>0</v>
      </c>
      <c r="J62" s="42" t="e">
        <f t="shared" si="6"/>
        <v>#DIV/0!</v>
      </c>
      <c r="K62" s="33" t="e">
        <f t="shared" si="7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5"/>
        <v>0</v>
      </c>
      <c r="J63" s="42" t="e">
        <f t="shared" si="6"/>
        <v>#DIV/0!</v>
      </c>
      <c r="K63" s="33" t="e">
        <f t="shared" si="7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5"/>
        <v>0</v>
      </c>
      <c r="J64" s="42" t="e">
        <f t="shared" si="6"/>
        <v>#DIV/0!</v>
      </c>
      <c r="K64" s="33" t="e">
        <f t="shared" si="7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5"/>
        <v>0</v>
      </c>
      <c r="J65" s="42" t="e">
        <f t="shared" si="6"/>
        <v>#DIV/0!</v>
      </c>
      <c r="K65" s="33" t="e">
        <f t="shared" si="7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5"/>
        <v>0</v>
      </c>
      <c r="J66" s="42" t="e">
        <f t="shared" si="6"/>
        <v>#DIV/0!</v>
      </c>
      <c r="K66" s="33" t="e">
        <f t="shared" si="7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5"/>
        <v>0</v>
      </c>
      <c r="J67" s="42" t="e">
        <f t="shared" si="6"/>
        <v>#DIV/0!</v>
      </c>
      <c r="K67" s="33" t="e">
        <f t="shared" si="7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5"/>
        <v>0</v>
      </c>
      <c r="J68" s="42" t="e">
        <f t="shared" si="6"/>
        <v>#DIV/0!</v>
      </c>
      <c r="K68" s="33" t="e">
        <f t="shared" si="7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5"/>
        <v>0</v>
      </c>
      <c r="J69" s="42" t="e">
        <f t="shared" si="6"/>
        <v>#DIV/0!</v>
      </c>
      <c r="K69" s="33" t="e">
        <f t="shared" si="7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5"/>
        <v>0</v>
      </c>
      <c r="J70" s="42" t="e">
        <f t="shared" si="6"/>
        <v>#DIV/0!</v>
      </c>
      <c r="K70" s="33" t="e">
        <f t="shared" si="7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5"/>
        <v>0</v>
      </c>
      <c r="J71" s="42" t="e">
        <f t="shared" si="6"/>
        <v>#DIV/0!</v>
      </c>
      <c r="K71" s="33" t="e">
        <f t="shared" si="7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5"/>
        <v>0</v>
      </c>
      <c r="J72" s="42" t="e">
        <f t="shared" si="6"/>
        <v>#DIV/0!</v>
      </c>
      <c r="K72" s="33" t="e">
        <f t="shared" si="7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5"/>
        <v>0</v>
      </c>
      <c r="J73" s="42" t="e">
        <f t="shared" si="6"/>
        <v>#DIV/0!</v>
      </c>
      <c r="K73" s="33" t="e">
        <f t="shared" si="7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5"/>
        <v>0</v>
      </c>
      <c r="J74" s="42" t="e">
        <f t="shared" si="6"/>
        <v>#DIV/0!</v>
      </c>
      <c r="K74" s="33" t="e">
        <f t="shared" si="7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5"/>
        <v>0</v>
      </c>
      <c r="J75" s="42" t="e">
        <f t="shared" si="6"/>
        <v>#DIV/0!</v>
      </c>
      <c r="K75" s="33" t="e">
        <f t="shared" si="7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5"/>
        <v>0</v>
      </c>
      <c r="J76" s="42" t="e">
        <f t="shared" si="6"/>
        <v>#DIV/0!</v>
      </c>
      <c r="K76" s="33" t="e">
        <f t="shared" si="7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5"/>
        <v>0</v>
      </c>
      <c r="J77" s="42" t="e">
        <f t="shared" si="6"/>
        <v>#DIV/0!</v>
      </c>
      <c r="K77" s="33" t="e">
        <f t="shared" si="7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5"/>
        <v>0</v>
      </c>
      <c r="J78" s="42" t="e">
        <f t="shared" si="6"/>
        <v>#DIV/0!</v>
      </c>
      <c r="K78" s="33" t="e">
        <f t="shared" si="7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5"/>
        <v>0</v>
      </c>
      <c r="J79" s="42" t="e">
        <f t="shared" si="6"/>
        <v>#DIV/0!</v>
      </c>
      <c r="K79" s="33" t="e">
        <f t="shared" si="7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5"/>
        <v>0</v>
      </c>
      <c r="J80" s="42" t="e">
        <f t="shared" si="6"/>
        <v>#DIV/0!</v>
      </c>
      <c r="K80" s="33" t="e">
        <f t="shared" si="7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5"/>
        <v>0</v>
      </c>
      <c r="J81" s="42" t="e">
        <f t="shared" si="6"/>
        <v>#DIV/0!</v>
      </c>
      <c r="K81" s="33" t="e">
        <f t="shared" si="7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5"/>
        <v>0</v>
      </c>
      <c r="J82" s="42" t="e">
        <f t="shared" si="6"/>
        <v>#DIV/0!</v>
      </c>
      <c r="K82" s="33" t="e">
        <f t="shared" si="7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5"/>
        <v>0</v>
      </c>
      <c r="J83" s="42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5"/>
        <v>0</v>
      </c>
      <c r="J84" s="42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5"/>
        <v>0</v>
      </c>
      <c r="J85" s="42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5"/>
        <v>0</v>
      </c>
      <c r="J86" s="42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5"/>
        <v>0</v>
      </c>
      <c r="J87" s="42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ref="I88:I120" si="8">+I87+C88-F88</f>
        <v>0</v>
      </c>
      <c r="J88" s="42" t="e">
        <f t="shared" ref="J88:J120" si="9">ROUND(((K87+E88)-H88)/I88,2)</f>
        <v>#DIV/0!</v>
      </c>
      <c r="K88" s="33" t="e">
        <f t="shared" ref="K88:K120" si="10">ROUND(I88*J88,2)</f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9"/>
        <v>#DIV/0!</v>
      </c>
      <c r="K89" s="33" t="e">
        <f t="shared" si="10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9"/>
        <v>#DIV/0!</v>
      </c>
      <c r="K90" s="33" t="e">
        <f t="shared" si="10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9"/>
        <v>#DIV/0!</v>
      </c>
      <c r="K91" s="33" t="e">
        <f t="shared" si="10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9"/>
        <v>#DIV/0!</v>
      </c>
      <c r="K92" s="33" t="e">
        <f t="shared" si="10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9"/>
        <v>#DIV/0!</v>
      </c>
      <c r="K93" s="33" t="e">
        <f t="shared" si="10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9"/>
        <v>#DIV/0!</v>
      </c>
      <c r="K94" s="33" t="e">
        <f t="shared" si="10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9"/>
        <v>#DIV/0!</v>
      </c>
      <c r="K95" s="33" t="e">
        <f t="shared" si="10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9"/>
        <v>#DIV/0!</v>
      </c>
      <c r="K96" s="33" t="e">
        <f t="shared" si="10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9"/>
        <v>#DIV/0!</v>
      </c>
      <c r="K97" s="33" t="e">
        <f t="shared" si="10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9"/>
        <v>#DIV/0!</v>
      </c>
      <c r="K98" s="33" t="e">
        <f t="shared" si="10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9"/>
        <v>#DIV/0!</v>
      </c>
      <c r="K99" s="33" t="e">
        <f t="shared" si="10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9"/>
        <v>#DIV/0!</v>
      </c>
      <c r="K100" s="33" t="e">
        <f t="shared" si="10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9"/>
        <v>#DIV/0!</v>
      </c>
      <c r="K101" s="33" t="e">
        <f t="shared" si="10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9"/>
        <v>#DIV/0!</v>
      </c>
      <c r="K102" s="33" t="e">
        <f t="shared" si="10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9"/>
        <v>#DIV/0!</v>
      </c>
      <c r="K103" s="33" t="e">
        <f t="shared" si="10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9"/>
        <v>#DIV/0!</v>
      </c>
      <c r="K104" s="33" t="e">
        <f t="shared" si="10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9"/>
        <v>#DIV/0!</v>
      </c>
      <c r="K105" s="33" t="e">
        <f t="shared" si="10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9"/>
        <v>#DIV/0!</v>
      </c>
      <c r="K106" s="33" t="e">
        <f t="shared" si="10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9"/>
        <v>#DIV/0!</v>
      </c>
      <c r="K107" s="33" t="e">
        <f t="shared" si="10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9"/>
        <v>#DIV/0!</v>
      </c>
      <c r="K108" s="33" t="e">
        <f t="shared" si="10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9"/>
        <v>#DIV/0!</v>
      </c>
      <c r="K109" s="33" t="e">
        <f t="shared" si="10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9"/>
        <v>#DIV/0!</v>
      </c>
      <c r="K110" s="33" t="e">
        <f t="shared" si="10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9"/>
        <v>#DIV/0!</v>
      </c>
      <c r="K111" s="33" t="e">
        <f t="shared" si="10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9"/>
        <v>#DIV/0!</v>
      </c>
      <c r="K112" s="33" t="e">
        <f t="shared" si="10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9"/>
        <v>#DIV/0!</v>
      </c>
      <c r="K113" s="33" t="e">
        <f t="shared" si="10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9"/>
        <v>#DIV/0!</v>
      </c>
      <c r="K114" s="33" t="e">
        <f t="shared" si="10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9"/>
        <v>#DIV/0!</v>
      </c>
      <c r="K115" s="33" t="e">
        <f t="shared" si="10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9"/>
        <v>#DIV/0!</v>
      </c>
      <c r="K116" s="33" t="e">
        <f t="shared" si="10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9"/>
        <v>#DIV/0!</v>
      </c>
      <c r="K117" s="33" t="e">
        <f t="shared" si="10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9"/>
        <v>#DIV/0!</v>
      </c>
      <c r="K118" s="33" t="e">
        <f t="shared" si="10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9"/>
        <v>#DIV/0!</v>
      </c>
      <c r="K119" s="33" t="e">
        <f t="shared" si="10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9"/>
        <v>#DIV/0!</v>
      </c>
      <c r="K120" s="33" t="e">
        <f t="shared" si="10"/>
        <v>#DIV/0!</v>
      </c>
      <c r="L120" s="34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9">
    <tabColor rgb="FFFFFF00"/>
    <pageSetUpPr fitToPage="1"/>
  </sheetPr>
  <dimension ref="A1:M120"/>
  <sheetViews>
    <sheetView topLeftCell="A1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356</v>
      </c>
      <c r="F8" s="10"/>
      <c r="G8" s="10"/>
      <c r="H8" s="38"/>
      <c r="I8" s="9" t="s">
        <v>6</v>
      </c>
      <c r="J8" s="10"/>
      <c r="K8" s="10" t="s">
        <v>358</v>
      </c>
      <c r="L8" s="11"/>
    </row>
    <row r="9" spans="1:13" ht="15" customHeight="1">
      <c r="A9" s="12" t="s">
        <v>8</v>
      </c>
      <c r="D9" s="10" t="s">
        <v>357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385" t="s">
        <v>11</v>
      </c>
      <c r="D10" s="385"/>
      <c r="E10" s="385"/>
      <c r="F10" s="385"/>
      <c r="G10" s="385"/>
      <c r="H10" s="386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1" si="0">F14*G14</f>
        <v>0</v>
      </c>
      <c r="I14" s="24">
        <v>12</v>
      </c>
      <c r="J14" s="25">
        <v>120</v>
      </c>
      <c r="K14" s="21">
        <f>J14*I14</f>
        <v>1440</v>
      </c>
      <c r="L14" s="26"/>
    </row>
    <row r="15" spans="1:13" ht="17.100000000000001" customHeight="1">
      <c r="A15" s="17">
        <v>45300</v>
      </c>
      <c r="B15" s="85" t="s">
        <v>602</v>
      </c>
      <c r="C15" s="28"/>
      <c r="D15" s="29"/>
      <c r="E15" s="21"/>
      <c r="F15" s="30">
        <v>1</v>
      </c>
      <c r="G15" s="31">
        <v>120</v>
      </c>
      <c r="H15" s="21">
        <f t="shared" si="0"/>
        <v>120</v>
      </c>
      <c r="I15" s="32">
        <f t="shared" ref="I15:I21" si="1">+I14+C15-F15</f>
        <v>11</v>
      </c>
      <c r="J15" s="42">
        <f t="shared" ref="J15:J20" si="2">ROUND(((K14+E15)-H15)/I15,2)</f>
        <v>120</v>
      </c>
      <c r="K15" s="33">
        <f t="shared" ref="K15:K21" si="3">ROUND(I15*J15,2)</f>
        <v>1320</v>
      </c>
      <c r="L15" s="34"/>
      <c r="M15" s="118" t="s">
        <v>613</v>
      </c>
    </row>
    <row r="16" spans="1:13" ht="17.100000000000001" customHeight="1">
      <c r="A16" s="144">
        <v>45303</v>
      </c>
      <c r="B16" s="145" t="s">
        <v>598</v>
      </c>
      <c r="C16" s="129"/>
      <c r="D16" s="135"/>
      <c r="E16" s="136"/>
      <c r="F16" s="137">
        <v>1</v>
      </c>
      <c r="G16" s="138">
        <v>120</v>
      </c>
      <c r="H16" s="136">
        <f t="shared" si="0"/>
        <v>120</v>
      </c>
      <c r="I16" s="139">
        <f t="shared" si="1"/>
        <v>10</v>
      </c>
      <c r="J16" s="140">
        <f t="shared" si="2"/>
        <v>120</v>
      </c>
      <c r="K16" s="141">
        <f t="shared" si="3"/>
        <v>1200</v>
      </c>
      <c r="L16" s="142"/>
      <c r="M16" s="143" t="s">
        <v>622</v>
      </c>
    </row>
    <row r="17" spans="1:13" ht="17.100000000000001" customHeight="1">
      <c r="A17" s="17">
        <v>45327</v>
      </c>
      <c r="B17" s="86" t="s">
        <v>607</v>
      </c>
      <c r="C17" s="19"/>
      <c r="D17" s="20"/>
      <c r="E17" s="21"/>
      <c r="F17" s="22">
        <v>1</v>
      </c>
      <c r="G17" s="23">
        <v>120</v>
      </c>
      <c r="H17" s="21">
        <f t="shared" si="0"/>
        <v>120</v>
      </c>
      <c r="I17" s="24">
        <f t="shared" si="1"/>
        <v>9</v>
      </c>
      <c r="J17" s="134">
        <f t="shared" si="2"/>
        <v>120</v>
      </c>
      <c r="K17" s="21">
        <f t="shared" si="3"/>
        <v>1080</v>
      </c>
      <c r="L17" s="26"/>
      <c r="M17" s="118" t="s">
        <v>681</v>
      </c>
    </row>
    <row r="18" spans="1:13" ht="17.100000000000001" customHeight="1">
      <c r="A18" s="154">
        <v>45345</v>
      </c>
      <c r="B18" s="171" t="s">
        <v>591</v>
      </c>
      <c r="C18" s="156"/>
      <c r="D18" s="157"/>
      <c r="E18" s="158"/>
      <c r="F18" s="159">
        <v>3</v>
      </c>
      <c r="G18" s="160">
        <v>120</v>
      </c>
      <c r="H18" s="158">
        <f t="shared" si="0"/>
        <v>360</v>
      </c>
      <c r="I18" s="161">
        <f t="shared" si="1"/>
        <v>6</v>
      </c>
      <c r="J18" s="162">
        <f t="shared" si="2"/>
        <v>120</v>
      </c>
      <c r="K18" s="163">
        <f t="shared" si="3"/>
        <v>720</v>
      </c>
      <c r="L18" s="164"/>
      <c r="M18" s="167" t="s">
        <v>705</v>
      </c>
    </row>
    <row r="19" spans="1:13" ht="17.100000000000001" customHeight="1">
      <c r="A19" s="154">
        <v>45364</v>
      </c>
      <c r="B19" s="155" t="s">
        <v>627</v>
      </c>
      <c r="C19" s="244"/>
      <c r="D19" s="245"/>
      <c r="E19" s="158"/>
      <c r="F19" s="172">
        <v>3</v>
      </c>
      <c r="G19" s="170">
        <v>120</v>
      </c>
      <c r="H19" s="158">
        <f t="shared" si="0"/>
        <v>360</v>
      </c>
      <c r="I19" s="173">
        <f t="shared" si="1"/>
        <v>3</v>
      </c>
      <c r="J19" s="174">
        <f t="shared" si="2"/>
        <v>120</v>
      </c>
      <c r="K19" s="158">
        <f t="shared" si="3"/>
        <v>360</v>
      </c>
      <c r="L19" s="246"/>
      <c r="M19" s="167" t="s">
        <v>756</v>
      </c>
    </row>
    <row r="20" spans="1:13" ht="17.100000000000001" customHeight="1">
      <c r="A20" s="17">
        <v>45386</v>
      </c>
      <c r="B20" s="86" t="s">
        <v>587</v>
      </c>
      <c r="C20" s="19"/>
      <c r="D20" s="20"/>
      <c r="E20" s="21"/>
      <c r="F20" s="22">
        <v>2</v>
      </c>
      <c r="G20" s="23">
        <v>120</v>
      </c>
      <c r="H20" s="21">
        <f t="shared" si="0"/>
        <v>240</v>
      </c>
      <c r="I20" s="24">
        <f t="shared" si="1"/>
        <v>1</v>
      </c>
      <c r="J20" s="134">
        <f t="shared" si="2"/>
        <v>120</v>
      </c>
      <c r="K20" s="21">
        <f t="shared" si="3"/>
        <v>120</v>
      </c>
      <c r="L20" s="26"/>
      <c r="M20" s="118" t="s">
        <v>800</v>
      </c>
    </row>
    <row r="21" spans="1:13" ht="17.100000000000001" customHeight="1">
      <c r="A21" s="17">
        <v>45397</v>
      </c>
      <c r="B21" s="85" t="s">
        <v>593</v>
      </c>
      <c r="C21" s="28"/>
      <c r="D21" s="29"/>
      <c r="E21" s="21"/>
      <c r="F21" s="30">
        <v>1</v>
      </c>
      <c r="G21" s="23">
        <v>120</v>
      </c>
      <c r="H21" s="21">
        <f t="shared" si="0"/>
        <v>120</v>
      </c>
      <c r="I21" s="24">
        <f t="shared" si="1"/>
        <v>0</v>
      </c>
      <c r="J21" s="134">
        <v>0</v>
      </c>
      <c r="K21" s="21">
        <f t="shared" si="3"/>
        <v>0</v>
      </c>
      <c r="L21" s="34"/>
      <c r="M21" s="118" t="s">
        <v>813</v>
      </c>
    </row>
    <row r="22" spans="1:13" ht="17.100000000000001" customHeight="1">
      <c r="A22" s="17"/>
      <c r="B22" s="85"/>
      <c r="C22" s="28"/>
      <c r="D22" s="29"/>
      <c r="E22" s="21"/>
      <c r="F22" s="30"/>
      <c r="G22" s="31"/>
      <c r="H22" s="21"/>
      <c r="I22" s="32">
        <f t="shared" ref="I22:I84" si="4">+I21+C22-F22</f>
        <v>0</v>
      </c>
      <c r="J22" s="42" t="e">
        <f t="shared" ref="J22:J84" si="5">ROUND(((K21+E22)-H22)/I22,2)</f>
        <v>#DIV/0!</v>
      </c>
      <c r="K22" s="33" t="e">
        <f t="shared" ref="K22:K84" si="6">ROUND(I22*J22,2)</f>
        <v>#DIV/0!</v>
      </c>
      <c r="L22" s="34"/>
    </row>
    <row r="23" spans="1:13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4"/>
        <v>0</v>
      </c>
      <c r="J23" s="42" t="e">
        <f t="shared" si="5"/>
        <v>#DIV/0!</v>
      </c>
      <c r="K23" s="33" t="e">
        <f t="shared" si="6"/>
        <v>#DIV/0!</v>
      </c>
      <c r="L23" s="34"/>
    </row>
    <row r="24" spans="1:13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4"/>
        <v>0</v>
      </c>
      <c r="J24" s="42" t="e">
        <f t="shared" si="5"/>
        <v>#DIV/0!</v>
      </c>
      <c r="K24" s="33" t="e">
        <f t="shared" si="6"/>
        <v>#DIV/0!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4"/>
        <v>0</v>
      </c>
      <c r="J25" s="42" t="e">
        <f t="shared" si="5"/>
        <v>#DIV/0!</v>
      </c>
      <c r="K25" s="33" t="e">
        <f t="shared" si="6"/>
        <v>#DIV/0!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4"/>
        <v>0</v>
      </c>
      <c r="J26" s="42" t="e">
        <f t="shared" si="5"/>
        <v>#DIV/0!</v>
      </c>
      <c r="K26" s="33" t="e">
        <f t="shared" si="6"/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4"/>
        <v>0</v>
      </c>
      <c r="J27" s="42" t="e">
        <f t="shared" si="5"/>
        <v>#DIV/0!</v>
      </c>
      <c r="K27" s="33" t="e">
        <f t="shared" si="6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4"/>
        <v>0</v>
      </c>
      <c r="J28" s="42" t="e">
        <f t="shared" si="5"/>
        <v>#DIV/0!</v>
      </c>
      <c r="K28" s="33" t="e">
        <f t="shared" si="6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4"/>
        <v>0</v>
      </c>
      <c r="J29" s="42" t="e">
        <f t="shared" si="5"/>
        <v>#DIV/0!</v>
      </c>
      <c r="K29" s="33" t="e">
        <f t="shared" si="6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4"/>
        <v>0</v>
      </c>
      <c r="J30" s="42" t="e">
        <f t="shared" si="5"/>
        <v>#DIV/0!</v>
      </c>
      <c r="K30" s="33" t="e">
        <f t="shared" si="6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4"/>
        <v>0</v>
      </c>
      <c r="J31" s="42" t="e">
        <f t="shared" si="5"/>
        <v>#DIV/0!</v>
      </c>
      <c r="K31" s="33" t="e">
        <f t="shared" si="6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4"/>
        <v>0</v>
      </c>
      <c r="J32" s="42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4"/>
        <v>0</v>
      </c>
      <c r="J33" s="42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4"/>
        <v>0</v>
      </c>
      <c r="J34" s="42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4"/>
        <v>0</v>
      </c>
      <c r="J35" s="42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4"/>
        <v>0</v>
      </c>
      <c r="J36" s="42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4"/>
        <v>0</v>
      </c>
      <c r="J37" s="42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4"/>
        <v>0</v>
      </c>
      <c r="J38" s="42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4"/>
        <v>0</v>
      </c>
      <c r="J39" s="42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4"/>
        <v>0</v>
      </c>
      <c r="J40" s="42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4"/>
        <v>0</v>
      </c>
      <c r="J41" s="42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4"/>
        <v>0</v>
      </c>
      <c r="J42" s="42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4"/>
        <v>0</v>
      </c>
      <c r="J43" s="42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4"/>
        <v>0</v>
      </c>
      <c r="J81" s="42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4"/>
        <v>0</v>
      </c>
      <c r="J82" s="42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4"/>
        <v>0</v>
      </c>
      <c r="J83" s="42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4"/>
        <v>0</v>
      </c>
      <c r="J84" s="42" t="e">
        <f t="shared" si="5"/>
        <v>#DIV/0!</v>
      </c>
      <c r="K84" s="33" t="e">
        <f t="shared" si="6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ref="I85:I120" si="7">+I84+C85-F85</f>
        <v>0</v>
      </c>
      <c r="J85" s="42" t="e">
        <f t="shared" ref="J85:J120" si="8">ROUND(((K84+E85)-H85)/I85,2)</f>
        <v>#DIV/0!</v>
      </c>
      <c r="K85" s="33" t="e">
        <f t="shared" ref="K85:K120" si="9">ROUND(I85*J85,2)</f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7"/>
        <v>0</v>
      </c>
      <c r="J86" s="42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7"/>
        <v>0</v>
      </c>
      <c r="J87" s="42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7"/>
        <v>0</v>
      </c>
      <c r="J96" s="42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7"/>
        <v>0</v>
      </c>
      <c r="J97" s="42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7"/>
        <v>0</v>
      </c>
      <c r="J98" s="42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7"/>
        <v>0</v>
      </c>
      <c r="J99" s="42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7"/>
        <v>0</v>
      </c>
      <c r="J100" s="42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7"/>
        <v>0</v>
      </c>
      <c r="J101" s="42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7"/>
        <v>0</v>
      </c>
      <c r="J102" s="42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7"/>
        <v>0</v>
      </c>
      <c r="J103" s="42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7"/>
        <v>0</v>
      </c>
      <c r="J104" s="42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7"/>
        <v>0</v>
      </c>
      <c r="J105" s="42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7"/>
        <v>0</v>
      </c>
      <c r="J106" s="42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7"/>
        <v>0</v>
      </c>
      <c r="J107" s="42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C10:H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0">
    <tabColor rgb="FFFFFF00"/>
    <pageSetUpPr fitToPage="1"/>
  </sheetPr>
  <dimension ref="A1:M120"/>
  <sheetViews>
    <sheetView topLeftCell="A16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1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359</v>
      </c>
      <c r="F8" s="10"/>
      <c r="G8" s="10"/>
      <c r="H8" s="38"/>
      <c r="I8" s="9" t="s">
        <v>6</v>
      </c>
      <c r="J8" s="10"/>
      <c r="K8" s="10" t="s">
        <v>361</v>
      </c>
      <c r="L8" s="11"/>
    </row>
    <row r="9" spans="1:13" ht="15" customHeight="1">
      <c r="A9" s="12" t="s">
        <v>8</v>
      </c>
      <c r="D9" s="10" t="s">
        <v>360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2" si="0">F14*G14</f>
        <v>0</v>
      </c>
      <c r="I14" s="24">
        <v>16</v>
      </c>
      <c r="J14" s="25">
        <v>25.57</v>
      </c>
      <c r="K14" s="21">
        <f>J14*I14</f>
        <v>409.12</v>
      </c>
      <c r="L14" s="26"/>
    </row>
    <row r="15" spans="1:13" ht="17.100000000000001" customHeight="1">
      <c r="A15" s="17">
        <v>45295</v>
      </c>
      <c r="B15" s="85" t="s">
        <v>591</v>
      </c>
      <c r="C15" s="28"/>
      <c r="D15" s="29"/>
      <c r="E15" s="21"/>
      <c r="F15" s="30">
        <v>2</v>
      </c>
      <c r="G15" s="31">
        <v>25.57</v>
      </c>
      <c r="H15" s="21">
        <f t="shared" si="0"/>
        <v>51.14</v>
      </c>
      <c r="I15" s="32">
        <f t="shared" ref="I15:I22" si="1">+I14+C15-F15</f>
        <v>14</v>
      </c>
      <c r="J15" s="42">
        <f t="shared" ref="J15:J21" si="2">ROUND(((K14+E15)-H15)/I15,2)</f>
        <v>25.57</v>
      </c>
      <c r="K15" s="33">
        <f t="shared" ref="K15:K22" si="3">ROUND(I15*J15,2)</f>
        <v>357.98</v>
      </c>
      <c r="L15" s="34"/>
      <c r="M15" s="118" t="s">
        <v>592</v>
      </c>
    </row>
    <row r="16" spans="1:13" ht="17.100000000000001" customHeight="1">
      <c r="A16" s="17">
        <v>45295</v>
      </c>
      <c r="B16" s="85" t="s">
        <v>595</v>
      </c>
      <c r="C16" s="28"/>
      <c r="D16" s="29"/>
      <c r="E16" s="21"/>
      <c r="F16" s="30">
        <v>1</v>
      </c>
      <c r="G16" s="31">
        <v>25.57</v>
      </c>
      <c r="H16" s="21">
        <f t="shared" si="0"/>
        <v>25.57</v>
      </c>
      <c r="I16" s="32">
        <f t="shared" si="1"/>
        <v>13</v>
      </c>
      <c r="J16" s="42">
        <f t="shared" si="2"/>
        <v>25.57</v>
      </c>
      <c r="K16" s="33">
        <f t="shared" si="3"/>
        <v>332.41</v>
      </c>
      <c r="L16" s="34"/>
      <c r="M16" s="118" t="s">
        <v>597</v>
      </c>
    </row>
    <row r="17" spans="1:13" ht="17.100000000000001" customHeight="1">
      <c r="A17" s="17">
        <v>45300</v>
      </c>
      <c r="B17" s="86" t="s">
        <v>602</v>
      </c>
      <c r="C17" s="28"/>
      <c r="D17" s="29"/>
      <c r="E17" s="21"/>
      <c r="F17" s="30">
        <v>1</v>
      </c>
      <c r="G17" s="31">
        <v>25.57</v>
      </c>
      <c r="H17" s="21">
        <f t="shared" si="0"/>
        <v>25.57</v>
      </c>
      <c r="I17" s="32">
        <f t="shared" si="1"/>
        <v>12</v>
      </c>
      <c r="J17" s="42">
        <f t="shared" si="2"/>
        <v>25.57</v>
      </c>
      <c r="K17" s="33">
        <f t="shared" si="3"/>
        <v>306.83999999999997</v>
      </c>
      <c r="L17" s="34"/>
      <c r="M17" s="118" t="s">
        <v>613</v>
      </c>
    </row>
    <row r="18" spans="1:13" ht="17.100000000000001" customHeight="1">
      <c r="A18" s="17">
        <v>45348</v>
      </c>
      <c r="B18" s="86" t="s">
        <v>636</v>
      </c>
      <c r="C18" s="28"/>
      <c r="D18" s="29"/>
      <c r="E18" s="21"/>
      <c r="F18" s="30">
        <v>2</v>
      </c>
      <c r="G18" s="31">
        <v>25.57</v>
      </c>
      <c r="H18" s="21">
        <f t="shared" si="0"/>
        <v>51.14</v>
      </c>
      <c r="I18" s="32">
        <f t="shared" si="1"/>
        <v>10</v>
      </c>
      <c r="J18" s="42">
        <f t="shared" si="2"/>
        <v>25.57</v>
      </c>
      <c r="K18" s="33">
        <f t="shared" si="3"/>
        <v>255.7</v>
      </c>
      <c r="L18" s="34"/>
      <c r="M18" s="118" t="s">
        <v>714</v>
      </c>
    </row>
    <row r="19" spans="1:13" ht="17.100000000000001" customHeight="1">
      <c r="A19" s="17">
        <v>45349</v>
      </c>
      <c r="B19" s="87" t="s">
        <v>595</v>
      </c>
      <c r="C19" s="28"/>
      <c r="D19" s="29"/>
      <c r="E19" s="21"/>
      <c r="F19" s="30">
        <v>1</v>
      </c>
      <c r="G19" s="31">
        <v>25.57</v>
      </c>
      <c r="H19" s="21">
        <f t="shared" si="0"/>
        <v>25.57</v>
      </c>
      <c r="I19" s="32">
        <f t="shared" si="1"/>
        <v>9</v>
      </c>
      <c r="J19" s="42">
        <f t="shared" si="2"/>
        <v>25.57</v>
      </c>
      <c r="K19" s="33">
        <f t="shared" si="3"/>
        <v>230.13</v>
      </c>
      <c r="L19" s="34"/>
      <c r="M19" s="118" t="s">
        <v>716</v>
      </c>
    </row>
    <row r="20" spans="1:13" ht="17.100000000000001" customHeight="1">
      <c r="A20" s="154">
        <v>45350</v>
      </c>
      <c r="B20" s="155" t="s">
        <v>589</v>
      </c>
      <c r="C20" s="156"/>
      <c r="D20" s="157"/>
      <c r="E20" s="158"/>
      <c r="F20" s="159">
        <v>2</v>
      </c>
      <c r="G20" s="160">
        <v>25.57</v>
      </c>
      <c r="H20" s="158">
        <f t="shared" si="0"/>
        <v>51.14</v>
      </c>
      <c r="I20" s="161">
        <f t="shared" si="1"/>
        <v>7</v>
      </c>
      <c r="J20" s="162">
        <f t="shared" si="2"/>
        <v>25.57</v>
      </c>
      <c r="K20" s="163">
        <f t="shared" si="3"/>
        <v>178.99</v>
      </c>
      <c r="L20" s="164"/>
      <c r="M20" s="167" t="s">
        <v>729</v>
      </c>
    </row>
    <row r="21" spans="1:13" ht="17.100000000000001" customHeight="1">
      <c r="A21" s="17">
        <v>45358</v>
      </c>
      <c r="B21" s="87" t="s">
        <v>629</v>
      </c>
      <c r="C21" s="19"/>
      <c r="D21" s="20"/>
      <c r="E21" s="21"/>
      <c r="F21" s="22">
        <v>2</v>
      </c>
      <c r="G21" s="23">
        <v>25.57</v>
      </c>
      <c r="H21" s="21">
        <f t="shared" si="0"/>
        <v>51.14</v>
      </c>
      <c r="I21" s="24">
        <f t="shared" si="1"/>
        <v>5</v>
      </c>
      <c r="J21" s="134">
        <f t="shared" si="2"/>
        <v>25.57</v>
      </c>
      <c r="K21" s="21">
        <f t="shared" si="3"/>
        <v>127.85</v>
      </c>
      <c r="L21" s="26"/>
      <c r="M21" s="118" t="s">
        <v>748</v>
      </c>
    </row>
    <row r="22" spans="1:13" ht="17.100000000000001" customHeight="1">
      <c r="A22" s="154">
        <v>45358</v>
      </c>
      <c r="B22" s="155" t="s">
        <v>598</v>
      </c>
      <c r="C22" s="156"/>
      <c r="D22" s="157"/>
      <c r="E22" s="158"/>
      <c r="F22" s="159">
        <v>5</v>
      </c>
      <c r="G22" s="170">
        <v>25.57</v>
      </c>
      <c r="H22" s="158">
        <f t="shared" si="0"/>
        <v>127.85</v>
      </c>
      <c r="I22" s="173">
        <f t="shared" si="1"/>
        <v>0</v>
      </c>
      <c r="J22" s="174">
        <v>0</v>
      </c>
      <c r="K22" s="158">
        <f t="shared" si="3"/>
        <v>0</v>
      </c>
      <c r="L22" s="164"/>
      <c r="M22" s="167" t="s">
        <v>749</v>
      </c>
    </row>
    <row r="23" spans="1:13" ht="17.100000000000001" customHeight="1">
      <c r="A23" s="17"/>
      <c r="B23" s="87"/>
      <c r="C23" s="19"/>
      <c r="D23" s="20"/>
      <c r="E23" s="21"/>
      <c r="F23" s="22"/>
      <c r="G23" s="23"/>
      <c r="H23" s="21"/>
      <c r="I23" s="24">
        <f t="shared" ref="I23:I83" si="4">+I22+C23-F23</f>
        <v>0</v>
      </c>
      <c r="J23" s="134" t="e">
        <f t="shared" ref="J23:J83" si="5">ROUND(((K22+E23)-H23)/I23,2)</f>
        <v>#DIV/0!</v>
      </c>
      <c r="K23" s="21" t="e">
        <f t="shared" ref="K23:K83" si="6">ROUND(I23*J23,2)</f>
        <v>#DIV/0!</v>
      </c>
      <c r="L23" s="26"/>
    </row>
    <row r="24" spans="1:13" ht="17.100000000000001" customHeight="1">
      <c r="A24" s="17"/>
      <c r="B24" s="87"/>
      <c r="C24" s="28"/>
      <c r="D24" s="29"/>
      <c r="E24" s="21"/>
      <c r="F24" s="30"/>
      <c r="G24" s="31"/>
      <c r="H24" s="21"/>
      <c r="I24" s="32">
        <f t="shared" si="4"/>
        <v>0</v>
      </c>
      <c r="J24" s="42" t="e">
        <f t="shared" si="5"/>
        <v>#DIV/0!</v>
      </c>
      <c r="K24" s="33" t="e">
        <f t="shared" si="6"/>
        <v>#DIV/0!</v>
      </c>
      <c r="L24" s="34"/>
    </row>
    <row r="25" spans="1:13" ht="17.100000000000001" customHeight="1">
      <c r="A25" s="17"/>
      <c r="B25" s="87"/>
      <c r="C25" s="28"/>
      <c r="D25" s="29"/>
      <c r="E25" s="21"/>
      <c r="F25" s="30"/>
      <c r="G25" s="31"/>
      <c r="H25" s="21"/>
      <c r="I25" s="32">
        <f t="shared" si="4"/>
        <v>0</v>
      </c>
      <c r="J25" s="42" t="e">
        <f t="shared" si="5"/>
        <v>#DIV/0!</v>
      </c>
      <c r="K25" s="33" t="e">
        <f t="shared" si="6"/>
        <v>#DIV/0!</v>
      </c>
      <c r="L25" s="34"/>
    </row>
    <row r="26" spans="1:13" ht="17.100000000000001" customHeight="1">
      <c r="A26" s="17"/>
      <c r="B26" s="87"/>
      <c r="C26" s="28"/>
      <c r="D26" s="29"/>
      <c r="E26" s="21"/>
      <c r="F26" s="30"/>
      <c r="G26" s="31"/>
      <c r="H26" s="21"/>
      <c r="I26" s="32">
        <f t="shared" si="4"/>
        <v>0</v>
      </c>
      <c r="J26" s="42" t="e">
        <f t="shared" si="5"/>
        <v>#DIV/0!</v>
      </c>
      <c r="K26" s="33" t="e">
        <f t="shared" si="6"/>
        <v>#DIV/0!</v>
      </c>
      <c r="L26" s="34"/>
    </row>
    <row r="27" spans="1:13" ht="17.100000000000001" customHeight="1">
      <c r="A27" s="17"/>
      <c r="B27" s="87"/>
      <c r="C27" s="28"/>
      <c r="D27" s="29"/>
      <c r="E27" s="21"/>
      <c r="F27" s="30"/>
      <c r="G27" s="31"/>
      <c r="H27" s="21"/>
      <c r="I27" s="32">
        <f t="shared" si="4"/>
        <v>0</v>
      </c>
      <c r="J27" s="42" t="e">
        <f t="shared" si="5"/>
        <v>#DIV/0!</v>
      </c>
      <c r="K27" s="33" t="e">
        <f t="shared" si="6"/>
        <v>#DIV/0!</v>
      </c>
      <c r="L27" s="34"/>
    </row>
    <row r="28" spans="1:13" ht="17.100000000000001" customHeight="1">
      <c r="A28" s="17"/>
      <c r="B28" s="87"/>
      <c r="C28" s="28"/>
      <c r="D28" s="29"/>
      <c r="E28" s="21"/>
      <c r="F28" s="30"/>
      <c r="G28" s="31"/>
      <c r="H28" s="21"/>
      <c r="I28" s="32">
        <f t="shared" si="4"/>
        <v>0</v>
      </c>
      <c r="J28" s="42" t="e">
        <f t="shared" si="5"/>
        <v>#DIV/0!</v>
      </c>
      <c r="K28" s="33" t="e">
        <f t="shared" si="6"/>
        <v>#DIV/0!</v>
      </c>
      <c r="L28" s="34"/>
    </row>
    <row r="29" spans="1:13" ht="17.100000000000001" customHeight="1">
      <c r="A29" s="17"/>
      <c r="B29" s="87"/>
      <c r="C29" s="28"/>
      <c r="D29" s="29"/>
      <c r="E29" s="21"/>
      <c r="F29" s="30"/>
      <c r="G29" s="31"/>
      <c r="H29" s="21"/>
      <c r="I29" s="32">
        <f t="shared" si="4"/>
        <v>0</v>
      </c>
      <c r="J29" s="42" t="e">
        <f t="shared" si="5"/>
        <v>#DIV/0!</v>
      </c>
      <c r="K29" s="33" t="e">
        <f t="shared" si="6"/>
        <v>#DIV/0!</v>
      </c>
      <c r="L29" s="34"/>
    </row>
    <row r="30" spans="1:13" ht="17.100000000000001" customHeight="1">
      <c r="A30" s="17"/>
      <c r="B30" s="87"/>
      <c r="C30" s="28"/>
      <c r="D30" s="29"/>
      <c r="E30" s="21"/>
      <c r="F30" s="30"/>
      <c r="G30" s="31"/>
      <c r="H30" s="21"/>
      <c r="I30" s="32">
        <f t="shared" si="4"/>
        <v>0</v>
      </c>
      <c r="J30" s="42" t="e">
        <f t="shared" si="5"/>
        <v>#DIV/0!</v>
      </c>
      <c r="K30" s="33" t="e">
        <f t="shared" si="6"/>
        <v>#DIV/0!</v>
      </c>
      <c r="L30" s="34"/>
    </row>
    <row r="31" spans="1:13" ht="17.100000000000001" customHeight="1">
      <c r="A31" s="17"/>
      <c r="B31" s="87"/>
      <c r="C31" s="28"/>
      <c r="D31" s="29"/>
      <c r="E31" s="21"/>
      <c r="F31" s="30"/>
      <c r="G31" s="31"/>
      <c r="H31" s="21"/>
      <c r="I31" s="32">
        <f t="shared" si="4"/>
        <v>0</v>
      </c>
      <c r="J31" s="42" t="e">
        <f t="shared" si="5"/>
        <v>#DIV/0!</v>
      </c>
      <c r="K31" s="33" t="e">
        <f t="shared" si="6"/>
        <v>#DIV/0!</v>
      </c>
      <c r="L31" s="34"/>
    </row>
    <row r="32" spans="1:13" ht="17.100000000000001" customHeight="1">
      <c r="A32" s="17"/>
      <c r="B32" s="87"/>
      <c r="C32" s="28"/>
      <c r="D32" s="29"/>
      <c r="E32" s="21"/>
      <c r="F32" s="30"/>
      <c r="G32" s="31"/>
      <c r="H32" s="21"/>
      <c r="I32" s="32">
        <f t="shared" si="4"/>
        <v>0</v>
      </c>
      <c r="J32" s="42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87"/>
      <c r="C33" s="28"/>
      <c r="D33" s="29"/>
      <c r="E33" s="21"/>
      <c r="F33" s="30"/>
      <c r="G33" s="31"/>
      <c r="H33" s="21"/>
      <c r="I33" s="32">
        <f t="shared" si="4"/>
        <v>0</v>
      </c>
      <c r="J33" s="42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87"/>
      <c r="C34" s="28"/>
      <c r="D34" s="29"/>
      <c r="E34" s="21"/>
      <c r="F34" s="30"/>
      <c r="G34" s="31"/>
      <c r="H34" s="21"/>
      <c r="I34" s="32">
        <f t="shared" si="4"/>
        <v>0</v>
      </c>
      <c r="J34" s="42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87"/>
      <c r="C35" s="28"/>
      <c r="D35" s="29"/>
      <c r="E35" s="21"/>
      <c r="F35" s="30"/>
      <c r="G35" s="31"/>
      <c r="H35" s="21"/>
      <c r="I35" s="32">
        <f t="shared" si="4"/>
        <v>0</v>
      </c>
      <c r="J35" s="42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87"/>
      <c r="C36" s="28"/>
      <c r="D36" s="29"/>
      <c r="E36" s="21"/>
      <c r="F36" s="30"/>
      <c r="G36" s="31"/>
      <c r="H36" s="21"/>
      <c r="I36" s="32">
        <f t="shared" si="4"/>
        <v>0</v>
      </c>
      <c r="J36" s="42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87"/>
      <c r="C37" s="28"/>
      <c r="D37" s="29"/>
      <c r="E37" s="21"/>
      <c r="F37" s="30"/>
      <c r="G37" s="31"/>
      <c r="H37" s="21"/>
      <c r="I37" s="32">
        <f t="shared" si="4"/>
        <v>0</v>
      </c>
      <c r="J37" s="42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87"/>
      <c r="C38" s="28"/>
      <c r="D38" s="29"/>
      <c r="E38" s="21"/>
      <c r="F38" s="30"/>
      <c r="G38" s="31"/>
      <c r="H38" s="21"/>
      <c r="I38" s="32">
        <f t="shared" si="4"/>
        <v>0</v>
      </c>
      <c r="J38" s="42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87"/>
      <c r="C39" s="28"/>
      <c r="D39" s="29"/>
      <c r="E39" s="21"/>
      <c r="F39" s="30"/>
      <c r="G39" s="31"/>
      <c r="H39" s="21"/>
      <c r="I39" s="32">
        <f t="shared" si="4"/>
        <v>0</v>
      </c>
      <c r="J39" s="42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87"/>
      <c r="C40" s="28"/>
      <c r="D40" s="29"/>
      <c r="E40" s="21"/>
      <c r="F40" s="30"/>
      <c r="G40" s="31"/>
      <c r="H40" s="21"/>
      <c r="I40" s="32">
        <f t="shared" si="4"/>
        <v>0</v>
      </c>
      <c r="J40" s="42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87"/>
      <c r="C41" s="28"/>
      <c r="D41" s="29"/>
      <c r="E41" s="21"/>
      <c r="F41" s="30"/>
      <c r="G41" s="31"/>
      <c r="H41" s="21"/>
      <c r="I41" s="32">
        <f t="shared" si="4"/>
        <v>0</v>
      </c>
      <c r="J41" s="42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87"/>
      <c r="C42" s="28"/>
      <c r="D42" s="29"/>
      <c r="E42" s="21"/>
      <c r="F42" s="30"/>
      <c r="G42" s="31"/>
      <c r="H42" s="21"/>
      <c r="I42" s="32">
        <f t="shared" si="4"/>
        <v>0</v>
      </c>
      <c r="J42" s="42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87"/>
      <c r="C43" s="28"/>
      <c r="D43" s="29"/>
      <c r="E43" s="21"/>
      <c r="F43" s="30"/>
      <c r="G43" s="31"/>
      <c r="H43" s="21"/>
      <c r="I43" s="32">
        <f t="shared" si="4"/>
        <v>0</v>
      </c>
      <c r="J43" s="42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87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7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7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7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7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7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7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7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7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7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7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7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7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7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7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7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7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7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7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7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7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7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7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7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7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7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7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7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7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7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7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7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7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7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7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7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7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7"/>
      <c r="C81" s="28"/>
      <c r="D81" s="29"/>
      <c r="E81" s="21"/>
      <c r="F81" s="30"/>
      <c r="G81" s="31"/>
      <c r="H81" s="21"/>
      <c r="I81" s="32">
        <f t="shared" si="4"/>
        <v>0</v>
      </c>
      <c r="J81" s="42" t="e">
        <f t="shared" si="5"/>
        <v>#DIV/0!</v>
      </c>
      <c r="K81" s="33" t="e">
        <f t="shared" si="6"/>
        <v>#DIV/0!</v>
      </c>
      <c r="L81" s="34"/>
    </row>
    <row r="82" spans="1:12" ht="17.100000000000001" customHeight="1">
      <c r="A82" s="17"/>
      <c r="B82" s="87"/>
      <c r="C82" s="28"/>
      <c r="D82" s="29"/>
      <c r="E82" s="21"/>
      <c r="F82" s="30"/>
      <c r="G82" s="31"/>
      <c r="H82" s="21"/>
      <c r="I82" s="32">
        <f t="shared" si="4"/>
        <v>0</v>
      </c>
      <c r="J82" s="42" t="e">
        <f t="shared" si="5"/>
        <v>#DIV/0!</v>
      </c>
      <c r="K82" s="33" t="e">
        <f t="shared" si="6"/>
        <v>#DIV/0!</v>
      </c>
      <c r="L82" s="34"/>
    </row>
    <row r="83" spans="1:12" ht="17.100000000000001" customHeight="1">
      <c r="A83" s="17"/>
      <c r="B83" s="87"/>
      <c r="C83" s="28"/>
      <c r="D83" s="29"/>
      <c r="E83" s="21"/>
      <c r="F83" s="30"/>
      <c r="G83" s="31"/>
      <c r="H83" s="21"/>
      <c r="I83" s="32">
        <f t="shared" si="4"/>
        <v>0</v>
      </c>
      <c r="J83" s="42" t="e">
        <f t="shared" si="5"/>
        <v>#DIV/0!</v>
      </c>
      <c r="K83" s="33" t="e">
        <f t="shared" si="6"/>
        <v>#DIV/0!</v>
      </c>
      <c r="L83" s="34"/>
    </row>
    <row r="84" spans="1:12" ht="17.100000000000001" customHeight="1">
      <c r="A84" s="17"/>
      <c r="B84" s="87"/>
      <c r="C84" s="28"/>
      <c r="D84" s="29"/>
      <c r="E84" s="21"/>
      <c r="F84" s="30"/>
      <c r="G84" s="31"/>
      <c r="H84" s="21"/>
      <c r="I84" s="32">
        <f t="shared" ref="I84:I120" si="7">+I83+C84-F84</f>
        <v>0</v>
      </c>
      <c r="J84" s="42" t="e">
        <f t="shared" ref="J84:J120" si="8">ROUND(((K83+E84)-H84)/I84,2)</f>
        <v>#DIV/0!</v>
      </c>
      <c r="K84" s="33" t="e">
        <f t="shared" ref="K84:K120" si="9">ROUND(I84*J84,2)</f>
        <v>#DIV/0!</v>
      </c>
      <c r="L84" s="34"/>
    </row>
    <row r="85" spans="1:12" ht="17.100000000000001" customHeight="1">
      <c r="A85" s="17"/>
      <c r="B85" s="87"/>
      <c r="C85" s="28"/>
      <c r="D85" s="29"/>
      <c r="E85" s="21"/>
      <c r="F85" s="30"/>
      <c r="G85" s="31"/>
      <c r="H85" s="21"/>
      <c r="I85" s="32">
        <f t="shared" si="7"/>
        <v>0</v>
      </c>
      <c r="J85" s="42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87"/>
      <c r="C86" s="28"/>
      <c r="D86" s="29"/>
      <c r="E86" s="21"/>
      <c r="F86" s="30"/>
      <c r="G86" s="31"/>
      <c r="H86" s="21"/>
      <c r="I86" s="32">
        <f t="shared" si="7"/>
        <v>0</v>
      </c>
      <c r="J86" s="42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87"/>
      <c r="C87" s="28"/>
      <c r="D87" s="29"/>
      <c r="E87" s="21"/>
      <c r="F87" s="30"/>
      <c r="G87" s="31"/>
      <c r="H87" s="21"/>
      <c r="I87" s="32">
        <f t="shared" si="7"/>
        <v>0</v>
      </c>
      <c r="J87" s="42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87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87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87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87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87"/>
      <c r="C92" s="28"/>
      <c r="D92" s="29"/>
      <c r="E92" s="21"/>
      <c r="F92" s="30"/>
      <c r="G92" s="31"/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87"/>
      <c r="C93" s="28"/>
      <c r="D93" s="29"/>
      <c r="E93" s="21"/>
      <c r="F93" s="30"/>
      <c r="G93" s="31"/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87"/>
      <c r="C94" s="28"/>
      <c r="D94" s="29"/>
      <c r="E94" s="21"/>
      <c r="F94" s="30"/>
      <c r="G94" s="31"/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87"/>
      <c r="C95" s="28"/>
      <c r="D95" s="29"/>
      <c r="E95" s="21"/>
      <c r="F95" s="30"/>
      <c r="G95" s="31"/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87"/>
      <c r="C96" s="28"/>
      <c r="D96" s="29"/>
      <c r="E96" s="21"/>
      <c r="F96" s="30"/>
      <c r="G96" s="31"/>
      <c r="H96" s="21"/>
      <c r="I96" s="32">
        <f t="shared" si="7"/>
        <v>0</v>
      </c>
      <c r="J96" s="42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87"/>
      <c r="C97" s="28"/>
      <c r="D97" s="29"/>
      <c r="E97" s="21"/>
      <c r="F97" s="30"/>
      <c r="G97" s="31"/>
      <c r="H97" s="21"/>
      <c r="I97" s="32">
        <f t="shared" si="7"/>
        <v>0</v>
      </c>
      <c r="J97" s="42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87"/>
      <c r="C98" s="28"/>
      <c r="D98" s="29"/>
      <c r="E98" s="21"/>
      <c r="F98" s="30"/>
      <c r="G98" s="31"/>
      <c r="H98" s="21"/>
      <c r="I98" s="32">
        <f t="shared" si="7"/>
        <v>0</v>
      </c>
      <c r="J98" s="42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87"/>
      <c r="C99" s="28"/>
      <c r="D99" s="29"/>
      <c r="E99" s="21"/>
      <c r="F99" s="30"/>
      <c r="G99" s="31"/>
      <c r="H99" s="21"/>
      <c r="I99" s="32">
        <f t="shared" si="7"/>
        <v>0</v>
      </c>
      <c r="J99" s="42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87"/>
      <c r="C100" s="28"/>
      <c r="D100" s="29"/>
      <c r="E100" s="21"/>
      <c r="F100" s="30"/>
      <c r="G100" s="31"/>
      <c r="H100" s="21"/>
      <c r="I100" s="32">
        <f t="shared" si="7"/>
        <v>0</v>
      </c>
      <c r="J100" s="42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87"/>
      <c r="C101" s="28"/>
      <c r="D101" s="29"/>
      <c r="E101" s="21"/>
      <c r="F101" s="30"/>
      <c r="G101" s="31"/>
      <c r="H101" s="21"/>
      <c r="I101" s="32">
        <f t="shared" si="7"/>
        <v>0</v>
      </c>
      <c r="J101" s="42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87"/>
      <c r="C102" s="28"/>
      <c r="D102" s="29"/>
      <c r="E102" s="21"/>
      <c r="F102" s="30"/>
      <c r="G102" s="31"/>
      <c r="H102" s="21"/>
      <c r="I102" s="32">
        <f t="shared" si="7"/>
        <v>0</v>
      </c>
      <c r="J102" s="42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87"/>
      <c r="C103" s="28"/>
      <c r="D103" s="29"/>
      <c r="E103" s="21"/>
      <c r="F103" s="30"/>
      <c r="G103" s="31"/>
      <c r="H103" s="21"/>
      <c r="I103" s="32">
        <f t="shared" si="7"/>
        <v>0</v>
      </c>
      <c r="J103" s="42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87"/>
      <c r="C104" s="28"/>
      <c r="D104" s="29"/>
      <c r="E104" s="21"/>
      <c r="F104" s="30"/>
      <c r="G104" s="31"/>
      <c r="H104" s="21"/>
      <c r="I104" s="32">
        <f t="shared" si="7"/>
        <v>0</v>
      </c>
      <c r="J104" s="42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87"/>
      <c r="C105" s="28"/>
      <c r="D105" s="29"/>
      <c r="E105" s="21"/>
      <c r="F105" s="30"/>
      <c r="G105" s="31"/>
      <c r="H105" s="21"/>
      <c r="I105" s="32">
        <f t="shared" si="7"/>
        <v>0</v>
      </c>
      <c r="J105" s="42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87"/>
      <c r="C106" s="28"/>
      <c r="D106" s="29"/>
      <c r="E106" s="21"/>
      <c r="F106" s="30"/>
      <c r="G106" s="31"/>
      <c r="H106" s="21"/>
      <c r="I106" s="32">
        <f t="shared" si="7"/>
        <v>0</v>
      </c>
      <c r="J106" s="42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87"/>
      <c r="C107" s="28"/>
      <c r="D107" s="29"/>
      <c r="E107" s="21"/>
      <c r="F107" s="30"/>
      <c r="G107" s="31"/>
      <c r="H107" s="21"/>
      <c r="I107" s="32">
        <f t="shared" si="7"/>
        <v>0</v>
      </c>
      <c r="J107" s="42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87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87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87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87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87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87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87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87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87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87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87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87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87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3"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1">
    <tabColor rgb="FFFF0000"/>
    <pageSetUpPr fitToPage="1"/>
  </sheetPr>
  <dimension ref="A1:L120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371</v>
      </c>
      <c r="F8" s="10"/>
      <c r="G8" s="10"/>
      <c r="H8" s="38"/>
      <c r="I8" s="9" t="s">
        <v>6</v>
      </c>
      <c r="J8" s="10"/>
      <c r="K8" s="10" t="s">
        <v>372</v>
      </c>
      <c r="L8" s="11"/>
    </row>
    <row r="9" spans="1:12" ht="15" customHeight="1">
      <c r="A9" s="12" t="s">
        <v>8</v>
      </c>
      <c r="D9" s="10" t="s">
        <v>354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24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f t="shared" ref="G15:G24" si="1">J14</f>
        <v>0</v>
      </c>
      <c r="H15" s="21">
        <f t="shared" si="0"/>
        <v>0</v>
      </c>
      <c r="I15" s="32">
        <f t="shared" ref="I15:I20" si="2"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 t="e">
        <f t="shared" si="1"/>
        <v>#DIV/0!</v>
      </c>
      <c r="H16" s="21" t="e">
        <f t="shared" si="0"/>
        <v>#DIV/0!</v>
      </c>
      <c r="I16" s="32">
        <f t="shared" si="2"/>
        <v>0</v>
      </c>
      <c r="J16" s="42" t="e">
        <f t="shared" ref="J16:J79" si="3">ROUND(((K15+E16)-H16)/I16,2)</f>
        <v>#DIV/0!</v>
      </c>
      <c r="K16" s="33" t="e">
        <f t="shared" ref="K16:K79" si="4"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 t="e">
        <f t="shared" si="1"/>
        <v>#DIV/0!</v>
      </c>
      <c r="H17" s="21" t="e">
        <f t="shared" si="0"/>
        <v>#DIV/0!</v>
      </c>
      <c r="I17" s="32">
        <f t="shared" si="2"/>
        <v>0</v>
      </c>
      <c r="J17" s="42" t="e">
        <f t="shared" si="3"/>
        <v>#DIV/0!</v>
      </c>
      <c r="K17" s="33" t="e">
        <f t="shared" si="4"/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 t="e">
        <f t="shared" si="1"/>
        <v>#DIV/0!</v>
      </c>
      <c r="H18" s="21" t="e">
        <f t="shared" si="0"/>
        <v>#DIV/0!</v>
      </c>
      <c r="I18" s="32">
        <f t="shared" si="2"/>
        <v>0</v>
      </c>
      <c r="J18" s="42" t="e">
        <f t="shared" si="3"/>
        <v>#DIV/0!</v>
      </c>
      <c r="K18" s="33" t="e">
        <f t="shared" si="4"/>
        <v>#DIV/0!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 t="e">
        <f t="shared" si="1"/>
        <v>#DIV/0!</v>
      </c>
      <c r="H19" s="21" t="e">
        <f t="shared" si="0"/>
        <v>#DIV/0!</v>
      </c>
      <c r="I19" s="32">
        <f t="shared" si="2"/>
        <v>0</v>
      </c>
      <c r="J19" s="42" t="e">
        <f t="shared" si="3"/>
        <v>#DIV/0!</v>
      </c>
      <c r="K19" s="33" t="e">
        <f t="shared" si="4"/>
        <v>#DIV/0!</v>
      </c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 t="e">
        <f t="shared" si="1"/>
        <v>#DIV/0!</v>
      </c>
      <c r="H20" s="21" t="e">
        <f t="shared" si="0"/>
        <v>#DIV/0!</v>
      </c>
      <c r="I20" s="32">
        <f t="shared" si="2"/>
        <v>0</v>
      </c>
      <c r="J20" s="42" t="e">
        <f t="shared" si="3"/>
        <v>#DIV/0!</v>
      </c>
      <c r="K20" s="33" t="e">
        <f t="shared" si="4"/>
        <v>#DIV/0!</v>
      </c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 t="e">
        <f t="shared" si="1"/>
        <v>#DIV/0!</v>
      </c>
      <c r="H21" s="21" t="e">
        <f t="shared" si="0"/>
        <v>#DIV/0!</v>
      </c>
      <c r="I21" s="32">
        <f t="shared" ref="I21:I84" si="5">+I20+C21-F21</f>
        <v>0</v>
      </c>
      <c r="J21" s="42" t="e">
        <f t="shared" si="3"/>
        <v>#DIV/0!</v>
      </c>
      <c r="K21" s="33" t="e">
        <f t="shared" si="4"/>
        <v>#DIV/0!</v>
      </c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 t="e">
        <f t="shared" si="1"/>
        <v>#DIV/0!</v>
      </c>
      <c r="H22" s="21" t="e">
        <f t="shared" si="0"/>
        <v>#DIV/0!</v>
      </c>
      <c r="I22" s="32">
        <f t="shared" si="5"/>
        <v>0</v>
      </c>
      <c r="J22" s="42" t="e">
        <f t="shared" si="3"/>
        <v>#DIV/0!</v>
      </c>
      <c r="K22" s="33" t="e">
        <f t="shared" si="4"/>
        <v>#DIV/0!</v>
      </c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 t="e">
        <f t="shared" si="1"/>
        <v>#DIV/0!</v>
      </c>
      <c r="H23" s="21" t="e">
        <f t="shared" si="0"/>
        <v>#DIV/0!</v>
      </c>
      <c r="I23" s="32">
        <f t="shared" si="5"/>
        <v>0</v>
      </c>
      <c r="J23" s="42" t="e">
        <f t="shared" si="3"/>
        <v>#DIV/0!</v>
      </c>
      <c r="K23" s="33" t="e">
        <f t="shared" si="4"/>
        <v>#DIV/0!</v>
      </c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 t="e">
        <f t="shared" si="1"/>
        <v>#DIV/0!</v>
      </c>
      <c r="H24" s="21" t="e">
        <f t="shared" si="0"/>
        <v>#DIV/0!</v>
      </c>
      <c r="I24" s="32">
        <f t="shared" si="5"/>
        <v>0</v>
      </c>
      <c r="J24" s="42" t="e">
        <f t="shared" si="3"/>
        <v>#DIV/0!</v>
      </c>
      <c r="K24" s="33" t="e">
        <f t="shared" si="4"/>
        <v>#DIV/0!</v>
      </c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5"/>
        <v>0</v>
      </c>
      <c r="J25" s="42" t="e">
        <f t="shared" si="3"/>
        <v>#DIV/0!</v>
      </c>
      <c r="K25" s="33" t="e">
        <f t="shared" si="4"/>
        <v>#DIV/0!</v>
      </c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5"/>
        <v>0</v>
      </c>
      <c r="J26" s="42" t="e">
        <f t="shared" si="3"/>
        <v>#DIV/0!</v>
      </c>
      <c r="K26" s="33" t="e">
        <f t="shared" si="4"/>
        <v>#DIV/0!</v>
      </c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5"/>
        <v>0</v>
      </c>
      <c r="J27" s="42" t="e">
        <f t="shared" si="3"/>
        <v>#DIV/0!</v>
      </c>
      <c r="K27" s="33" t="e">
        <f t="shared" si="4"/>
        <v>#DIV/0!</v>
      </c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5"/>
        <v>0</v>
      </c>
      <c r="J28" s="42" t="e">
        <f t="shared" si="3"/>
        <v>#DIV/0!</v>
      </c>
      <c r="K28" s="33" t="e">
        <f t="shared" si="4"/>
        <v>#DIV/0!</v>
      </c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5"/>
        <v>0</v>
      </c>
      <c r="J29" s="42" t="e">
        <f t="shared" si="3"/>
        <v>#DIV/0!</v>
      </c>
      <c r="K29" s="33" t="e">
        <f t="shared" si="4"/>
        <v>#DIV/0!</v>
      </c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5"/>
        <v>0</v>
      </c>
      <c r="J30" s="42" t="e">
        <f t="shared" si="3"/>
        <v>#DIV/0!</v>
      </c>
      <c r="K30" s="33" t="e">
        <f t="shared" si="4"/>
        <v>#DIV/0!</v>
      </c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5"/>
        <v>0</v>
      </c>
      <c r="J31" s="42" t="e">
        <f t="shared" si="3"/>
        <v>#DIV/0!</v>
      </c>
      <c r="K31" s="33" t="e">
        <f t="shared" si="4"/>
        <v>#DIV/0!</v>
      </c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5"/>
        <v>0</v>
      </c>
      <c r="J32" s="42" t="e">
        <f t="shared" si="3"/>
        <v>#DIV/0!</v>
      </c>
      <c r="K32" s="33" t="e">
        <f t="shared" si="4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5"/>
        <v>0</v>
      </c>
      <c r="J33" s="42" t="e">
        <f t="shared" si="3"/>
        <v>#DIV/0!</v>
      </c>
      <c r="K33" s="33" t="e">
        <f t="shared" si="4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5"/>
        <v>0</v>
      </c>
      <c r="J34" s="42" t="e">
        <f t="shared" si="3"/>
        <v>#DIV/0!</v>
      </c>
      <c r="K34" s="33" t="e">
        <f t="shared" si="4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5"/>
        <v>0</v>
      </c>
      <c r="J35" s="42" t="e">
        <f t="shared" si="3"/>
        <v>#DIV/0!</v>
      </c>
      <c r="K35" s="33" t="e">
        <f t="shared" si="4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5"/>
        <v>0</v>
      </c>
      <c r="J36" s="42" t="e">
        <f t="shared" si="3"/>
        <v>#DIV/0!</v>
      </c>
      <c r="K36" s="33" t="e">
        <f t="shared" si="4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5"/>
        <v>0</v>
      </c>
      <c r="J37" s="42" t="e">
        <f t="shared" si="3"/>
        <v>#DIV/0!</v>
      </c>
      <c r="K37" s="33" t="e">
        <f t="shared" si="4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5"/>
        <v>0</v>
      </c>
      <c r="J38" s="42" t="e">
        <f t="shared" si="3"/>
        <v>#DIV/0!</v>
      </c>
      <c r="K38" s="33" t="e">
        <f t="shared" si="4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5"/>
        <v>0</v>
      </c>
      <c r="J39" s="42" t="e">
        <f t="shared" si="3"/>
        <v>#DIV/0!</v>
      </c>
      <c r="K39" s="33" t="e">
        <f t="shared" si="4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5"/>
        <v>0</v>
      </c>
      <c r="J40" s="42" t="e">
        <f t="shared" si="3"/>
        <v>#DIV/0!</v>
      </c>
      <c r="K40" s="33" t="e">
        <f t="shared" si="4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5"/>
        <v>0</v>
      </c>
      <c r="J41" s="42" t="e">
        <f t="shared" si="3"/>
        <v>#DIV/0!</v>
      </c>
      <c r="K41" s="33" t="e">
        <f t="shared" si="4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5"/>
        <v>0</v>
      </c>
      <c r="J42" s="42" t="e">
        <f t="shared" si="3"/>
        <v>#DIV/0!</v>
      </c>
      <c r="K42" s="33" t="e">
        <f t="shared" si="4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5"/>
        <v>0</v>
      </c>
      <c r="J43" s="42" t="e">
        <f t="shared" si="3"/>
        <v>#DIV/0!</v>
      </c>
      <c r="K43" s="33" t="e">
        <f t="shared" si="4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5"/>
        <v>0</v>
      </c>
      <c r="J44" s="42" t="e">
        <f t="shared" si="3"/>
        <v>#DIV/0!</v>
      </c>
      <c r="K44" s="33" t="e">
        <f t="shared" si="4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5"/>
        <v>0</v>
      </c>
      <c r="J45" s="42" t="e">
        <f t="shared" si="3"/>
        <v>#DIV/0!</v>
      </c>
      <c r="K45" s="33" t="e">
        <f t="shared" si="4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5"/>
        <v>0</v>
      </c>
      <c r="J46" s="42" t="e">
        <f t="shared" si="3"/>
        <v>#DIV/0!</v>
      </c>
      <c r="K46" s="33" t="e">
        <f t="shared" si="4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5"/>
        <v>0</v>
      </c>
      <c r="J47" s="42" t="e">
        <f t="shared" si="3"/>
        <v>#DIV/0!</v>
      </c>
      <c r="K47" s="33" t="e">
        <f t="shared" si="4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5"/>
        <v>0</v>
      </c>
      <c r="J48" s="42" t="e">
        <f t="shared" si="3"/>
        <v>#DIV/0!</v>
      </c>
      <c r="K48" s="33" t="e">
        <f t="shared" si="4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5"/>
        <v>0</v>
      </c>
      <c r="J49" s="42" t="e">
        <f t="shared" si="3"/>
        <v>#DIV/0!</v>
      </c>
      <c r="K49" s="33" t="e">
        <f t="shared" si="4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5"/>
        <v>0</v>
      </c>
      <c r="J50" s="42" t="e">
        <f t="shared" si="3"/>
        <v>#DIV/0!</v>
      </c>
      <c r="K50" s="33" t="e">
        <f t="shared" si="4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5"/>
        <v>0</v>
      </c>
      <c r="J51" s="42" t="e">
        <f t="shared" si="3"/>
        <v>#DIV/0!</v>
      </c>
      <c r="K51" s="33" t="e">
        <f t="shared" si="4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5"/>
        <v>0</v>
      </c>
      <c r="J52" s="42" t="e">
        <f t="shared" si="3"/>
        <v>#DIV/0!</v>
      </c>
      <c r="K52" s="33" t="e">
        <f t="shared" si="4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5"/>
        <v>0</v>
      </c>
      <c r="J53" s="42" t="e">
        <f t="shared" si="3"/>
        <v>#DIV/0!</v>
      </c>
      <c r="K53" s="33" t="e">
        <f t="shared" si="4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5"/>
        <v>0</v>
      </c>
      <c r="J54" s="42" t="e">
        <f t="shared" si="3"/>
        <v>#DIV/0!</v>
      </c>
      <c r="K54" s="33" t="e">
        <f t="shared" si="4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5"/>
        <v>0</v>
      </c>
      <c r="J55" s="42" t="e">
        <f t="shared" si="3"/>
        <v>#DIV/0!</v>
      </c>
      <c r="K55" s="33" t="e">
        <f t="shared" si="4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5"/>
        <v>0</v>
      </c>
      <c r="J56" s="42" t="e">
        <f t="shared" si="3"/>
        <v>#DIV/0!</v>
      </c>
      <c r="K56" s="33" t="e">
        <f t="shared" si="4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5"/>
        <v>0</v>
      </c>
      <c r="J57" s="42" t="e">
        <f t="shared" si="3"/>
        <v>#DIV/0!</v>
      </c>
      <c r="K57" s="33" t="e">
        <f t="shared" si="4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5"/>
        <v>0</v>
      </c>
      <c r="J58" s="42" t="e">
        <f t="shared" si="3"/>
        <v>#DIV/0!</v>
      </c>
      <c r="K58" s="33" t="e">
        <f t="shared" si="4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5"/>
        <v>0</v>
      </c>
      <c r="J59" s="42" t="e">
        <f t="shared" si="3"/>
        <v>#DIV/0!</v>
      </c>
      <c r="K59" s="33" t="e">
        <f t="shared" si="4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5"/>
        <v>0</v>
      </c>
      <c r="J60" s="42" t="e">
        <f t="shared" si="3"/>
        <v>#DIV/0!</v>
      </c>
      <c r="K60" s="33" t="e">
        <f t="shared" si="4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5"/>
        <v>0</v>
      </c>
      <c r="J61" s="42" t="e">
        <f t="shared" si="3"/>
        <v>#DIV/0!</v>
      </c>
      <c r="K61" s="33" t="e">
        <f t="shared" si="4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5"/>
        <v>0</v>
      </c>
      <c r="J62" s="42" t="e">
        <f t="shared" si="3"/>
        <v>#DIV/0!</v>
      </c>
      <c r="K62" s="33" t="e">
        <f t="shared" si="4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5"/>
        <v>0</v>
      </c>
      <c r="J63" s="42" t="e">
        <f t="shared" si="3"/>
        <v>#DIV/0!</v>
      </c>
      <c r="K63" s="33" t="e">
        <f t="shared" si="4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5"/>
        <v>0</v>
      </c>
      <c r="J64" s="42" t="e">
        <f t="shared" si="3"/>
        <v>#DIV/0!</v>
      </c>
      <c r="K64" s="33" t="e">
        <f t="shared" si="4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5"/>
        <v>0</v>
      </c>
      <c r="J65" s="42" t="e">
        <f t="shared" si="3"/>
        <v>#DIV/0!</v>
      </c>
      <c r="K65" s="33" t="e">
        <f t="shared" si="4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5"/>
        <v>0</v>
      </c>
      <c r="J66" s="42" t="e">
        <f t="shared" si="3"/>
        <v>#DIV/0!</v>
      </c>
      <c r="K66" s="33" t="e">
        <f t="shared" si="4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5"/>
        <v>0</v>
      </c>
      <c r="J67" s="42" t="e">
        <f t="shared" si="3"/>
        <v>#DIV/0!</v>
      </c>
      <c r="K67" s="33" t="e">
        <f t="shared" si="4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5"/>
        <v>0</v>
      </c>
      <c r="J68" s="42" t="e">
        <f t="shared" si="3"/>
        <v>#DIV/0!</v>
      </c>
      <c r="K68" s="33" t="e">
        <f t="shared" si="4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5"/>
        <v>0</v>
      </c>
      <c r="J69" s="42" t="e">
        <f t="shared" si="3"/>
        <v>#DIV/0!</v>
      </c>
      <c r="K69" s="33" t="e">
        <f t="shared" si="4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5"/>
        <v>0</v>
      </c>
      <c r="J70" s="42" t="e">
        <f t="shared" si="3"/>
        <v>#DIV/0!</v>
      </c>
      <c r="K70" s="33" t="e">
        <f t="shared" si="4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5"/>
        <v>0</v>
      </c>
      <c r="J71" s="42" t="e">
        <f t="shared" si="3"/>
        <v>#DIV/0!</v>
      </c>
      <c r="K71" s="33" t="e">
        <f t="shared" si="4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5"/>
        <v>0</v>
      </c>
      <c r="J72" s="42" t="e">
        <f t="shared" si="3"/>
        <v>#DIV/0!</v>
      </c>
      <c r="K72" s="33" t="e">
        <f t="shared" si="4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5"/>
        <v>0</v>
      </c>
      <c r="J73" s="42" t="e">
        <f t="shared" si="3"/>
        <v>#DIV/0!</v>
      </c>
      <c r="K73" s="33" t="e">
        <f t="shared" si="4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5"/>
        <v>0</v>
      </c>
      <c r="J74" s="42" t="e">
        <f t="shared" si="3"/>
        <v>#DIV/0!</v>
      </c>
      <c r="K74" s="33" t="e">
        <f t="shared" si="4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5"/>
        <v>0</v>
      </c>
      <c r="J75" s="42" t="e">
        <f t="shared" si="3"/>
        <v>#DIV/0!</v>
      </c>
      <c r="K75" s="33" t="e">
        <f t="shared" si="4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5"/>
        <v>0</v>
      </c>
      <c r="J76" s="42" t="e">
        <f t="shared" si="3"/>
        <v>#DIV/0!</v>
      </c>
      <c r="K76" s="33" t="e">
        <f t="shared" si="4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5"/>
        <v>0</v>
      </c>
      <c r="J77" s="42" t="e">
        <f t="shared" si="3"/>
        <v>#DIV/0!</v>
      </c>
      <c r="K77" s="33" t="e">
        <f t="shared" si="4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5"/>
        <v>0</v>
      </c>
      <c r="J78" s="42" t="e">
        <f t="shared" si="3"/>
        <v>#DIV/0!</v>
      </c>
      <c r="K78" s="33" t="e">
        <f t="shared" si="4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5"/>
        <v>0</v>
      </c>
      <c r="J79" s="42" t="e">
        <f t="shared" si="3"/>
        <v>#DIV/0!</v>
      </c>
      <c r="K79" s="33" t="e">
        <f t="shared" si="4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5"/>
        <v>0</v>
      </c>
      <c r="J80" s="42" t="e">
        <f t="shared" ref="J80:J120" si="6">ROUND(((K79+E80)-H80)/I80,2)</f>
        <v>#DIV/0!</v>
      </c>
      <c r="K80" s="33" t="e">
        <f t="shared" ref="K80:K120" si="7">ROUND(I80*J80,2)</f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5"/>
        <v>0</v>
      </c>
      <c r="J81" s="42" t="e">
        <f t="shared" si="6"/>
        <v>#DIV/0!</v>
      </c>
      <c r="K81" s="33" t="e">
        <f t="shared" si="7"/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5"/>
        <v>0</v>
      </c>
      <c r="J82" s="42" t="e">
        <f t="shared" si="6"/>
        <v>#DIV/0!</v>
      </c>
      <c r="K82" s="33" t="e">
        <f t="shared" si="7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5"/>
        <v>0</v>
      </c>
      <c r="J83" s="42" t="e">
        <f t="shared" si="6"/>
        <v>#DIV/0!</v>
      </c>
      <c r="K83" s="33" t="e">
        <f t="shared" si="7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5"/>
        <v>0</v>
      </c>
      <c r="J84" s="42" t="e">
        <f t="shared" si="6"/>
        <v>#DIV/0!</v>
      </c>
      <c r="K84" s="33" t="e">
        <f t="shared" si="7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ref="I85:I120" si="8">+I84+C85-F85</f>
        <v>0</v>
      </c>
      <c r="J85" s="42" t="e">
        <f t="shared" si="6"/>
        <v>#DIV/0!</v>
      </c>
      <c r="K85" s="33" t="e">
        <f t="shared" si="7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8"/>
        <v>0</v>
      </c>
      <c r="J86" s="42" t="e">
        <f t="shared" si="6"/>
        <v>#DIV/0!</v>
      </c>
      <c r="K86" s="33" t="e">
        <f t="shared" si="7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8"/>
        <v>0</v>
      </c>
      <c r="J87" s="42" t="e">
        <f t="shared" si="6"/>
        <v>#DIV/0!</v>
      </c>
      <c r="K87" s="33" t="e">
        <f t="shared" si="7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8"/>
        <v>0</v>
      </c>
      <c r="J88" s="42" t="e">
        <f t="shared" si="6"/>
        <v>#DIV/0!</v>
      </c>
      <c r="K88" s="33" t="e">
        <f t="shared" si="7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8"/>
        <v>0</v>
      </c>
      <c r="J89" s="42" t="e">
        <f t="shared" si="6"/>
        <v>#DIV/0!</v>
      </c>
      <c r="K89" s="33" t="e">
        <f t="shared" si="7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8"/>
        <v>0</v>
      </c>
      <c r="J90" s="42" t="e">
        <f t="shared" si="6"/>
        <v>#DIV/0!</v>
      </c>
      <c r="K90" s="33" t="e">
        <f t="shared" si="7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8"/>
        <v>0</v>
      </c>
      <c r="J91" s="42" t="e">
        <f t="shared" si="6"/>
        <v>#DIV/0!</v>
      </c>
      <c r="K91" s="33" t="e">
        <f t="shared" si="7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8"/>
        <v>0</v>
      </c>
      <c r="J92" s="42" t="e">
        <f t="shared" si="6"/>
        <v>#DIV/0!</v>
      </c>
      <c r="K92" s="33" t="e">
        <f t="shared" si="7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8"/>
        <v>0</v>
      </c>
      <c r="J93" s="42" t="e">
        <f t="shared" si="6"/>
        <v>#DIV/0!</v>
      </c>
      <c r="K93" s="33" t="e">
        <f t="shared" si="7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8"/>
        <v>0</v>
      </c>
      <c r="J94" s="42" t="e">
        <f t="shared" si="6"/>
        <v>#DIV/0!</v>
      </c>
      <c r="K94" s="33" t="e">
        <f t="shared" si="7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8"/>
        <v>0</v>
      </c>
      <c r="J95" s="42" t="e">
        <f t="shared" si="6"/>
        <v>#DIV/0!</v>
      </c>
      <c r="K95" s="33" t="e">
        <f t="shared" si="7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8"/>
        <v>0</v>
      </c>
      <c r="J96" s="42" t="e">
        <f t="shared" si="6"/>
        <v>#DIV/0!</v>
      </c>
      <c r="K96" s="33" t="e">
        <f t="shared" si="7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8"/>
        <v>0</v>
      </c>
      <c r="J97" s="42" t="e">
        <f t="shared" si="6"/>
        <v>#DIV/0!</v>
      </c>
      <c r="K97" s="33" t="e">
        <f t="shared" si="7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8"/>
        <v>0</v>
      </c>
      <c r="J98" s="42" t="e">
        <f t="shared" si="6"/>
        <v>#DIV/0!</v>
      </c>
      <c r="K98" s="33" t="e">
        <f t="shared" si="7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8"/>
        <v>0</v>
      </c>
      <c r="J99" s="42" t="e">
        <f t="shared" si="6"/>
        <v>#DIV/0!</v>
      </c>
      <c r="K99" s="33" t="e">
        <f t="shared" si="7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8"/>
        <v>0</v>
      </c>
      <c r="J100" s="42" t="e">
        <f t="shared" si="6"/>
        <v>#DIV/0!</v>
      </c>
      <c r="K100" s="33" t="e">
        <f t="shared" si="7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8"/>
        <v>0</v>
      </c>
      <c r="J101" s="42" t="e">
        <f t="shared" si="6"/>
        <v>#DIV/0!</v>
      </c>
      <c r="K101" s="33" t="e">
        <f t="shared" si="7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8"/>
        <v>0</v>
      </c>
      <c r="J102" s="42" t="e">
        <f t="shared" si="6"/>
        <v>#DIV/0!</v>
      </c>
      <c r="K102" s="33" t="e">
        <f t="shared" si="7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8"/>
        <v>0</v>
      </c>
      <c r="J103" s="42" t="e">
        <f t="shared" si="6"/>
        <v>#DIV/0!</v>
      </c>
      <c r="K103" s="33" t="e">
        <f t="shared" si="7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8"/>
        <v>0</v>
      </c>
      <c r="J104" s="42" t="e">
        <f t="shared" si="6"/>
        <v>#DIV/0!</v>
      </c>
      <c r="K104" s="33" t="e">
        <f t="shared" si="7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8"/>
        <v>0</v>
      </c>
      <c r="J105" s="42" t="e">
        <f t="shared" si="6"/>
        <v>#DIV/0!</v>
      </c>
      <c r="K105" s="33" t="e">
        <f t="shared" si="7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8"/>
        <v>0</v>
      </c>
      <c r="J106" s="42" t="e">
        <f t="shared" si="6"/>
        <v>#DIV/0!</v>
      </c>
      <c r="K106" s="33" t="e">
        <f t="shared" si="7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8"/>
        <v>0</v>
      </c>
      <c r="J107" s="42" t="e">
        <f t="shared" si="6"/>
        <v>#DIV/0!</v>
      </c>
      <c r="K107" s="33" t="e">
        <f t="shared" si="7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8"/>
        <v>0</v>
      </c>
      <c r="J108" s="42" t="e">
        <f t="shared" si="6"/>
        <v>#DIV/0!</v>
      </c>
      <c r="K108" s="33" t="e">
        <f t="shared" si="7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8"/>
        <v>0</v>
      </c>
      <c r="J109" s="42" t="e">
        <f t="shared" si="6"/>
        <v>#DIV/0!</v>
      </c>
      <c r="K109" s="33" t="e">
        <f t="shared" si="7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8"/>
        <v>0</v>
      </c>
      <c r="J110" s="42" t="e">
        <f t="shared" si="6"/>
        <v>#DIV/0!</v>
      </c>
      <c r="K110" s="33" t="e">
        <f t="shared" si="7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8"/>
        <v>0</v>
      </c>
      <c r="J111" s="42" t="e">
        <f t="shared" si="6"/>
        <v>#DIV/0!</v>
      </c>
      <c r="K111" s="33" t="e">
        <f t="shared" si="7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8"/>
        <v>0</v>
      </c>
      <c r="J112" s="42" t="e">
        <f t="shared" si="6"/>
        <v>#DIV/0!</v>
      </c>
      <c r="K112" s="33" t="e">
        <f t="shared" si="7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8"/>
        <v>0</v>
      </c>
      <c r="J113" s="42" t="e">
        <f t="shared" si="6"/>
        <v>#DIV/0!</v>
      </c>
      <c r="K113" s="33" t="e">
        <f t="shared" si="7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8"/>
        <v>0</v>
      </c>
      <c r="J114" s="42" t="e">
        <f t="shared" si="6"/>
        <v>#DIV/0!</v>
      </c>
      <c r="K114" s="33" t="e">
        <f t="shared" si="7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8"/>
        <v>0</v>
      </c>
      <c r="J115" s="42" t="e">
        <f t="shared" si="6"/>
        <v>#DIV/0!</v>
      </c>
      <c r="K115" s="33" t="e">
        <f t="shared" si="7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8"/>
        <v>0</v>
      </c>
      <c r="J116" s="42" t="e">
        <f t="shared" si="6"/>
        <v>#DIV/0!</v>
      </c>
      <c r="K116" s="33" t="e">
        <f t="shared" si="7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8"/>
        <v>0</v>
      </c>
      <c r="J117" s="42" t="e">
        <f t="shared" si="6"/>
        <v>#DIV/0!</v>
      </c>
      <c r="K117" s="33" t="e">
        <f t="shared" si="7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8"/>
        <v>0</v>
      </c>
      <c r="J118" s="42" t="e">
        <f t="shared" si="6"/>
        <v>#DIV/0!</v>
      </c>
      <c r="K118" s="33" t="e">
        <f t="shared" si="7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8"/>
        <v>0</v>
      </c>
      <c r="J119" s="42" t="e">
        <f t="shared" si="6"/>
        <v>#DIV/0!</v>
      </c>
      <c r="K119" s="33" t="e">
        <f t="shared" si="7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8"/>
        <v>0</v>
      </c>
      <c r="J120" s="42" t="e">
        <f t="shared" si="6"/>
        <v>#DIV/0!</v>
      </c>
      <c r="K120" s="33" t="e">
        <f t="shared" si="7"/>
        <v>#DIV/0!</v>
      </c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2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373</v>
      </c>
      <c r="F8" s="10"/>
      <c r="G8" s="10"/>
      <c r="H8" s="38"/>
      <c r="I8" s="9" t="s">
        <v>6</v>
      </c>
      <c r="J8" s="10"/>
      <c r="K8" s="10" t="s">
        <v>375</v>
      </c>
      <c r="L8" s="11"/>
    </row>
    <row r="9" spans="1:12" ht="15" customHeight="1">
      <c r="A9" s="12" t="s">
        <v>8</v>
      </c>
      <c r="D9" s="10" t="s">
        <v>374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3">
    <tabColor rgb="FFFF0000"/>
    <pageSetUpPr fitToPage="1"/>
  </sheetPr>
  <dimension ref="A1:O79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9.710937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5" ht="28.5" customHeight="1">
      <c r="K1" s="373" t="s">
        <v>0</v>
      </c>
      <c r="L1" s="373"/>
    </row>
    <row r="2" spans="1:15" ht="15" customHeight="1"/>
    <row r="3" spans="1:15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5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5" s="3" customFormat="1" ht="15" customHeight="1">
      <c r="L5" s="4"/>
    </row>
    <row r="6" spans="1:15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5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5" ht="15" customHeight="1" thickBot="1">
      <c r="A8" s="8" t="s">
        <v>4</v>
      </c>
      <c r="B8" s="10"/>
      <c r="C8" s="10"/>
      <c r="D8" s="10" t="s">
        <v>373</v>
      </c>
      <c r="F8" s="10"/>
      <c r="G8" s="10"/>
      <c r="H8" s="38"/>
      <c r="I8" s="9" t="s">
        <v>6</v>
      </c>
      <c r="J8" s="10"/>
      <c r="K8" s="10" t="s">
        <v>377</v>
      </c>
      <c r="L8" s="11"/>
    </row>
    <row r="9" spans="1:15" ht="15" customHeight="1">
      <c r="A9" s="12" t="s">
        <v>8</v>
      </c>
      <c r="D9" s="10" t="s">
        <v>376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5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5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5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5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5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5" ht="17.100000000000001" customHeight="1">
      <c r="A15" s="17"/>
      <c r="B15" s="85"/>
      <c r="C15" s="28"/>
      <c r="D15" s="29"/>
      <c r="E15" s="21"/>
      <c r="F15" s="30"/>
      <c r="G15" s="31">
        <f>J14</f>
        <v>0</v>
      </c>
      <c r="H15" s="21">
        <f>F15*G15</f>
        <v>0</v>
      </c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5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  <c r="O16" s="97"/>
    </row>
    <row r="17" spans="1:12" ht="17.100000000000001" customHeight="1">
      <c r="A17" s="17"/>
      <c r="B17" s="8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6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4">
    <tabColor rgb="FFFF0000"/>
    <pageSetUpPr fitToPage="1"/>
  </sheetPr>
  <dimension ref="A1:L78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378</v>
      </c>
      <c r="F8" s="10"/>
      <c r="G8" s="10"/>
      <c r="H8" s="38"/>
      <c r="I8" s="9" t="s">
        <v>6</v>
      </c>
      <c r="J8" s="10"/>
      <c r="K8" s="10" t="s">
        <v>380</v>
      </c>
      <c r="L8" s="11"/>
    </row>
    <row r="9" spans="1:12" ht="15" customHeight="1">
      <c r="A9" s="12" t="s">
        <v>8</v>
      </c>
      <c r="D9" s="10" t="s">
        <v>379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5">
    <tabColor rgb="FFFFFF00"/>
    <pageSetUpPr fitToPage="1"/>
  </sheetPr>
  <dimension ref="A1:M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1406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479</v>
      </c>
      <c r="F8" s="10"/>
      <c r="G8" s="10"/>
      <c r="H8" s="38"/>
      <c r="I8" s="9" t="s">
        <v>6</v>
      </c>
      <c r="J8" s="10"/>
      <c r="K8" s="10" t="s">
        <v>381</v>
      </c>
      <c r="L8" s="11"/>
    </row>
    <row r="9" spans="1:13" ht="15" customHeight="1">
      <c r="A9" s="12" t="s">
        <v>8</v>
      </c>
      <c r="D9" s="10" t="s">
        <v>738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18</v>
      </c>
      <c r="J14" s="25">
        <v>45</v>
      </c>
      <c r="K14" s="21">
        <f>J14*I14</f>
        <v>810</v>
      </c>
      <c r="L14" s="26"/>
    </row>
    <row r="15" spans="1:13" ht="17.100000000000001" customHeight="1">
      <c r="A15" s="17">
        <v>45355</v>
      </c>
      <c r="B15" s="85" t="s">
        <v>604</v>
      </c>
      <c r="C15" s="28"/>
      <c r="D15" s="29"/>
      <c r="E15" s="21"/>
      <c r="F15" s="30">
        <v>2</v>
      </c>
      <c r="G15" s="31">
        <v>45</v>
      </c>
      <c r="H15" s="21">
        <f t="shared" si="0"/>
        <v>90</v>
      </c>
      <c r="I15" s="32">
        <f t="shared" ref="I15:I20" si="1">+I14+C15-F15</f>
        <v>16</v>
      </c>
      <c r="J15" s="42">
        <f t="shared" ref="J15:J20" si="2">ROUND(((K14+E15)-H15)/I15,2)</f>
        <v>45</v>
      </c>
      <c r="K15" s="33">
        <f t="shared" ref="K15:K20" si="3">ROUND(I15*J15,2)</f>
        <v>720</v>
      </c>
      <c r="L15" s="34"/>
      <c r="M15" s="1" t="s">
        <v>737</v>
      </c>
    </row>
    <row r="16" spans="1:13" ht="17.100000000000001" customHeight="1">
      <c r="A16" s="154">
        <v>45370</v>
      </c>
      <c r="B16" s="166" t="s">
        <v>587</v>
      </c>
      <c r="C16" s="156"/>
      <c r="D16" s="157"/>
      <c r="E16" s="158"/>
      <c r="F16" s="159">
        <v>2</v>
      </c>
      <c r="G16" s="160">
        <v>45</v>
      </c>
      <c r="H16" s="158">
        <f t="shared" si="0"/>
        <v>90</v>
      </c>
      <c r="I16" s="161">
        <f t="shared" si="1"/>
        <v>14</v>
      </c>
      <c r="J16" s="162">
        <f t="shared" si="2"/>
        <v>45</v>
      </c>
      <c r="K16" s="163">
        <f t="shared" si="3"/>
        <v>630</v>
      </c>
      <c r="L16" s="164"/>
      <c r="M16" s="165" t="s">
        <v>765</v>
      </c>
    </row>
    <row r="17" spans="1:13" ht="17.100000000000001" customHeight="1">
      <c r="A17" s="17">
        <v>45418</v>
      </c>
      <c r="B17" s="86" t="s">
        <v>629</v>
      </c>
      <c r="C17" s="19"/>
      <c r="D17" s="20"/>
      <c r="E17" s="21"/>
      <c r="F17" s="22">
        <v>1</v>
      </c>
      <c r="G17" s="160">
        <v>45</v>
      </c>
      <c r="H17" s="158">
        <f t="shared" si="0"/>
        <v>45</v>
      </c>
      <c r="I17" s="161">
        <f t="shared" si="1"/>
        <v>13</v>
      </c>
      <c r="J17" s="162">
        <f t="shared" si="2"/>
        <v>45</v>
      </c>
      <c r="K17" s="163">
        <f t="shared" si="3"/>
        <v>585</v>
      </c>
      <c r="L17" s="26"/>
      <c r="M17" s="1" t="s">
        <v>853</v>
      </c>
    </row>
    <row r="18" spans="1:13" ht="17.100000000000001" customHeight="1">
      <c r="A18" s="17">
        <v>45426</v>
      </c>
      <c r="B18" s="85" t="s">
        <v>589</v>
      </c>
      <c r="C18" s="28"/>
      <c r="D18" s="29"/>
      <c r="E18" s="21"/>
      <c r="F18" s="30">
        <v>2</v>
      </c>
      <c r="G18" s="160">
        <v>45</v>
      </c>
      <c r="H18" s="158">
        <f t="shared" si="0"/>
        <v>90</v>
      </c>
      <c r="I18" s="161">
        <f t="shared" si="1"/>
        <v>11</v>
      </c>
      <c r="J18" s="162">
        <f t="shared" si="2"/>
        <v>45</v>
      </c>
      <c r="K18" s="163">
        <f t="shared" si="3"/>
        <v>495</v>
      </c>
      <c r="L18" s="34"/>
      <c r="M18" s="1" t="s">
        <v>888</v>
      </c>
    </row>
    <row r="19" spans="1:13" ht="17.100000000000001" customHeight="1">
      <c r="A19" s="154">
        <v>45440</v>
      </c>
      <c r="B19" s="166" t="s">
        <v>629</v>
      </c>
      <c r="C19" s="156"/>
      <c r="D19" s="157"/>
      <c r="E19" s="158"/>
      <c r="F19" s="159">
        <v>1</v>
      </c>
      <c r="G19" s="160">
        <v>45</v>
      </c>
      <c r="H19" s="158">
        <f t="shared" si="0"/>
        <v>45</v>
      </c>
      <c r="I19" s="161">
        <f t="shared" si="1"/>
        <v>10</v>
      </c>
      <c r="J19" s="162">
        <f t="shared" si="2"/>
        <v>45</v>
      </c>
      <c r="K19" s="163">
        <f t="shared" si="3"/>
        <v>450</v>
      </c>
      <c r="L19" s="164"/>
      <c r="M19" s="165" t="s">
        <v>921</v>
      </c>
    </row>
    <row r="20" spans="1:13" ht="17.100000000000001" customHeight="1">
      <c r="A20" s="17">
        <v>45490</v>
      </c>
      <c r="B20" s="86" t="s">
        <v>627</v>
      </c>
      <c r="C20" s="19"/>
      <c r="D20" s="20"/>
      <c r="E20" s="21"/>
      <c r="F20" s="22">
        <v>7</v>
      </c>
      <c r="G20" s="160">
        <v>45</v>
      </c>
      <c r="H20" s="158">
        <f>F20*G20</f>
        <v>315</v>
      </c>
      <c r="I20" s="161">
        <f t="shared" si="1"/>
        <v>3</v>
      </c>
      <c r="J20" s="162">
        <f t="shared" si="2"/>
        <v>45</v>
      </c>
      <c r="K20" s="163">
        <f t="shared" si="3"/>
        <v>135</v>
      </c>
      <c r="L20" s="26"/>
      <c r="M20" s="1" t="s">
        <v>1011</v>
      </c>
    </row>
    <row r="21" spans="1:13" ht="17.100000000000001" customHeight="1">
      <c r="A21" s="17">
        <v>45513</v>
      </c>
      <c r="B21" s="85" t="s">
        <v>591</v>
      </c>
      <c r="C21" s="28"/>
      <c r="D21" s="29"/>
      <c r="E21" s="21"/>
      <c r="F21" s="30">
        <v>3</v>
      </c>
      <c r="G21" s="160">
        <v>45</v>
      </c>
      <c r="H21" s="158">
        <f>F21*G21</f>
        <v>135</v>
      </c>
      <c r="I21" s="161">
        <f>+I20+C21-F21</f>
        <v>0</v>
      </c>
      <c r="J21" s="162">
        <v>0</v>
      </c>
      <c r="K21" s="163">
        <f>ROUND(I21*J21,2)</f>
        <v>0</v>
      </c>
      <c r="L21" s="34"/>
      <c r="M21" s="1" t="s">
        <v>1052</v>
      </c>
    </row>
    <row r="22" spans="1:13" ht="17.100000000000001" customHeight="1">
      <c r="A22" s="17"/>
      <c r="B22" s="85"/>
      <c r="C22" s="28"/>
      <c r="D22" s="29"/>
      <c r="E22" s="21"/>
      <c r="F22" s="30"/>
      <c r="G22" s="31"/>
      <c r="H22" s="21"/>
      <c r="I22" s="32">
        <f t="shared" ref="I22:I80" si="4">+I21+C22-F22</f>
        <v>0</v>
      </c>
      <c r="J22" s="42" t="e">
        <f t="shared" ref="J22:J80" si="5">ROUND(((K21+E22)-H22)/I22,2)</f>
        <v>#DIV/0!</v>
      </c>
      <c r="K22" s="33" t="e">
        <f t="shared" ref="K22:K80" si="6">ROUND(I22*J22,2)</f>
        <v>#DIV/0!</v>
      </c>
      <c r="L22" s="34"/>
    </row>
    <row r="23" spans="1:13" ht="17.100000000000001" customHeight="1">
      <c r="A23" s="17"/>
      <c r="B23" s="85"/>
      <c r="C23" s="28"/>
      <c r="D23" s="29"/>
      <c r="E23" s="21"/>
      <c r="F23" s="30"/>
      <c r="G23" s="31"/>
      <c r="H23" s="21"/>
      <c r="I23" s="32">
        <f t="shared" si="4"/>
        <v>0</v>
      </c>
      <c r="J23" s="42" t="e">
        <f t="shared" si="5"/>
        <v>#DIV/0!</v>
      </c>
      <c r="K23" s="33" t="e">
        <f t="shared" si="6"/>
        <v>#DIV/0!</v>
      </c>
      <c r="L23" s="34"/>
    </row>
    <row r="24" spans="1:13" ht="17.100000000000001" customHeight="1">
      <c r="A24" s="17"/>
      <c r="B24" s="85"/>
      <c r="C24" s="28"/>
      <c r="D24" s="29"/>
      <c r="E24" s="21"/>
      <c r="F24" s="30"/>
      <c r="G24" s="31"/>
      <c r="H24" s="21"/>
      <c r="I24" s="32">
        <f t="shared" si="4"/>
        <v>0</v>
      </c>
      <c r="J24" s="42" t="e">
        <f t="shared" si="5"/>
        <v>#DIV/0!</v>
      </c>
      <c r="K24" s="33" t="e">
        <f t="shared" si="6"/>
        <v>#DIV/0!</v>
      </c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/>
      <c r="H25" s="21"/>
      <c r="I25" s="32">
        <f t="shared" si="4"/>
        <v>0</v>
      </c>
      <c r="J25" s="42" t="e">
        <f t="shared" si="5"/>
        <v>#DIV/0!</v>
      </c>
      <c r="K25" s="33" t="e">
        <f t="shared" si="6"/>
        <v>#DIV/0!</v>
      </c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>
        <f t="shared" si="4"/>
        <v>0</v>
      </c>
      <c r="J26" s="42" t="e">
        <f t="shared" si="5"/>
        <v>#DIV/0!</v>
      </c>
      <c r="K26" s="33" t="e">
        <f t="shared" si="6"/>
        <v>#DIV/0!</v>
      </c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>
        <f t="shared" si="4"/>
        <v>0</v>
      </c>
      <c r="J27" s="42" t="e">
        <f t="shared" si="5"/>
        <v>#DIV/0!</v>
      </c>
      <c r="K27" s="33" t="e">
        <f t="shared" si="6"/>
        <v>#DIV/0!</v>
      </c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>
        <f t="shared" si="4"/>
        <v>0</v>
      </c>
      <c r="J28" s="42" t="e">
        <f t="shared" si="5"/>
        <v>#DIV/0!</v>
      </c>
      <c r="K28" s="33" t="e">
        <f t="shared" si="6"/>
        <v>#DIV/0!</v>
      </c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>
        <f t="shared" si="4"/>
        <v>0</v>
      </c>
      <c r="J29" s="42" t="e">
        <f t="shared" si="5"/>
        <v>#DIV/0!</v>
      </c>
      <c r="K29" s="33" t="e">
        <f t="shared" si="6"/>
        <v>#DIV/0!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si="4"/>
        <v>0</v>
      </c>
      <c r="J30" s="42" t="e">
        <f t="shared" si="5"/>
        <v>#DIV/0!</v>
      </c>
      <c r="K30" s="33" t="e">
        <f t="shared" si="6"/>
        <v>#DIV/0!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4"/>
        <v>0</v>
      </c>
      <c r="J31" s="42" t="e">
        <f t="shared" si="5"/>
        <v>#DIV/0!</v>
      </c>
      <c r="K31" s="33" t="e">
        <f t="shared" si="6"/>
        <v>#DIV/0!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4"/>
        <v>0</v>
      </c>
      <c r="J32" s="42" t="e">
        <f t="shared" si="5"/>
        <v>#DIV/0!</v>
      </c>
      <c r="K32" s="33" t="e">
        <f t="shared" si="6"/>
        <v>#DIV/0!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4"/>
        <v>0</v>
      </c>
      <c r="J33" s="42" t="e">
        <f t="shared" si="5"/>
        <v>#DIV/0!</v>
      </c>
      <c r="K33" s="33" t="e">
        <f t="shared" si="6"/>
        <v>#DIV/0!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4"/>
        <v>0</v>
      </c>
      <c r="J34" s="42" t="e">
        <f t="shared" si="5"/>
        <v>#DIV/0!</v>
      </c>
      <c r="K34" s="33" t="e">
        <f t="shared" si="6"/>
        <v>#DIV/0!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4"/>
        <v>0</v>
      </c>
      <c r="J35" s="42" t="e">
        <f t="shared" si="5"/>
        <v>#DIV/0!</v>
      </c>
      <c r="K35" s="33" t="e">
        <f t="shared" si="6"/>
        <v>#DIV/0!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4"/>
        <v>0</v>
      </c>
      <c r="J36" s="42" t="e">
        <f t="shared" si="5"/>
        <v>#DIV/0!</v>
      </c>
      <c r="K36" s="33" t="e">
        <f t="shared" si="6"/>
        <v>#DIV/0!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4"/>
        <v>0</v>
      </c>
      <c r="J37" s="42" t="e">
        <f t="shared" si="5"/>
        <v>#DIV/0!</v>
      </c>
      <c r="K37" s="33" t="e">
        <f t="shared" si="6"/>
        <v>#DIV/0!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4"/>
        <v>0</v>
      </c>
      <c r="J38" s="42" t="e">
        <f t="shared" si="5"/>
        <v>#DIV/0!</v>
      </c>
      <c r="K38" s="33" t="e">
        <f t="shared" si="6"/>
        <v>#DIV/0!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4"/>
        <v>0</v>
      </c>
      <c r="J39" s="42" t="e">
        <f t="shared" si="5"/>
        <v>#DIV/0!</v>
      </c>
      <c r="K39" s="33" t="e">
        <f t="shared" si="6"/>
        <v>#DIV/0!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4"/>
        <v>0</v>
      </c>
      <c r="J40" s="42" t="e">
        <f t="shared" si="5"/>
        <v>#DIV/0!</v>
      </c>
      <c r="K40" s="33" t="e">
        <f t="shared" si="6"/>
        <v>#DIV/0!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4"/>
        <v>0</v>
      </c>
      <c r="J41" s="42" t="e">
        <f t="shared" si="5"/>
        <v>#DIV/0!</v>
      </c>
      <c r="K41" s="33" t="e">
        <f t="shared" si="6"/>
        <v>#DIV/0!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4"/>
        <v>0</v>
      </c>
      <c r="J42" s="42" t="e">
        <f t="shared" si="5"/>
        <v>#DIV/0!</v>
      </c>
      <c r="K42" s="33" t="e">
        <f t="shared" si="6"/>
        <v>#DIV/0!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4"/>
        <v>0</v>
      </c>
      <c r="J43" s="42" t="e">
        <f t="shared" si="5"/>
        <v>#DIV/0!</v>
      </c>
      <c r="K43" s="33" t="e">
        <f t="shared" si="6"/>
        <v>#DIV/0!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4"/>
        <v>0</v>
      </c>
      <c r="J44" s="42" t="e">
        <f t="shared" si="5"/>
        <v>#DIV/0!</v>
      </c>
      <c r="K44" s="33" t="e">
        <f t="shared" si="6"/>
        <v>#DIV/0!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4"/>
        <v>0</v>
      </c>
      <c r="J45" s="42" t="e">
        <f t="shared" si="5"/>
        <v>#DIV/0!</v>
      </c>
      <c r="K45" s="33" t="e">
        <f t="shared" si="6"/>
        <v>#DIV/0!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4"/>
        <v>0</v>
      </c>
      <c r="J46" s="42" t="e">
        <f t="shared" si="5"/>
        <v>#DIV/0!</v>
      </c>
      <c r="K46" s="33" t="e">
        <f t="shared" si="6"/>
        <v>#DIV/0!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4"/>
        <v>0</v>
      </c>
      <c r="J47" s="42" t="e">
        <f t="shared" si="5"/>
        <v>#DIV/0!</v>
      </c>
      <c r="K47" s="33" t="e">
        <f t="shared" si="6"/>
        <v>#DIV/0!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4"/>
        <v>0</v>
      </c>
      <c r="J48" s="42" t="e">
        <f t="shared" si="5"/>
        <v>#DIV/0!</v>
      </c>
      <c r="K48" s="33" t="e">
        <f t="shared" si="6"/>
        <v>#DIV/0!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4"/>
        <v>0</v>
      </c>
      <c r="J49" s="42" t="e">
        <f t="shared" si="5"/>
        <v>#DIV/0!</v>
      </c>
      <c r="K49" s="33" t="e">
        <f t="shared" si="6"/>
        <v>#DIV/0!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4"/>
        <v>0</v>
      </c>
      <c r="J50" s="42" t="e">
        <f t="shared" si="5"/>
        <v>#DIV/0!</v>
      </c>
      <c r="K50" s="33" t="e">
        <f t="shared" si="6"/>
        <v>#DIV/0!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4"/>
        <v>0</v>
      </c>
      <c r="J51" s="42" t="e">
        <f t="shared" si="5"/>
        <v>#DIV/0!</v>
      </c>
      <c r="K51" s="33" t="e">
        <f t="shared" si="6"/>
        <v>#DIV/0!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4"/>
        <v>0</v>
      </c>
      <c r="J52" s="42" t="e">
        <f t="shared" si="5"/>
        <v>#DIV/0!</v>
      </c>
      <c r="K52" s="33" t="e">
        <f t="shared" si="6"/>
        <v>#DIV/0!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4"/>
        <v>0</v>
      </c>
      <c r="J53" s="42" t="e">
        <f t="shared" si="5"/>
        <v>#DIV/0!</v>
      </c>
      <c r="K53" s="33" t="e">
        <f t="shared" si="6"/>
        <v>#DIV/0!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4"/>
        <v>0</v>
      </c>
      <c r="J54" s="42" t="e">
        <f t="shared" si="5"/>
        <v>#DIV/0!</v>
      </c>
      <c r="K54" s="33" t="e">
        <f t="shared" si="6"/>
        <v>#DIV/0!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4"/>
        <v>0</v>
      </c>
      <c r="J55" s="42" t="e">
        <f t="shared" si="5"/>
        <v>#DIV/0!</v>
      </c>
      <c r="K55" s="33" t="e">
        <f t="shared" si="6"/>
        <v>#DIV/0!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4"/>
        <v>0</v>
      </c>
      <c r="J56" s="42" t="e">
        <f t="shared" si="5"/>
        <v>#DIV/0!</v>
      </c>
      <c r="K56" s="33" t="e">
        <f t="shared" si="6"/>
        <v>#DIV/0!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4"/>
        <v>0</v>
      </c>
      <c r="J57" s="42" t="e">
        <f t="shared" si="5"/>
        <v>#DIV/0!</v>
      </c>
      <c r="K57" s="33" t="e">
        <f t="shared" si="6"/>
        <v>#DIV/0!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4"/>
        <v>0</v>
      </c>
      <c r="J58" s="42" t="e">
        <f t="shared" si="5"/>
        <v>#DIV/0!</v>
      </c>
      <c r="K58" s="33" t="e">
        <f t="shared" si="6"/>
        <v>#DIV/0!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4"/>
        <v>0</v>
      </c>
      <c r="J59" s="42" t="e">
        <f t="shared" si="5"/>
        <v>#DIV/0!</v>
      </c>
      <c r="K59" s="33" t="e">
        <f t="shared" si="6"/>
        <v>#DIV/0!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4"/>
        <v>0</v>
      </c>
      <c r="J60" s="42" t="e">
        <f t="shared" si="5"/>
        <v>#DIV/0!</v>
      </c>
      <c r="K60" s="33" t="e">
        <f t="shared" si="6"/>
        <v>#DIV/0!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4"/>
        <v>0</v>
      </c>
      <c r="J61" s="42" t="e">
        <f t="shared" si="5"/>
        <v>#DIV/0!</v>
      </c>
      <c r="K61" s="33" t="e">
        <f t="shared" si="6"/>
        <v>#DIV/0!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4"/>
        <v>0</v>
      </c>
      <c r="J62" s="42" t="e">
        <f t="shared" si="5"/>
        <v>#DIV/0!</v>
      </c>
      <c r="K62" s="33" t="e">
        <f t="shared" si="6"/>
        <v>#DIV/0!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4"/>
        <v>0</v>
      </c>
      <c r="J63" s="42" t="e">
        <f t="shared" si="5"/>
        <v>#DIV/0!</v>
      </c>
      <c r="K63" s="33" t="e">
        <f t="shared" si="6"/>
        <v>#DIV/0!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4"/>
        <v>0</v>
      </c>
      <c r="J64" s="42" t="e">
        <f t="shared" si="5"/>
        <v>#DIV/0!</v>
      </c>
      <c r="K64" s="33" t="e">
        <f t="shared" si="6"/>
        <v>#DIV/0!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4"/>
        <v>0</v>
      </c>
      <c r="J65" s="42" t="e">
        <f t="shared" si="5"/>
        <v>#DIV/0!</v>
      </c>
      <c r="K65" s="33" t="e">
        <f t="shared" si="6"/>
        <v>#DIV/0!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4"/>
        <v>0</v>
      </c>
      <c r="J66" s="42" t="e">
        <f t="shared" si="5"/>
        <v>#DIV/0!</v>
      </c>
      <c r="K66" s="33" t="e">
        <f t="shared" si="6"/>
        <v>#DIV/0!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4"/>
        <v>0</v>
      </c>
      <c r="J67" s="42" t="e">
        <f t="shared" si="5"/>
        <v>#DIV/0!</v>
      </c>
      <c r="K67" s="33" t="e">
        <f t="shared" si="6"/>
        <v>#DIV/0!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4"/>
        <v>0</v>
      </c>
      <c r="J68" s="42" t="e">
        <f t="shared" si="5"/>
        <v>#DIV/0!</v>
      </c>
      <c r="K68" s="33" t="e">
        <f t="shared" si="6"/>
        <v>#DIV/0!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4"/>
        <v>0</v>
      </c>
      <c r="J69" s="42" t="e">
        <f t="shared" si="5"/>
        <v>#DIV/0!</v>
      </c>
      <c r="K69" s="33" t="e">
        <f t="shared" si="6"/>
        <v>#DIV/0!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4"/>
        <v>0</v>
      </c>
      <c r="J70" s="42" t="e">
        <f t="shared" si="5"/>
        <v>#DIV/0!</v>
      </c>
      <c r="K70" s="33" t="e">
        <f t="shared" si="6"/>
        <v>#DIV/0!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4"/>
        <v>0</v>
      </c>
      <c r="J71" s="42" t="e">
        <f t="shared" si="5"/>
        <v>#DIV/0!</v>
      </c>
      <c r="K71" s="33" t="e">
        <f t="shared" si="6"/>
        <v>#DIV/0!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4"/>
        <v>0</v>
      </c>
      <c r="J72" s="42" t="e">
        <f t="shared" si="5"/>
        <v>#DIV/0!</v>
      </c>
      <c r="K72" s="33" t="e">
        <f t="shared" si="6"/>
        <v>#DIV/0!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4"/>
        <v>0</v>
      </c>
      <c r="J73" s="42" t="e">
        <f t="shared" si="5"/>
        <v>#DIV/0!</v>
      </c>
      <c r="K73" s="33" t="e">
        <f t="shared" si="6"/>
        <v>#DIV/0!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4"/>
        <v>0</v>
      </c>
      <c r="J74" s="42" t="e">
        <f t="shared" si="5"/>
        <v>#DIV/0!</v>
      </c>
      <c r="K74" s="33" t="e">
        <f t="shared" si="6"/>
        <v>#DIV/0!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4"/>
        <v>0</v>
      </c>
      <c r="J75" s="42" t="e">
        <f t="shared" si="5"/>
        <v>#DIV/0!</v>
      </c>
      <c r="K75" s="33" t="e">
        <f t="shared" si="6"/>
        <v>#DIV/0!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4"/>
        <v>0</v>
      </c>
      <c r="J76" s="42" t="e">
        <f t="shared" si="5"/>
        <v>#DIV/0!</v>
      </c>
      <c r="K76" s="33" t="e">
        <f t="shared" si="6"/>
        <v>#DIV/0!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4"/>
        <v>0</v>
      </c>
      <c r="J77" s="42" t="e">
        <f t="shared" si="5"/>
        <v>#DIV/0!</v>
      </c>
      <c r="K77" s="33" t="e">
        <f t="shared" si="6"/>
        <v>#DIV/0!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4"/>
        <v>0</v>
      </c>
      <c r="J78" s="42" t="e">
        <f t="shared" si="5"/>
        <v>#DIV/0!</v>
      </c>
      <c r="K78" s="33" t="e">
        <f t="shared" si="6"/>
        <v>#DIV/0!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4"/>
        <v>0</v>
      </c>
      <c r="J79" s="42" t="e">
        <f t="shared" si="5"/>
        <v>#DIV/0!</v>
      </c>
      <c r="K79" s="33" t="e">
        <f t="shared" si="6"/>
        <v>#DIV/0!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4"/>
        <v>0</v>
      </c>
      <c r="J80" s="42" t="e">
        <f t="shared" si="5"/>
        <v>#DIV/0!</v>
      </c>
      <c r="K80" s="33" t="e">
        <f t="shared" si="6"/>
        <v>#DIV/0!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ref="I81:I120" si="7">+I80+C81-F81</f>
        <v>0</v>
      </c>
      <c r="J81" s="42" t="e">
        <f t="shared" ref="J81:J120" si="8">ROUND(((K80+E81)-H81)/I81,2)</f>
        <v>#DIV/0!</v>
      </c>
      <c r="K81" s="33" t="e">
        <f t="shared" ref="K81:K120" si="9">ROUND(I81*J81,2)</f>
        <v>#DIV/0!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7"/>
        <v>0</v>
      </c>
      <c r="J82" s="42" t="e">
        <f t="shared" si="8"/>
        <v>#DIV/0!</v>
      </c>
      <c r="K82" s="33" t="e">
        <f t="shared" si="9"/>
        <v>#DIV/0!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7"/>
        <v>0</v>
      </c>
      <c r="J83" s="42" t="e">
        <f t="shared" si="8"/>
        <v>#DIV/0!</v>
      </c>
      <c r="K83" s="33" t="e">
        <f t="shared" si="9"/>
        <v>#DIV/0!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7"/>
        <v>0</v>
      </c>
      <c r="J84" s="42" t="e">
        <f t="shared" si="8"/>
        <v>#DIV/0!</v>
      </c>
      <c r="K84" s="33" t="e">
        <f t="shared" si="9"/>
        <v>#DIV/0!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7"/>
        <v>0</v>
      </c>
      <c r="J85" s="42" t="e">
        <f t="shared" si="8"/>
        <v>#DIV/0!</v>
      </c>
      <c r="K85" s="33" t="e">
        <f t="shared" si="9"/>
        <v>#DIV/0!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7"/>
        <v>0</v>
      </c>
      <c r="J86" s="42" t="e">
        <f t="shared" si="8"/>
        <v>#DIV/0!</v>
      </c>
      <c r="K86" s="33" t="e">
        <f t="shared" si="9"/>
        <v>#DIV/0!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7"/>
        <v>0</v>
      </c>
      <c r="J87" s="42" t="e">
        <f t="shared" si="8"/>
        <v>#DIV/0!</v>
      </c>
      <c r="K87" s="33" t="e">
        <f t="shared" si="9"/>
        <v>#DIV/0!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7"/>
        <v>0</v>
      </c>
      <c r="J96" s="42" t="e">
        <f t="shared" si="8"/>
        <v>#DIV/0!</v>
      </c>
      <c r="K96" s="33" t="e">
        <f t="shared" si="9"/>
        <v>#DIV/0!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7"/>
        <v>0</v>
      </c>
      <c r="J97" s="42" t="e">
        <f t="shared" si="8"/>
        <v>#DIV/0!</v>
      </c>
      <c r="K97" s="33" t="e">
        <f t="shared" si="9"/>
        <v>#DIV/0!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7"/>
        <v>0</v>
      </c>
      <c r="J98" s="42" t="e">
        <f t="shared" si="8"/>
        <v>#DIV/0!</v>
      </c>
      <c r="K98" s="33" t="e">
        <f t="shared" si="9"/>
        <v>#DIV/0!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7"/>
        <v>0</v>
      </c>
      <c r="J99" s="42" t="e">
        <f t="shared" si="8"/>
        <v>#DIV/0!</v>
      </c>
      <c r="K99" s="33" t="e">
        <f t="shared" si="9"/>
        <v>#DIV/0!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7"/>
        <v>0</v>
      </c>
      <c r="J100" s="42" t="e">
        <f t="shared" si="8"/>
        <v>#DIV/0!</v>
      </c>
      <c r="K100" s="33" t="e">
        <f t="shared" si="9"/>
        <v>#DIV/0!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7"/>
        <v>0</v>
      </c>
      <c r="J101" s="42" t="e">
        <f t="shared" si="8"/>
        <v>#DIV/0!</v>
      </c>
      <c r="K101" s="33" t="e">
        <f t="shared" si="9"/>
        <v>#DIV/0!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7"/>
        <v>0</v>
      </c>
      <c r="J102" s="42" t="e">
        <f t="shared" si="8"/>
        <v>#DIV/0!</v>
      </c>
      <c r="K102" s="33" t="e">
        <f t="shared" si="9"/>
        <v>#DIV/0!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7"/>
        <v>0</v>
      </c>
      <c r="J103" s="42" t="e">
        <f t="shared" si="8"/>
        <v>#DIV/0!</v>
      </c>
      <c r="K103" s="33" t="e">
        <f t="shared" si="9"/>
        <v>#DIV/0!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7"/>
        <v>0</v>
      </c>
      <c r="J104" s="42" t="e">
        <f t="shared" si="8"/>
        <v>#DIV/0!</v>
      </c>
      <c r="K104" s="33" t="e">
        <f t="shared" si="9"/>
        <v>#DIV/0!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7"/>
        <v>0</v>
      </c>
      <c r="J105" s="42" t="e">
        <f t="shared" si="8"/>
        <v>#DIV/0!</v>
      </c>
      <c r="K105" s="33" t="e">
        <f t="shared" si="9"/>
        <v>#DIV/0!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7"/>
        <v>0</v>
      </c>
      <c r="J106" s="42" t="e">
        <f t="shared" si="8"/>
        <v>#DIV/0!</v>
      </c>
      <c r="K106" s="33" t="e">
        <f t="shared" si="9"/>
        <v>#DIV/0!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7"/>
        <v>0</v>
      </c>
      <c r="J107" s="42" t="e">
        <f t="shared" si="8"/>
        <v>#DIV/0!</v>
      </c>
      <c r="K107" s="33" t="e">
        <f t="shared" si="9"/>
        <v>#DIV/0!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7"/>
        <v>0</v>
      </c>
      <c r="J108" s="42" t="e">
        <f t="shared" si="8"/>
        <v>#DIV/0!</v>
      </c>
      <c r="K108" s="33" t="e">
        <f t="shared" si="9"/>
        <v>#DIV/0!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7"/>
        <v>0</v>
      </c>
      <c r="J109" s="42" t="e">
        <f t="shared" si="8"/>
        <v>#DIV/0!</v>
      </c>
      <c r="K109" s="33" t="e">
        <f t="shared" si="9"/>
        <v>#DIV/0!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7"/>
        <v>0</v>
      </c>
      <c r="J110" s="42" t="e">
        <f t="shared" si="8"/>
        <v>#DIV/0!</v>
      </c>
      <c r="K110" s="33" t="e">
        <f t="shared" si="9"/>
        <v>#DIV/0!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7"/>
        <v>0</v>
      </c>
      <c r="J111" s="42" t="e">
        <f t="shared" si="8"/>
        <v>#DIV/0!</v>
      </c>
      <c r="K111" s="33" t="e">
        <f t="shared" si="9"/>
        <v>#DIV/0!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7"/>
        <v>0</v>
      </c>
      <c r="J112" s="42" t="e">
        <f t="shared" si="8"/>
        <v>#DIV/0!</v>
      </c>
      <c r="K112" s="33" t="e">
        <f t="shared" si="9"/>
        <v>#DIV/0!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7"/>
        <v>0</v>
      </c>
      <c r="J113" s="42" t="e">
        <f t="shared" si="8"/>
        <v>#DIV/0!</v>
      </c>
      <c r="K113" s="33" t="e">
        <f t="shared" si="9"/>
        <v>#DIV/0!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7"/>
        <v>0</v>
      </c>
      <c r="J114" s="42" t="e">
        <f t="shared" si="8"/>
        <v>#DIV/0!</v>
      </c>
      <c r="K114" s="33" t="e">
        <f t="shared" si="9"/>
        <v>#DIV/0!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7"/>
        <v>0</v>
      </c>
      <c r="J115" s="42" t="e">
        <f t="shared" si="8"/>
        <v>#DIV/0!</v>
      </c>
      <c r="K115" s="33" t="e">
        <f t="shared" si="9"/>
        <v>#DIV/0!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7"/>
        <v>0</v>
      </c>
      <c r="J116" s="42" t="e">
        <f t="shared" si="8"/>
        <v>#DIV/0!</v>
      </c>
      <c r="K116" s="33" t="e">
        <f t="shared" si="9"/>
        <v>#DIV/0!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7"/>
        <v>0</v>
      </c>
      <c r="J117" s="42" t="e">
        <f t="shared" si="8"/>
        <v>#DIV/0!</v>
      </c>
      <c r="K117" s="33" t="e">
        <f t="shared" si="9"/>
        <v>#DIV/0!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7"/>
        <v>0</v>
      </c>
      <c r="J118" s="42" t="e">
        <f t="shared" si="8"/>
        <v>#DIV/0!</v>
      </c>
      <c r="K118" s="33" t="e">
        <f t="shared" si="9"/>
        <v>#DIV/0!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7"/>
        <v>0</v>
      </c>
      <c r="J119" s="42" t="e">
        <f t="shared" si="8"/>
        <v>#DIV/0!</v>
      </c>
      <c r="K119" s="33" t="e">
        <f t="shared" si="9"/>
        <v>#DIV/0!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7"/>
        <v>0</v>
      </c>
      <c r="J120" s="42" t="e">
        <f t="shared" si="8"/>
        <v>#DIV/0!</v>
      </c>
      <c r="K120" s="33" t="e">
        <f t="shared" si="9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7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382</v>
      </c>
      <c r="F8" s="10"/>
      <c r="G8" s="10"/>
      <c r="H8" s="38"/>
      <c r="I8" s="9" t="s">
        <v>6</v>
      </c>
      <c r="J8" s="10"/>
      <c r="K8" s="10" t="s">
        <v>384</v>
      </c>
      <c r="L8" s="11"/>
    </row>
    <row r="9" spans="1:12" ht="15" customHeight="1">
      <c r="A9" s="12" t="s">
        <v>8</v>
      </c>
      <c r="D9" s="10" t="s">
        <v>383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8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385</v>
      </c>
      <c r="F8" s="10"/>
      <c r="G8" s="10"/>
      <c r="H8" s="38"/>
      <c r="I8" s="9" t="s">
        <v>6</v>
      </c>
      <c r="J8" s="10"/>
      <c r="K8" s="10" t="s">
        <v>386</v>
      </c>
      <c r="L8" s="11"/>
    </row>
    <row r="9" spans="1:12" ht="15" customHeight="1">
      <c r="A9" s="12" t="s">
        <v>8</v>
      </c>
      <c r="D9" s="10" t="s">
        <v>383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49">
    <tabColor rgb="FFFF0000"/>
    <pageSetUpPr fitToPage="1"/>
  </sheetPr>
  <dimension ref="A1:L78"/>
  <sheetViews>
    <sheetView zoomScaleNormal="100" zoomScaleSheetLayoutView="100" workbookViewId="0">
      <selection activeCell="G15" sqref="G15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385</v>
      </c>
      <c r="F8" s="10"/>
      <c r="G8" s="10"/>
      <c r="H8" s="38"/>
      <c r="I8" s="9" t="s">
        <v>6</v>
      </c>
      <c r="J8" s="10"/>
      <c r="K8" s="10" t="s">
        <v>388</v>
      </c>
      <c r="L8" s="11"/>
    </row>
    <row r="9" spans="1:12" ht="15" customHeight="1">
      <c r="A9" s="12" t="s">
        <v>8</v>
      </c>
      <c r="D9" s="10" t="s">
        <v>387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0">
    <tabColor rgb="FFFF0000"/>
    <pageSetUpPr fitToPage="1"/>
  </sheetPr>
  <dimension ref="A1:L78"/>
  <sheetViews>
    <sheetView zoomScaleNormal="100" zoomScaleSheetLayoutView="100" workbookViewId="0">
      <selection activeCell="A15" sqref="A15:F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389</v>
      </c>
      <c r="F8" s="10"/>
      <c r="G8" s="10"/>
      <c r="H8" s="38"/>
      <c r="I8" s="9" t="s">
        <v>6</v>
      </c>
      <c r="J8" s="10"/>
      <c r="K8" s="10" t="s">
        <v>391</v>
      </c>
      <c r="L8" s="11"/>
    </row>
    <row r="9" spans="1:12" ht="15" customHeight="1">
      <c r="A9" s="12" t="s">
        <v>8</v>
      </c>
      <c r="D9" s="10" t="s">
        <v>390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1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392</v>
      </c>
      <c r="F8" s="10"/>
      <c r="G8" s="10"/>
      <c r="H8" s="38"/>
      <c r="I8" s="9" t="s">
        <v>6</v>
      </c>
      <c r="J8" s="10"/>
      <c r="K8" s="10" t="s">
        <v>493</v>
      </c>
      <c r="L8" s="11"/>
    </row>
    <row r="9" spans="1:12" ht="15" customHeight="1">
      <c r="A9" s="12" t="s">
        <v>8</v>
      </c>
      <c r="D9" s="10" t="s">
        <v>383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88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>
        <f>F17*G17</f>
        <v>0</v>
      </c>
      <c r="I17" s="32">
        <f>+I16+C17-F17</f>
        <v>0</v>
      </c>
      <c r="J17" s="42" t="e">
        <f>ROUND(((K16+E17)-H17)/I17,2)</f>
        <v>#DIV/0!</v>
      </c>
      <c r="K17" s="33" t="e">
        <f>ROUND(I17*J17,2)</f>
        <v>#DIV/0!</v>
      </c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>
        <f>F18*G18</f>
        <v>0</v>
      </c>
      <c r="I18" s="32">
        <f>+I17+C18-F18</f>
        <v>0</v>
      </c>
      <c r="J18" s="42">
        <v>0</v>
      </c>
      <c r="K18" s="33">
        <f>ROUND(I18*J18,2)</f>
        <v>0</v>
      </c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2">
    <tabColor rgb="FFFFFF00"/>
    <pageSetUpPr fitToPage="1"/>
  </sheetPr>
  <dimension ref="A1:N107"/>
  <sheetViews>
    <sheetView topLeftCell="A82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393</v>
      </c>
      <c r="F8" s="10"/>
      <c r="G8" s="10"/>
      <c r="H8" s="38"/>
      <c r="I8" s="9" t="s">
        <v>6</v>
      </c>
      <c r="J8" s="10"/>
      <c r="K8" s="10" t="s">
        <v>395</v>
      </c>
      <c r="L8" s="11"/>
    </row>
    <row r="9" spans="1:13" ht="15" customHeight="1">
      <c r="A9" s="12" t="s">
        <v>8</v>
      </c>
      <c r="D9" s="10" t="s">
        <v>394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380</v>
      </c>
      <c r="J14" s="25">
        <v>8.32</v>
      </c>
      <c r="K14" s="21">
        <f>J14*I14</f>
        <v>3161.6</v>
      </c>
      <c r="L14" s="26"/>
    </row>
    <row r="15" spans="1:13" ht="17.100000000000001" customHeight="1">
      <c r="A15" s="17">
        <v>45294</v>
      </c>
      <c r="B15" s="85" t="s">
        <v>583</v>
      </c>
      <c r="C15" s="28"/>
      <c r="D15" s="29"/>
      <c r="E15" s="21"/>
      <c r="F15" s="30">
        <v>12</v>
      </c>
      <c r="G15" s="31">
        <v>8.32</v>
      </c>
      <c r="H15" s="21">
        <f t="shared" si="0"/>
        <v>99.84</v>
      </c>
      <c r="I15" s="32">
        <f t="shared" ref="I15:I20" si="1">+I14+C15-F15</f>
        <v>368</v>
      </c>
      <c r="J15" s="42">
        <f t="shared" ref="J15:J20" si="2">ROUND(((K14+E15)-H15)/I15,2)</f>
        <v>8.32</v>
      </c>
      <c r="K15" s="33">
        <f t="shared" ref="K15:K20" si="3">ROUND(I15*J15,2)</f>
        <v>3061.76</v>
      </c>
      <c r="L15" s="34"/>
      <c r="M15" s="118" t="s">
        <v>586</v>
      </c>
    </row>
    <row r="16" spans="1:13" ht="17.100000000000001" customHeight="1">
      <c r="A16" s="17">
        <v>45299</v>
      </c>
      <c r="B16" s="85" t="s">
        <v>598</v>
      </c>
      <c r="C16" s="28"/>
      <c r="D16" s="29"/>
      <c r="E16" s="21"/>
      <c r="F16" s="30">
        <v>12</v>
      </c>
      <c r="G16" s="31">
        <v>8.32</v>
      </c>
      <c r="H16" s="21">
        <f t="shared" si="0"/>
        <v>99.84</v>
      </c>
      <c r="I16" s="32">
        <f t="shared" si="1"/>
        <v>356</v>
      </c>
      <c r="J16" s="42">
        <f t="shared" si="2"/>
        <v>8.32</v>
      </c>
      <c r="K16" s="33">
        <f t="shared" si="3"/>
        <v>2961.92</v>
      </c>
      <c r="L16" s="34"/>
      <c r="M16" s="118" t="s">
        <v>599</v>
      </c>
    </row>
    <row r="17" spans="1:14" ht="17.100000000000001" customHeight="1">
      <c r="A17" s="17">
        <v>45299</v>
      </c>
      <c r="B17" s="86" t="s">
        <v>604</v>
      </c>
      <c r="C17" s="28"/>
      <c r="D17" s="29"/>
      <c r="E17" s="21"/>
      <c r="F17" s="30">
        <v>12</v>
      </c>
      <c r="G17" s="31">
        <v>8.32</v>
      </c>
      <c r="H17" s="21">
        <f t="shared" si="0"/>
        <v>99.84</v>
      </c>
      <c r="I17" s="32">
        <f t="shared" si="1"/>
        <v>344</v>
      </c>
      <c r="J17" s="42">
        <f t="shared" si="2"/>
        <v>8.32</v>
      </c>
      <c r="K17" s="33">
        <f t="shared" si="3"/>
        <v>2862.08</v>
      </c>
      <c r="L17" s="34"/>
      <c r="M17" s="118" t="s">
        <v>606</v>
      </c>
    </row>
    <row r="18" spans="1:14" ht="17.100000000000001" customHeight="1">
      <c r="A18" s="17">
        <v>45300</v>
      </c>
      <c r="B18" s="86" t="s">
        <v>607</v>
      </c>
      <c r="C18" s="28"/>
      <c r="D18" s="29"/>
      <c r="E18" s="21"/>
      <c r="F18" s="30">
        <v>12</v>
      </c>
      <c r="G18" s="31">
        <v>8.32</v>
      </c>
      <c r="H18" s="21">
        <f>F18*G18</f>
        <v>99.84</v>
      </c>
      <c r="I18" s="32">
        <f t="shared" si="1"/>
        <v>332</v>
      </c>
      <c r="J18" s="42">
        <f t="shared" si="2"/>
        <v>8.32</v>
      </c>
      <c r="K18" s="33">
        <f t="shared" si="3"/>
        <v>2762.24</v>
      </c>
      <c r="L18" s="34"/>
      <c r="M18" s="118" t="s">
        <v>612</v>
      </c>
    </row>
    <row r="19" spans="1:14" ht="17.100000000000001" customHeight="1">
      <c r="A19" s="17">
        <v>45301</v>
      </c>
      <c r="B19" s="86" t="s">
        <v>583</v>
      </c>
      <c r="C19" s="28"/>
      <c r="D19" s="29"/>
      <c r="E19" s="21"/>
      <c r="F19" s="30">
        <v>12</v>
      </c>
      <c r="G19" s="31">
        <v>8.32</v>
      </c>
      <c r="H19" s="21">
        <f t="shared" si="0"/>
        <v>99.84</v>
      </c>
      <c r="I19" s="32">
        <f t="shared" si="1"/>
        <v>320</v>
      </c>
      <c r="J19" s="42">
        <f t="shared" si="2"/>
        <v>8.32</v>
      </c>
      <c r="K19" s="33">
        <f t="shared" si="3"/>
        <v>2662.4</v>
      </c>
      <c r="L19" s="34"/>
      <c r="M19" s="118" t="s">
        <v>615</v>
      </c>
      <c r="N19" s="97"/>
    </row>
    <row r="20" spans="1:14" ht="17.100000000000001" customHeight="1">
      <c r="A20" s="17">
        <v>45303</v>
      </c>
      <c r="B20" s="87" t="s">
        <v>598</v>
      </c>
      <c r="C20" s="28"/>
      <c r="D20" s="29"/>
      <c r="E20" s="21"/>
      <c r="F20" s="30">
        <v>12</v>
      </c>
      <c r="G20" s="31">
        <v>8.32</v>
      </c>
      <c r="H20" s="21">
        <f>G20*F20</f>
        <v>99.84</v>
      </c>
      <c r="I20" s="32">
        <f t="shared" si="1"/>
        <v>308</v>
      </c>
      <c r="J20" s="42">
        <f t="shared" si="2"/>
        <v>8.32</v>
      </c>
      <c r="K20" s="33">
        <f t="shared" si="3"/>
        <v>2562.56</v>
      </c>
      <c r="L20" s="34"/>
      <c r="M20" s="118" t="s">
        <v>622</v>
      </c>
    </row>
    <row r="21" spans="1:14" ht="17.100000000000001" customHeight="1">
      <c r="A21" s="17">
        <v>45303</v>
      </c>
      <c r="B21" s="85" t="s">
        <v>627</v>
      </c>
      <c r="C21" s="28"/>
      <c r="D21" s="29"/>
      <c r="E21" s="21"/>
      <c r="F21" s="30">
        <v>24</v>
      </c>
      <c r="G21" s="31">
        <f t="shared" ref="G21:G26" si="4">J20</f>
        <v>8.32</v>
      </c>
      <c r="H21" s="21">
        <f t="shared" ref="H21:H26" si="5">G21*F21</f>
        <v>199.68</v>
      </c>
      <c r="I21" s="32">
        <f t="shared" ref="I21:I26" si="6">+I20+C21-F21</f>
        <v>284</v>
      </c>
      <c r="J21" s="42">
        <f t="shared" ref="J21:J26" si="7">ROUND(((K20+E21)-H21)/I21,2)</f>
        <v>8.32</v>
      </c>
      <c r="K21" s="33">
        <f t="shared" ref="K21:K26" si="8">ROUND(I21*J21,2)</f>
        <v>2362.88</v>
      </c>
      <c r="L21" s="34"/>
      <c r="M21" s="118" t="s">
        <v>628</v>
      </c>
    </row>
    <row r="22" spans="1:14" ht="17.100000000000001" customHeight="1">
      <c r="A22" s="17">
        <v>45310</v>
      </c>
      <c r="B22" s="85" t="s">
        <v>602</v>
      </c>
      <c r="C22" s="28"/>
      <c r="D22" s="29"/>
      <c r="E22" s="21"/>
      <c r="F22" s="30">
        <v>12</v>
      </c>
      <c r="G22" s="31">
        <f t="shared" si="4"/>
        <v>8.32</v>
      </c>
      <c r="H22" s="21">
        <f t="shared" si="5"/>
        <v>99.84</v>
      </c>
      <c r="I22" s="32">
        <f t="shared" si="6"/>
        <v>272</v>
      </c>
      <c r="J22" s="42">
        <f t="shared" si="7"/>
        <v>8.32</v>
      </c>
      <c r="K22" s="33">
        <f t="shared" si="8"/>
        <v>2263.04</v>
      </c>
      <c r="L22" s="34"/>
      <c r="M22" s="118" t="s">
        <v>642</v>
      </c>
    </row>
    <row r="23" spans="1:14" ht="17.100000000000001" customHeight="1">
      <c r="A23" s="17">
        <v>45309</v>
      </c>
      <c r="B23" s="85" t="s">
        <v>629</v>
      </c>
      <c r="C23" s="28"/>
      <c r="D23" s="29"/>
      <c r="E23" s="21"/>
      <c r="F23" s="30">
        <v>12</v>
      </c>
      <c r="G23" s="31">
        <f t="shared" si="4"/>
        <v>8.32</v>
      </c>
      <c r="H23" s="21">
        <f t="shared" si="5"/>
        <v>99.84</v>
      </c>
      <c r="I23" s="32">
        <f t="shared" si="6"/>
        <v>260</v>
      </c>
      <c r="J23" s="42">
        <f t="shared" si="7"/>
        <v>8.32</v>
      </c>
      <c r="K23" s="33">
        <f t="shared" si="8"/>
        <v>2163.1999999999998</v>
      </c>
      <c r="L23" s="34"/>
      <c r="M23" s="118" t="s">
        <v>643</v>
      </c>
    </row>
    <row r="24" spans="1:14" ht="17.100000000000001" customHeight="1">
      <c r="A24" s="17">
        <v>45314</v>
      </c>
      <c r="B24" s="85" t="s">
        <v>591</v>
      </c>
      <c r="C24" s="28"/>
      <c r="D24" s="29"/>
      <c r="E24" s="21"/>
      <c r="F24" s="30">
        <v>12</v>
      </c>
      <c r="G24" s="31">
        <f t="shared" si="4"/>
        <v>8.32</v>
      </c>
      <c r="H24" s="21">
        <f t="shared" si="5"/>
        <v>99.84</v>
      </c>
      <c r="I24" s="32">
        <f t="shared" si="6"/>
        <v>248</v>
      </c>
      <c r="J24" s="42">
        <f t="shared" si="7"/>
        <v>8.32</v>
      </c>
      <c r="K24" s="33">
        <f t="shared" si="8"/>
        <v>2063.36</v>
      </c>
      <c r="L24" s="34"/>
      <c r="M24" s="118" t="s">
        <v>653</v>
      </c>
    </row>
    <row r="25" spans="1:14" ht="17.100000000000001" customHeight="1">
      <c r="A25" s="144">
        <v>45315</v>
      </c>
      <c r="B25" s="145" t="s">
        <v>589</v>
      </c>
      <c r="C25" s="129"/>
      <c r="D25" s="135"/>
      <c r="E25" s="136"/>
      <c r="F25" s="137">
        <v>12</v>
      </c>
      <c r="G25" s="138">
        <f t="shared" si="4"/>
        <v>8.32</v>
      </c>
      <c r="H25" s="136">
        <f t="shared" si="5"/>
        <v>99.84</v>
      </c>
      <c r="I25" s="139">
        <f t="shared" si="6"/>
        <v>236</v>
      </c>
      <c r="J25" s="140">
        <f t="shared" si="7"/>
        <v>8.32</v>
      </c>
      <c r="K25" s="141">
        <f t="shared" si="8"/>
        <v>1963.52</v>
      </c>
      <c r="L25" s="142"/>
      <c r="M25" s="143" t="s">
        <v>656</v>
      </c>
    </row>
    <row r="26" spans="1:14" ht="17.100000000000001" customHeight="1">
      <c r="A26" s="17">
        <v>45327</v>
      </c>
      <c r="B26" s="86" t="s">
        <v>607</v>
      </c>
      <c r="C26" s="19"/>
      <c r="D26" s="20"/>
      <c r="E26" s="21"/>
      <c r="F26" s="22">
        <v>12</v>
      </c>
      <c r="G26" s="23">
        <f t="shared" si="4"/>
        <v>8.32</v>
      </c>
      <c r="H26" s="21">
        <f t="shared" si="5"/>
        <v>99.84</v>
      </c>
      <c r="I26" s="24">
        <f t="shared" si="6"/>
        <v>224</v>
      </c>
      <c r="J26" s="134">
        <f t="shared" si="7"/>
        <v>8.32</v>
      </c>
      <c r="K26" s="21">
        <f t="shared" si="8"/>
        <v>1863.68</v>
      </c>
      <c r="L26" s="26"/>
      <c r="M26" s="118" t="s">
        <v>683</v>
      </c>
    </row>
    <row r="27" spans="1:14" ht="17.100000000000001" customHeight="1">
      <c r="A27" s="17">
        <v>45330</v>
      </c>
      <c r="B27" s="85" t="s">
        <v>602</v>
      </c>
      <c r="C27" s="28"/>
      <c r="D27" s="29"/>
      <c r="E27" s="21"/>
      <c r="F27" s="30">
        <v>12</v>
      </c>
      <c r="G27" s="31">
        <f t="shared" ref="G27:G74" si="9">J26</f>
        <v>8.32</v>
      </c>
      <c r="H27" s="21">
        <f t="shared" ref="H27:H74" si="10">G27*F27</f>
        <v>99.84</v>
      </c>
      <c r="I27" s="32">
        <f t="shared" ref="I27:I74" si="11">+I26+C27-F27</f>
        <v>212</v>
      </c>
      <c r="J27" s="42">
        <f t="shared" ref="J27:J74" si="12">ROUND(((K26+E27)-H27)/I27,2)</f>
        <v>8.32</v>
      </c>
      <c r="K27" s="33">
        <f t="shared" ref="K27:K74" si="13">ROUND(I27*J27,2)</f>
        <v>1763.84</v>
      </c>
      <c r="L27" s="34"/>
      <c r="M27" s="118" t="s">
        <v>689</v>
      </c>
    </row>
    <row r="28" spans="1:14" ht="17.100000000000001" customHeight="1">
      <c r="A28" s="17">
        <v>45334</v>
      </c>
      <c r="B28" s="85" t="s">
        <v>627</v>
      </c>
      <c r="C28" s="28"/>
      <c r="D28" s="29"/>
      <c r="E28" s="21"/>
      <c r="F28" s="30">
        <v>24</v>
      </c>
      <c r="G28" s="31">
        <f t="shared" si="9"/>
        <v>8.32</v>
      </c>
      <c r="H28" s="21">
        <f t="shared" si="10"/>
        <v>199.68</v>
      </c>
      <c r="I28" s="32">
        <f t="shared" si="11"/>
        <v>188</v>
      </c>
      <c r="J28" s="42">
        <f t="shared" si="12"/>
        <v>8.32</v>
      </c>
      <c r="K28" s="33">
        <f t="shared" si="13"/>
        <v>1564.16</v>
      </c>
      <c r="L28" s="34"/>
      <c r="M28" s="118" t="s">
        <v>691</v>
      </c>
    </row>
    <row r="29" spans="1:14" ht="17.100000000000001" customHeight="1">
      <c r="A29" s="17">
        <v>45334</v>
      </c>
      <c r="B29" s="85" t="s">
        <v>583</v>
      </c>
      <c r="C29" s="28"/>
      <c r="D29" s="29"/>
      <c r="E29" s="21"/>
      <c r="F29" s="30">
        <v>12</v>
      </c>
      <c r="G29" s="31">
        <f t="shared" si="9"/>
        <v>8.32</v>
      </c>
      <c r="H29" s="21">
        <f t="shared" si="10"/>
        <v>99.84</v>
      </c>
      <c r="I29" s="32">
        <f t="shared" si="11"/>
        <v>176</v>
      </c>
      <c r="J29" s="42">
        <f t="shared" si="12"/>
        <v>8.32</v>
      </c>
      <c r="K29" s="33">
        <f t="shared" si="13"/>
        <v>1464.32</v>
      </c>
      <c r="L29" s="34"/>
      <c r="M29" s="118" t="s">
        <v>693</v>
      </c>
    </row>
    <row r="30" spans="1:14" ht="17.100000000000001" customHeight="1">
      <c r="A30" s="17">
        <v>45336</v>
      </c>
      <c r="B30" s="85" t="s">
        <v>589</v>
      </c>
      <c r="C30" s="28"/>
      <c r="D30" s="29"/>
      <c r="E30" s="21"/>
      <c r="F30" s="30">
        <v>12</v>
      </c>
      <c r="G30" s="31">
        <f t="shared" si="9"/>
        <v>8.32</v>
      </c>
      <c r="H30" s="21">
        <f t="shared" si="10"/>
        <v>99.84</v>
      </c>
      <c r="I30" s="32">
        <f t="shared" si="11"/>
        <v>164</v>
      </c>
      <c r="J30" s="42">
        <f t="shared" si="12"/>
        <v>8.32</v>
      </c>
      <c r="K30" s="33">
        <f t="shared" si="13"/>
        <v>1364.48</v>
      </c>
      <c r="L30" s="34"/>
      <c r="M30" s="118" t="s">
        <v>696</v>
      </c>
    </row>
    <row r="31" spans="1:14" ht="17.100000000000001" customHeight="1">
      <c r="A31" s="154">
        <v>45345</v>
      </c>
      <c r="B31" s="166" t="s">
        <v>629</v>
      </c>
      <c r="C31" s="156"/>
      <c r="D31" s="157"/>
      <c r="E31" s="158"/>
      <c r="F31" s="159">
        <v>12</v>
      </c>
      <c r="G31" s="160">
        <f t="shared" si="9"/>
        <v>8.32</v>
      </c>
      <c r="H31" s="158">
        <f t="shared" si="10"/>
        <v>99.84</v>
      </c>
      <c r="I31" s="161">
        <f t="shared" si="11"/>
        <v>152</v>
      </c>
      <c r="J31" s="162">
        <f t="shared" si="12"/>
        <v>8.32</v>
      </c>
      <c r="K31" s="163">
        <f t="shared" si="13"/>
        <v>1264.6400000000001</v>
      </c>
      <c r="L31" s="164"/>
      <c r="M31" s="167" t="s">
        <v>711</v>
      </c>
    </row>
    <row r="32" spans="1:14" ht="17.100000000000001" customHeight="1">
      <c r="A32" s="17">
        <v>45358</v>
      </c>
      <c r="B32" s="86" t="s">
        <v>598</v>
      </c>
      <c r="C32" s="19"/>
      <c r="D32" s="20"/>
      <c r="E32" s="21"/>
      <c r="F32" s="22">
        <v>12</v>
      </c>
      <c r="G32" s="23">
        <f t="shared" si="9"/>
        <v>8.32</v>
      </c>
      <c r="H32" s="21">
        <f t="shared" si="10"/>
        <v>99.84</v>
      </c>
      <c r="I32" s="24">
        <f t="shared" si="11"/>
        <v>140</v>
      </c>
      <c r="J32" s="134">
        <f t="shared" si="12"/>
        <v>8.32</v>
      </c>
      <c r="K32" s="21">
        <f t="shared" si="13"/>
        <v>1164.8</v>
      </c>
      <c r="L32" s="26"/>
      <c r="M32" s="118" t="s">
        <v>749</v>
      </c>
    </row>
    <row r="33" spans="1:13" ht="17.100000000000001" customHeight="1">
      <c r="A33" s="17">
        <v>45359</v>
      </c>
      <c r="B33" s="85" t="s">
        <v>587</v>
      </c>
      <c r="C33" s="28"/>
      <c r="D33" s="29"/>
      <c r="E33" s="21"/>
      <c r="F33" s="30">
        <v>8</v>
      </c>
      <c r="G33" s="31">
        <f t="shared" si="9"/>
        <v>8.32</v>
      </c>
      <c r="H33" s="21">
        <f t="shared" si="10"/>
        <v>66.56</v>
      </c>
      <c r="I33" s="32">
        <f t="shared" si="11"/>
        <v>132</v>
      </c>
      <c r="J33" s="42">
        <f t="shared" si="12"/>
        <v>8.32</v>
      </c>
      <c r="K33" s="33">
        <f t="shared" si="13"/>
        <v>1098.24</v>
      </c>
      <c r="L33" s="34"/>
      <c r="M33" s="118" t="s">
        <v>751</v>
      </c>
    </row>
    <row r="34" spans="1:13" ht="17.100000000000001" customHeight="1">
      <c r="A34" s="17">
        <v>45362</v>
      </c>
      <c r="B34" s="85" t="s">
        <v>589</v>
      </c>
      <c r="C34" s="28"/>
      <c r="D34" s="29"/>
      <c r="E34" s="21"/>
      <c r="F34" s="30">
        <v>12</v>
      </c>
      <c r="G34" s="31">
        <f t="shared" si="9"/>
        <v>8.32</v>
      </c>
      <c r="H34" s="21">
        <f t="shared" si="10"/>
        <v>99.84</v>
      </c>
      <c r="I34" s="32">
        <f t="shared" si="11"/>
        <v>120</v>
      </c>
      <c r="J34" s="42">
        <f t="shared" si="12"/>
        <v>8.32</v>
      </c>
      <c r="K34" s="33">
        <f t="shared" si="13"/>
        <v>998.4</v>
      </c>
      <c r="L34" s="34"/>
      <c r="M34" s="118" t="s">
        <v>753</v>
      </c>
    </row>
    <row r="35" spans="1:13" ht="17.100000000000001" customHeight="1">
      <c r="A35" s="17">
        <v>45376</v>
      </c>
      <c r="B35" s="85" t="s">
        <v>591</v>
      </c>
      <c r="C35" s="28"/>
      <c r="D35" s="29"/>
      <c r="E35" s="21"/>
      <c r="F35" s="30">
        <v>12</v>
      </c>
      <c r="G35" s="31">
        <f t="shared" si="9"/>
        <v>8.32</v>
      </c>
      <c r="H35" s="21">
        <f t="shared" si="10"/>
        <v>99.84</v>
      </c>
      <c r="I35" s="32">
        <f t="shared" si="11"/>
        <v>108</v>
      </c>
      <c r="J35" s="42">
        <f t="shared" si="12"/>
        <v>8.32</v>
      </c>
      <c r="K35" s="33">
        <f t="shared" si="13"/>
        <v>898.56</v>
      </c>
      <c r="L35" s="34"/>
      <c r="M35" s="118" t="s">
        <v>779</v>
      </c>
    </row>
    <row r="36" spans="1:13" ht="17.100000000000001" customHeight="1">
      <c r="A36" s="17">
        <v>45377</v>
      </c>
      <c r="B36" s="85" t="s">
        <v>626</v>
      </c>
      <c r="C36" s="28"/>
      <c r="D36" s="29"/>
      <c r="E36" s="21"/>
      <c r="F36" s="30">
        <v>12</v>
      </c>
      <c r="G36" s="31">
        <f t="shared" si="9"/>
        <v>8.32</v>
      </c>
      <c r="H36" s="21">
        <f t="shared" si="10"/>
        <v>99.84</v>
      </c>
      <c r="I36" s="32">
        <f t="shared" si="11"/>
        <v>96</v>
      </c>
      <c r="J36" s="42">
        <f t="shared" si="12"/>
        <v>8.32</v>
      </c>
      <c r="K36" s="33">
        <f t="shared" si="13"/>
        <v>798.72</v>
      </c>
      <c r="L36" s="34"/>
      <c r="M36" s="118" t="s">
        <v>783</v>
      </c>
    </row>
    <row r="37" spans="1:13" ht="17.100000000000001" customHeight="1">
      <c r="A37" s="154">
        <v>45378</v>
      </c>
      <c r="B37" s="166" t="s">
        <v>604</v>
      </c>
      <c r="C37" s="156"/>
      <c r="D37" s="157"/>
      <c r="E37" s="158"/>
      <c r="F37" s="159">
        <v>12</v>
      </c>
      <c r="G37" s="160">
        <f t="shared" si="9"/>
        <v>8.32</v>
      </c>
      <c r="H37" s="158">
        <f t="shared" si="10"/>
        <v>99.84</v>
      </c>
      <c r="I37" s="161">
        <f t="shared" si="11"/>
        <v>84</v>
      </c>
      <c r="J37" s="162">
        <f t="shared" si="12"/>
        <v>8.32</v>
      </c>
      <c r="K37" s="163">
        <f t="shared" si="13"/>
        <v>698.88</v>
      </c>
      <c r="L37" s="164"/>
      <c r="M37" s="167" t="s">
        <v>786</v>
      </c>
    </row>
    <row r="38" spans="1:13" ht="17.100000000000001" customHeight="1">
      <c r="A38" s="17">
        <v>45383</v>
      </c>
      <c r="B38" s="86" t="s">
        <v>627</v>
      </c>
      <c r="C38" s="19"/>
      <c r="D38" s="20"/>
      <c r="E38" s="21"/>
      <c r="F38" s="22">
        <v>12</v>
      </c>
      <c r="G38" s="23">
        <f t="shared" si="9"/>
        <v>8.32</v>
      </c>
      <c r="H38" s="21">
        <f t="shared" si="10"/>
        <v>99.84</v>
      </c>
      <c r="I38" s="24">
        <f t="shared" si="11"/>
        <v>72</v>
      </c>
      <c r="J38" s="134">
        <f t="shared" si="12"/>
        <v>8.32</v>
      </c>
      <c r="K38" s="21">
        <f t="shared" si="13"/>
        <v>599.04</v>
      </c>
      <c r="L38" s="26"/>
      <c r="M38" s="118" t="s">
        <v>789</v>
      </c>
    </row>
    <row r="39" spans="1:13" ht="17.100000000000001" customHeight="1">
      <c r="A39" s="17">
        <v>45385</v>
      </c>
      <c r="B39" s="85" t="s">
        <v>591</v>
      </c>
      <c r="C39" s="28"/>
      <c r="D39" s="29"/>
      <c r="E39" s="21"/>
      <c r="F39" s="30">
        <v>12</v>
      </c>
      <c r="G39" s="31">
        <f t="shared" si="9"/>
        <v>8.32</v>
      </c>
      <c r="H39" s="21">
        <f t="shared" si="10"/>
        <v>99.84</v>
      </c>
      <c r="I39" s="32">
        <f t="shared" si="11"/>
        <v>60</v>
      </c>
      <c r="J39" s="42">
        <f t="shared" si="12"/>
        <v>8.32</v>
      </c>
      <c r="K39" s="33">
        <f t="shared" si="13"/>
        <v>499.2</v>
      </c>
      <c r="L39" s="34"/>
      <c r="M39" s="118" t="s">
        <v>794</v>
      </c>
    </row>
    <row r="40" spans="1:13" ht="17.100000000000001" customHeight="1">
      <c r="A40" s="17">
        <v>45390</v>
      </c>
      <c r="B40" s="85" t="s">
        <v>607</v>
      </c>
      <c r="C40" s="28"/>
      <c r="D40" s="29"/>
      <c r="E40" s="21"/>
      <c r="F40" s="30">
        <v>12</v>
      </c>
      <c r="G40" s="31">
        <f t="shared" si="9"/>
        <v>8.32</v>
      </c>
      <c r="H40" s="21">
        <f t="shared" si="10"/>
        <v>99.84</v>
      </c>
      <c r="I40" s="32">
        <f t="shared" si="11"/>
        <v>48</v>
      </c>
      <c r="J40" s="42">
        <f t="shared" si="12"/>
        <v>8.32</v>
      </c>
      <c r="K40" s="33">
        <f t="shared" si="13"/>
        <v>399.36</v>
      </c>
      <c r="L40" s="34"/>
      <c r="M40" s="118" t="s">
        <v>803</v>
      </c>
    </row>
    <row r="41" spans="1:13" ht="17.100000000000001" customHeight="1">
      <c r="A41" s="17">
        <v>45391</v>
      </c>
      <c r="B41" s="85" t="s">
        <v>602</v>
      </c>
      <c r="C41" s="28"/>
      <c r="D41" s="29"/>
      <c r="E41" s="21"/>
      <c r="F41" s="30">
        <v>12</v>
      </c>
      <c r="G41" s="31">
        <f t="shared" si="9"/>
        <v>8.32</v>
      </c>
      <c r="H41" s="21">
        <f t="shared" si="10"/>
        <v>99.84</v>
      </c>
      <c r="I41" s="32">
        <f t="shared" si="11"/>
        <v>36</v>
      </c>
      <c r="J41" s="42">
        <f t="shared" si="12"/>
        <v>8.32</v>
      </c>
      <c r="K41" s="33">
        <f t="shared" si="13"/>
        <v>299.52</v>
      </c>
      <c r="L41" s="34"/>
      <c r="M41" s="118" t="s">
        <v>805</v>
      </c>
    </row>
    <row r="42" spans="1:13" ht="17.100000000000001" customHeight="1">
      <c r="A42" s="17">
        <v>45393</v>
      </c>
      <c r="B42" s="85" t="s">
        <v>629</v>
      </c>
      <c r="C42" s="28"/>
      <c r="D42" s="29"/>
      <c r="E42" s="21"/>
      <c r="F42" s="30">
        <v>12</v>
      </c>
      <c r="G42" s="31">
        <f t="shared" si="9"/>
        <v>8.32</v>
      </c>
      <c r="H42" s="21">
        <f t="shared" si="10"/>
        <v>99.84</v>
      </c>
      <c r="I42" s="32">
        <f t="shared" si="11"/>
        <v>24</v>
      </c>
      <c r="J42" s="42">
        <f t="shared" si="12"/>
        <v>8.32</v>
      </c>
      <c r="K42" s="33">
        <f t="shared" si="13"/>
        <v>199.68</v>
      </c>
      <c r="L42" s="34"/>
      <c r="M42" s="118" t="s">
        <v>807</v>
      </c>
    </row>
    <row r="43" spans="1:13" ht="17.100000000000001" customHeight="1">
      <c r="A43" s="17">
        <v>45393</v>
      </c>
      <c r="B43" s="85" t="s">
        <v>810</v>
      </c>
      <c r="C43" s="28">
        <v>600</v>
      </c>
      <c r="D43" s="29">
        <v>8.32</v>
      </c>
      <c r="E43" s="21">
        <f>C43*D43</f>
        <v>4992</v>
      </c>
      <c r="F43" s="30"/>
      <c r="G43" s="31">
        <f t="shared" si="9"/>
        <v>8.32</v>
      </c>
      <c r="H43" s="21">
        <f t="shared" si="10"/>
        <v>0</v>
      </c>
      <c r="I43" s="32">
        <f t="shared" si="11"/>
        <v>624</v>
      </c>
      <c r="J43" s="42">
        <f t="shared" si="12"/>
        <v>8.32</v>
      </c>
      <c r="K43" s="33">
        <f t="shared" si="13"/>
        <v>5191.68</v>
      </c>
      <c r="L43" s="34"/>
    </row>
    <row r="44" spans="1:13" ht="17.100000000000001" customHeight="1">
      <c r="A44" s="17">
        <v>45398</v>
      </c>
      <c r="B44" s="85" t="s">
        <v>583</v>
      </c>
      <c r="C44" s="28"/>
      <c r="D44" s="29"/>
      <c r="E44" s="21"/>
      <c r="F44" s="30">
        <v>12</v>
      </c>
      <c r="G44" s="31">
        <f t="shared" si="9"/>
        <v>8.32</v>
      </c>
      <c r="H44" s="21">
        <f t="shared" si="10"/>
        <v>99.84</v>
      </c>
      <c r="I44" s="32">
        <f t="shared" si="11"/>
        <v>612</v>
      </c>
      <c r="J44" s="42">
        <f t="shared" si="12"/>
        <v>8.32</v>
      </c>
      <c r="K44" s="33">
        <f t="shared" si="13"/>
        <v>5091.84</v>
      </c>
      <c r="L44" s="34"/>
      <c r="M44" s="118" t="s">
        <v>815</v>
      </c>
    </row>
    <row r="45" spans="1:13" ht="17.100000000000001" customHeight="1">
      <c r="A45" s="17">
        <v>45398</v>
      </c>
      <c r="B45" s="85" t="s">
        <v>591</v>
      </c>
      <c r="C45" s="28"/>
      <c r="D45" s="29"/>
      <c r="E45" s="21"/>
      <c r="F45" s="30">
        <v>12</v>
      </c>
      <c r="G45" s="31">
        <f t="shared" si="9"/>
        <v>8.32</v>
      </c>
      <c r="H45" s="21">
        <f t="shared" si="10"/>
        <v>99.84</v>
      </c>
      <c r="I45" s="32">
        <f t="shared" si="11"/>
        <v>600</v>
      </c>
      <c r="J45" s="42">
        <f t="shared" si="12"/>
        <v>8.32</v>
      </c>
      <c r="K45" s="33">
        <f t="shared" si="13"/>
        <v>4992</v>
      </c>
      <c r="L45" s="34"/>
      <c r="M45" s="118" t="s">
        <v>816</v>
      </c>
    </row>
    <row r="46" spans="1:13" ht="17.100000000000001" customHeight="1">
      <c r="A46" s="17">
        <v>45398</v>
      </c>
      <c r="B46" s="85" t="s">
        <v>598</v>
      </c>
      <c r="C46" s="28"/>
      <c r="D46" s="29"/>
      <c r="E46" s="21"/>
      <c r="F46" s="30">
        <v>12</v>
      </c>
      <c r="G46" s="31">
        <f t="shared" si="9"/>
        <v>8.32</v>
      </c>
      <c r="H46" s="21">
        <f t="shared" si="10"/>
        <v>99.84</v>
      </c>
      <c r="I46" s="32">
        <f t="shared" si="11"/>
        <v>588</v>
      </c>
      <c r="J46" s="42">
        <f t="shared" si="12"/>
        <v>8.32</v>
      </c>
      <c r="K46" s="33">
        <f t="shared" si="13"/>
        <v>4892.16</v>
      </c>
      <c r="L46" s="34"/>
      <c r="M46" s="118" t="s">
        <v>817</v>
      </c>
    </row>
    <row r="47" spans="1:13" ht="17.100000000000001" customHeight="1">
      <c r="A47" s="17">
        <v>45399</v>
      </c>
      <c r="B47" s="36" t="s">
        <v>587</v>
      </c>
      <c r="C47" s="28"/>
      <c r="D47" s="29"/>
      <c r="E47" s="21"/>
      <c r="F47" s="30">
        <v>12</v>
      </c>
      <c r="G47" s="31">
        <f t="shared" si="9"/>
        <v>8.32</v>
      </c>
      <c r="H47" s="21">
        <f t="shared" si="10"/>
        <v>99.84</v>
      </c>
      <c r="I47" s="32">
        <f t="shared" si="11"/>
        <v>576</v>
      </c>
      <c r="J47" s="42">
        <f t="shared" si="12"/>
        <v>8.32</v>
      </c>
      <c r="K47" s="33">
        <f t="shared" si="13"/>
        <v>4792.32</v>
      </c>
      <c r="L47" s="34"/>
      <c r="M47" s="118" t="s">
        <v>820</v>
      </c>
    </row>
    <row r="48" spans="1:13" ht="17.100000000000001" customHeight="1">
      <c r="A48" s="17">
        <v>45405</v>
      </c>
      <c r="B48" s="85" t="s">
        <v>595</v>
      </c>
      <c r="C48" s="28"/>
      <c r="D48" s="29"/>
      <c r="E48" s="21"/>
      <c r="F48" s="30">
        <v>12</v>
      </c>
      <c r="G48" s="31">
        <f t="shared" si="9"/>
        <v>8.32</v>
      </c>
      <c r="H48" s="21">
        <f t="shared" si="10"/>
        <v>99.84</v>
      </c>
      <c r="I48" s="32">
        <f t="shared" si="11"/>
        <v>564</v>
      </c>
      <c r="J48" s="42">
        <f t="shared" si="12"/>
        <v>8.32</v>
      </c>
      <c r="K48" s="33">
        <f t="shared" si="13"/>
        <v>4692.4799999999996</v>
      </c>
      <c r="L48" s="34"/>
      <c r="M48" s="118" t="s">
        <v>830</v>
      </c>
    </row>
    <row r="49" spans="1:13" ht="17.100000000000001" customHeight="1">
      <c r="A49" s="17">
        <v>45405</v>
      </c>
      <c r="B49" s="85" t="s">
        <v>602</v>
      </c>
      <c r="C49" s="28"/>
      <c r="D49" s="29"/>
      <c r="E49" s="21"/>
      <c r="F49" s="30">
        <v>15</v>
      </c>
      <c r="G49" s="31">
        <f t="shared" si="9"/>
        <v>8.32</v>
      </c>
      <c r="H49" s="21">
        <f t="shared" si="10"/>
        <v>124.80000000000001</v>
      </c>
      <c r="I49" s="32">
        <f t="shared" si="11"/>
        <v>549</v>
      </c>
      <c r="J49" s="42">
        <f t="shared" si="12"/>
        <v>8.32</v>
      </c>
      <c r="K49" s="33">
        <f t="shared" si="13"/>
        <v>4567.68</v>
      </c>
      <c r="L49" s="34"/>
      <c r="M49" s="118" t="s">
        <v>831</v>
      </c>
    </row>
    <row r="50" spans="1:13" ht="17.100000000000001" customHeight="1">
      <c r="A50" s="17">
        <v>45407</v>
      </c>
      <c r="B50" s="85" t="s">
        <v>589</v>
      </c>
      <c r="C50" s="28"/>
      <c r="D50" s="29"/>
      <c r="E50" s="21"/>
      <c r="F50" s="30">
        <v>12</v>
      </c>
      <c r="G50" s="31">
        <f t="shared" si="9"/>
        <v>8.32</v>
      </c>
      <c r="H50" s="21">
        <f t="shared" si="10"/>
        <v>99.84</v>
      </c>
      <c r="I50" s="32">
        <f t="shared" si="11"/>
        <v>537</v>
      </c>
      <c r="J50" s="42">
        <f t="shared" si="12"/>
        <v>8.32</v>
      </c>
      <c r="K50" s="33">
        <f t="shared" si="13"/>
        <v>4467.84</v>
      </c>
      <c r="L50" s="34"/>
      <c r="M50" s="118" t="s">
        <v>833</v>
      </c>
    </row>
    <row r="51" spans="1:13" ht="17.100000000000001" customHeight="1">
      <c r="A51" s="17">
        <v>45411</v>
      </c>
      <c r="B51" s="85" t="s">
        <v>591</v>
      </c>
      <c r="C51" s="28"/>
      <c r="D51" s="29"/>
      <c r="E51" s="21"/>
      <c r="F51" s="30">
        <v>12</v>
      </c>
      <c r="G51" s="31">
        <f t="shared" si="9"/>
        <v>8.32</v>
      </c>
      <c r="H51" s="21">
        <f t="shared" si="10"/>
        <v>99.84</v>
      </c>
      <c r="I51" s="32">
        <f t="shared" si="11"/>
        <v>525</v>
      </c>
      <c r="J51" s="42">
        <f t="shared" si="12"/>
        <v>8.32</v>
      </c>
      <c r="K51" s="33">
        <f t="shared" si="13"/>
        <v>4368</v>
      </c>
      <c r="L51" s="34"/>
      <c r="M51" s="118" t="s">
        <v>840</v>
      </c>
    </row>
    <row r="52" spans="1:13" ht="17.100000000000001" customHeight="1">
      <c r="A52" s="154">
        <v>45412</v>
      </c>
      <c r="B52" s="166" t="s">
        <v>587</v>
      </c>
      <c r="C52" s="156"/>
      <c r="D52" s="157"/>
      <c r="E52" s="158"/>
      <c r="F52" s="159">
        <v>12</v>
      </c>
      <c r="G52" s="160">
        <f t="shared" si="9"/>
        <v>8.32</v>
      </c>
      <c r="H52" s="158">
        <f t="shared" si="10"/>
        <v>99.84</v>
      </c>
      <c r="I52" s="161">
        <f t="shared" si="11"/>
        <v>513</v>
      </c>
      <c r="J52" s="162">
        <f t="shared" si="12"/>
        <v>8.32</v>
      </c>
      <c r="K52" s="163">
        <f t="shared" si="13"/>
        <v>4268.16</v>
      </c>
      <c r="L52" s="164"/>
      <c r="M52" s="167" t="s">
        <v>841</v>
      </c>
    </row>
    <row r="53" spans="1:13" ht="17.100000000000001" customHeight="1">
      <c r="A53" s="17">
        <v>45414</v>
      </c>
      <c r="B53" s="86" t="s">
        <v>602</v>
      </c>
      <c r="C53" s="19"/>
      <c r="D53" s="20"/>
      <c r="E53" s="21"/>
      <c r="F53" s="22">
        <v>12</v>
      </c>
      <c r="G53" s="23">
        <f t="shared" si="9"/>
        <v>8.32</v>
      </c>
      <c r="H53" s="21">
        <f t="shared" si="10"/>
        <v>99.84</v>
      </c>
      <c r="I53" s="24">
        <f t="shared" si="11"/>
        <v>501</v>
      </c>
      <c r="J53" s="134">
        <f t="shared" si="12"/>
        <v>8.32</v>
      </c>
      <c r="K53" s="21">
        <f t="shared" si="13"/>
        <v>4168.32</v>
      </c>
      <c r="L53" s="26"/>
      <c r="M53" s="118" t="s">
        <v>848</v>
      </c>
    </row>
    <row r="54" spans="1:13" ht="17.100000000000001" customHeight="1">
      <c r="A54" s="17">
        <v>45421</v>
      </c>
      <c r="B54" s="85" t="s">
        <v>602</v>
      </c>
      <c r="C54" s="28"/>
      <c r="D54" s="29"/>
      <c r="E54" s="21"/>
      <c r="F54" s="30">
        <v>12</v>
      </c>
      <c r="G54" s="31">
        <f t="shared" si="9"/>
        <v>8.32</v>
      </c>
      <c r="H54" s="21">
        <f t="shared" si="10"/>
        <v>99.84</v>
      </c>
      <c r="I54" s="32">
        <f t="shared" si="11"/>
        <v>489</v>
      </c>
      <c r="J54" s="42">
        <f t="shared" si="12"/>
        <v>8.32</v>
      </c>
      <c r="K54" s="33">
        <f t="shared" si="13"/>
        <v>4068.48</v>
      </c>
      <c r="L54" s="34"/>
      <c r="M54" s="118" t="s">
        <v>859</v>
      </c>
    </row>
    <row r="55" spans="1:13" ht="17.100000000000001" customHeight="1">
      <c r="A55" s="17">
        <v>45422</v>
      </c>
      <c r="B55" s="85" t="s">
        <v>607</v>
      </c>
      <c r="C55" s="28"/>
      <c r="D55" s="29"/>
      <c r="E55" s="21"/>
      <c r="F55" s="30">
        <v>12</v>
      </c>
      <c r="G55" s="31">
        <f t="shared" si="9"/>
        <v>8.32</v>
      </c>
      <c r="H55" s="21">
        <f t="shared" si="10"/>
        <v>99.84</v>
      </c>
      <c r="I55" s="32">
        <f t="shared" si="11"/>
        <v>477</v>
      </c>
      <c r="J55" s="42">
        <f t="shared" si="12"/>
        <v>8.32</v>
      </c>
      <c r="K55" s="33">
        <f t="shared" si="13"/>
        <v>3968.64</v>
      </c>
      <c r="L55" s="34"/>
      <c r="M55" s="118" t="s">
        <v>864</v>
      </c>
    </row>
    <row r="56" spans="1:13" ht="17.100000000000001" customHeight="1">
      <c r="A56" s="17">
        <v>45426</v>
      </c>
      <c r="B56" s="85" t="s">
        <v>583</v>
      </c>
      <c r="C56" s="28"/>
      <c r="D56" s="29"/>
      <c r="E56" s="21"/>
      <c r="F56" s="30">
        <v>12</v>
      </c>
      <c r="G56" s="31">
        <f t="shared" si="9"/>
        <v>8.32</v>
      </c>
      <c r="H56" s="21">
        <f t="shared" si="10"/>
        <v>99.84</v>
      </c>
      <c r="I56" s="32">
        <f t="shared" si="11"/>
        <v>465</v>
      </c>
      <c r="J56" s="42">
        <f t="shared" si="12"/>
        <v>8.32</v>
      </c>
      <c r="K56" s="33">
        <f t="shared" si="13"/>
        <v>3868.8</v>
      </c>
      <c r="L56" s="34"/>
      <c r="M56" s="118" t="s">
        <v>885</v>
      </c>
    </row>
    <row r="57" spans="1:13" ht="17.100000000000001" customHeight="1">
      <c r="A57" s="17">
        <v>45426</v>
      </c>
      <c r="B57" s="85" t="s">
        <v>589</v>
      </c>
      <c r="C57" s="28"/>
      <c r="D57" s="29"/>
      <c r="E57" s="21"/>
      <c r="F57" s="30">
        <v>12</v>
      </c>
      <c r="G57" s="31">
        <f t="shared" si="9"/>
        <v>8.32</v>
      </c>
      <c r="H57" s="21">
        <f t="shared" si="10"/>
        <v>99.84</v>
      </c>
      <c r="I57" s="32">
        <f t="shared" si="11"/>
        <v>453</v>
      </c>
      <c r="J57" s="42">
        <f t="shared" si="12"/>
        <v>8.32</v>
      </c>
      <c r="K57" s="33">
        <f t="shared" si="13"/>
        <v>3768.96</v>
      </c>
      <c r="L57" s="34"/>
      <c r="M57" s="118" t="s">
        <v>888</v>
      </c>
    </row>
    <row r="58" spans="1:13" ht="17.100000000000001" customHeight="1">
      <c r="A58" s="17">
        <v>45427</v>
      </c>
      <c r="B58" s="85" t="s">
        <v>591</v>
      </c>
      <c r="C58" s="28"/>
      <c r="D58" s="29"/>
      <c r="E58" s="21"/>
      <c r="F58" s="30">
        <v>12</v>
      </c>
      <c r="G58" s="31">
        <f t="shared" si="9"/>
        <v>8.32</v>
      </c>
      <c r="H58" s="21">
        <f t="shared" si="10"/>
        <v>99.84</v>
      </c>
      <c r="I58" s="32">
        <f t="shared" si="11"/>
        <v>441</v>
      </c>
      <c r="J58" s="42">
        <f t="shared" si="12"/>
        <v>8.32</v>
      </c>
      <c r="K58" s="33">
        <f t="shared" si="13"/>
        <v>3669.12</v>
      </c>
      <c r="L58" s="34"/>
      <c r="M58" s="122" t="s">
        <v>894</v>
      </c>
    </row>
    <row r="59" spans="1:13" ht="17.100000000000001" customHeight="1">
      <c r="A59" s="17">
        <v>45433</v>
      </c>
      <c r="B59" s="85" t="s">
        <v>604</v>
      </c>
      <c r="C59" s="28"/>
      <c r="D59" s="29"/>
      <c r="E59" s="21"/>
      <c r="F59" s="30">
        <v>12</v>
      </c>
      <c r="G59" s="31">
        <f t="shared" si="9"/>
        <v>8.32</v>
      </c>
      <c r="H59" s="21">
        <f t="shared" si="10"/>
        <v>99.84</v>
      </c>
      <c r="I59" s="32">
        <f t="shared" si="11"/>
        <v>429</v>
      </c>
      <c r="J59" s="42">
        <f t="shared" si="12"/>
        <v>8.32</v>
      </c>
      <c r="K59" s="33">
        <f t="shared" si="13"/>
        <v>3569.28</v>
      </c>
      <c r="L59" s="34"/>
      <c r="M59" s="118" t="s">
        <v>901</v>
      </c>
    </row>
    <row r="60" spans="1:13" ht="17.100000000000001" customHeight="1">
      <c r="A60" s="17">
        <v>45433</v>
      </c>
      <c r="B60" s="85" t="s">
        <v>598</v>
      </c>
      <c r="C60" s="28"/>
      <c r="D60" s="29"/>
      <c r="E60" s="21"/>
      <c r="F60" s="30">
        <v>12</v>
      </c>
      <c r="G60" s="31">
        <f t="shared" si="9"/>
        <v>8.32</v>
      </c>
      <c r="H60" s="21">
        <f t="shared" si="10"/>
        <v>99.84</v>
      </c>
      <c r="I60" s="32">
        <f t="shared" si="11"/>
        <v>417</v>
      </c>
      <c r="J60" s="42">
        <f t="shared" si="12"/>
        <v>8.32</v>
      </c>
      <c r="K60" s="33">
        <f t="shared" si="13"/>
        <v>3469.44</v>
      </c>
      <c r="L60" s="34"/>
      <c r="M60" s="118" t="s">
        <v>902</v>
      </c>
    </row>
    <row r="61" spans="1:13" ht="17.100000000000001" customHeight="1">
      <c r="A61" s="17">
        <v>45433</v>
      </c>
      <c r="B61" s="85" t="s">
        <v>595</v>
      </c>
      <c r="C61" s="28"/>
      <c r="D61" s="29"/>
      <c r="E61" s="21"/>
      <c r="F61" s="30">
        <v>12</v>
      </c>
      <c r="G61" s="31">
        <f t="shared" si="9"/>
        <v>8.32</v>
      </c>
      <c r="H61" s="21">
        <f t="shared" si="10"/>
        <v>99.84</v>
      </c>
      <c r="I61" s="32">
        <f t="shared" si="11"/>
        <v>405</v>
      </c>
      <c r="J61" s="42">
        <f t="shared" si="12"/>
        <v>8.32</v>
      </c>
      <c r="K61" s="33">
        <f t="shared" si="13"/>
        <v>3369.6</v>
      </c>
      <c r="L61" s="34"/>
      <c r="M61" s="118" t="s">
        <v>903</v>
      </c>
    </row>
    <row r="62" spans="1:13" ht="17.100000000000001" customHeight="1">
      <c r="A62" s="17">
        <v>45435</v>
      </c>
      <c r="B62" s="85" t="s">
        <v>591</v>
      </c>
      <c r="C62" s="28"/>
      <c r="D62" s="29"/>
      <c r="E62" s="21"/>
      <c r="F62" s="30">
        <v>2</v>
      </c>
      <c r="G62" s="31">
        <f t="shared" si="9"/>
        <v>8.32</v>
      </c>
      <c r="H62" s="21">
        <f t="shared" si="10"/>
        <v>16.64</v>
      </c>
      <c r="I62" s="32">
        <f t="shared" si="11"/>
        <v>403</v>
      </c>
      <c r="J62" s="42">
        <f t="shared" si="12"/>
        <v>8.32</v>
      </c>
      <c r="K62" s="33">
        <f t="shared" si="13"/>
        <v>3352.96</v>
      </c>
      <c r="L62" s="34"/>
      <c r="M62" s="118" t="s">
        <v>906</v>
      </c>
    </row>
    <row r="63" spans="1:13" ht="17.100000000000001" customHeight="1">
      <c r="A63" s="17">
        <v>45435</v>
      </c>
      <c r="B63" s="85" t="s">
        <v>627</v>
      </c>
      <c r="C63" s="28"/>
      <c r="D63" s="29"/>
      <c r="E63" s="21"/>
      <c r="F63" s="30">
        <v>12</v>
      </c>
      <c r="G63" s="31">
        <f t="shared" si="9"/>
        <v>8.32</v>
      </c>
      <c r="H63" s="21">
        <f t="shared" si="10"/>
        <v>99.84</v>
      </c>
      <c r="I63" s="32">
        <f t="shared" si="11"/>
        <v>391</v>
      </c>
      <c r="J63" s="42">
        <f t="shared" si="12"/>
        <v>8.32</v>
      </c>
      <c r="K63" s="33">
        <f t="shared" si="13"/>
        <v>3253.12</v>
      </c>
      <c r="L63" s="34"/>
      <c r="M63" s="118" t="s">
        <v>907</v>
      </c>
    </row>
    <row r="64" spans="1:13" ht="17.100000000000001" customHeight="1">
      <c r="A64" s="17">
        <v>45440</v>
      </c>
      <c r="B64" s="85" t="s">
        <v>602</v>
      </c>
      <c r="C64" s="28"/>
      <c r="D64" s="29"/>
      <c r="E64" s="21"/>
      <c r="F64" s="30">
        <v>12</v>
      </c>
      <c r="G64" s="31">
        <f t="shared" si="9"/>
        <v>8.32</v>
      </c>
      <c r="H64" s="21">
        <f t="shared" si="10"/>
        <v>99.84</v>
      </c>
      <c r="I64" s="32">
        <f t="shared" si="11"/>
        <v>379</v>
      </c>
      <c r="J64" s="42">
        <f t="shared" si="12"/>
        <v>8.32</v>
      </c>
      <c r="K64" s="33">
        <f t="shared" si="13"/>
        <v>3153.28</v>
      </c>
      <c r="L64" s="34"/>
      <c r="M64" s="118" t="s">
        <v>919</v>
      </c>
    </row>
    <row r="65" spans="1:13" ht="17.100000000000001" customHeight="1">
      <c r="A65" s="154">
        <v>45440</v>
      </c>
      <c r="B65" s="166" t="s">
        <v>629</v>
      </c>
      <c r="C65" s="156"/>
      <c r="D65" s="157"/>
      <c r="E65" s="158"/>
      <c r="F65" s="159">
        <v>12</v>
      </c>
      <c r="G65" s="160">
        <f t="shared" si="9"/>
        <v>8.32</v>
      </c>
      <c r="H65" s="158">
        <f t="shared" si="10"/>
        <v>99.84</v>
      </c>
      <c r="I65" s="161">
        <f t="shared" si="11"/>
        <v>367</v>
      </c>
      <c r="J65" s="162">
        <f t="shared" si="12"/>
        <v>8.32</v>
      </c>
      <c r="K65" s="163">
        <f t="shared" si="13"/>
        <v>3053.44</v>
      </c>
      <c r="L65" s="164"/>
      <c r="M65" s="167" t="s">
        <v>921</v>
      </c>
    </row>
    <row r="66" spans="1:13" ht="17.100000000000001" customHeight="1">
      <c r="A66" s="17">
        <v>45448</v>
      </c>
      <c r="B66" s="86" t="s">
        <v>602</v>
      </c>
      <c r="C66" s="19"/>
      <c r="D66" s="20"/>
      <c r="E66" s="21"/>
      <c r="F66" s="22">
        <v>12</v>
      </c>
      <c r="G66" s="23">
        <f t="shared" si="9"/>
        <v>8.32</v>
      </c>
      <c r="H66" s="21">
        <f t="shared" si="10"/>
        <v>99.84</v>
      </c>
      <c r="I66" s="24">
        <f t="shared" si="11"/>
        <v>355</v>
      </c>
      <c r="J66" s="134">
        <f t="shared" si="12"/>
        <v>8.32</v>
      </c>
      <c r="K66" s="21">
        <f t="shared" si="13"/>
        <v>2953.6</v>
      </c>
      <c r="L66" s="26"/>
      <c r="M66" s="118" t="s">
        <v>934</v>
      </c>
    </row>
    <row r="67" spans="1:13" ht="17.100000000000001" customHeight="1">
      <c r="A67" s="17">
        <v>45456</v>
      </c>
      <c r="B67" s="85" t="s">
        <v>587</v>
      </c>
      <c r="C67" s="28"/>
      <c r="D67" s="29"/>
      <c r="E67" s="21"/>
      <c r="F67" s="30">
        <v>12</v>
      </c>
      <c r="G67" s="31">
        <f t="shared" si="9"/>
        <v>8.32</v>
      </c>
      <c r="H67" s="21">
        <f t="shared" si="10"/>
        <v>99.84</v>
      </c>
      <c r="I67" s="32">
        <f t="shared" si="11"/>
        <v>343</v>
      </c>
      <c r="J67" s="42">
        <f t="shared" si="12"/>
        <v>8.32</v>
      </c>
      <c r="K67" s="33">
        <f t="shared" si="13"/>
        <v>2853.76</v>
      </c>
      <c r="L67" s="34"/>
      <c r="M67" s="118" t="s">
        <v>947</v>
      </c>
    </row>
    <row r="68" spans="1:13" ht="17.100000000000001" customHeight="1">
      <c r="A68" s="17">
        <v>45456</v>
      </c>
      <c r="B68" s="85" t="s">
        <v>607</v>
      </c>
      <c r="C68" s="28"/>
      <c r="D68" s="29"/>
      <c r="E68" s="21"/>
      <c r="F68" s="30">
        <v>12</v>
      </c>
      <c r="G68" s="31">
        <f t="shared" si="9"/>
        <v>8.32</v>
      </c>
      <c r="H68" s="21">
        <f t="shared" si="10"/>
        <v>99.84</v>
      </c>
      <c r="I68" s="32">
        <f t="shared" si="11"/>
        <v>331</v>
      </c>
      <c r="J68" s="42">
        <f t="shared" si="12"/>
        <v>8.32</v>
      </c>
      <c r="K68" s="33">
        <f t="shared" si="13"/>
        <v>2753.92</v>
      </c>
      <c r="L68" s="34"/>
      <c r="M68" s="118" t="s">
        <v>948</v>
      </c>
    </row>
    <row r="69" spans="1:13" ht="17.100000000000001" customHeight="1">
      <c r="A69" s="17">
        <v>45461</v>
      </c>
      <c r="B69" s="85" t="s">
        <v>589</v>
      </c>
      <c r="C69" s="28"/>
      <c r="D69" s="29"/>
      <c r="E69" s="21"/>
      <c r="F69" s="30">
        <v>12</v>
      </c>
      <c r="G69" s="31">
        <f t="shared" si="9"/>
        <v>8.32</v>
      </c>
      <c r="H69" s="21">
        <f t="shared" si="10"/>
        <v>99.84</v>
      </c>
      <c r="I69" s="32">
        <f t="shared" si="11"/>
        <v>319</v>
      </c>
      <c r="J69" s="42">
        <f t="shared" si="12"/>
        <v>8.32</v>
      </c>
      <c r="K69" s="33">
        <f t="shared" si="13"/>
        <v>2654.08</v>
      </c>
      <c r="L69" s="34"/>
      <c r="M69" s="118" t="s">
        <v>949</v>
      </c>
    </row>
    <row r="70" spans="1:13" ht="17.100000000000001" customHeight="1">
      <c r="A70" s="17">
        <v>45461</v>
      </c>
      <c r="B70" s="85" t="s">
        <v>591</v>
      </c>
      <c r="C70" s="28"/>
      <c r="D70" s="29"/>
      <c r="E70" s="21"/>
      <c r="F70" s="30">
        <v>10</v>
      </c>
      <c r="G70" s="31">
        <f t="shared" si="9"/>
        <v>8.32</v>
      </c>
      <c r="H70" s="21">
        <f t="shared" si="10"/>
        <v>83.2</v>
      </c>
      <c r="I70" s="32">
        <f t="shared" si="11"/>
        <v>309</v>
      </c>
      <c r="J70" s="42">
        <f t="shared" si="12"/>
        <v>8.32</v>
      </c>
      <c r="K70" s="33">
        <f t="shared" si="13"/>
        <v>2570.88</v>
      </c>
      <c r="L70" s="34"/>
      <c r="M70" s="118" t="s">
        <v>950</v>
      </c>
    </row>
    <row r="71" spans="1:13" ht="17.100000000000001" customHeight="1">
      <c r="A71" s="17">
        <v>45463</v>
      </c>
      <c r="B71" s="85" t="s">
        <v>602</v>
      </c>
      <c r="C71" s="28"/>
      <c r="D71" s="29"/>
      <c r="E71" s="21"/>
      <c r="F71" s="30">
        <v>12</v>
      </c>
      <c r="G71" s="31">
        <f t="shared" si="9"/>
        <v>8.32</v>
      </c>
      <c r="H71" s="21">
        <f t="shared" si="10"/>
        <v>99.84</v>
      </c>
      <c r="I71" s="32">
        <f t="shared" si="11"/>
        <v>297</v>
      </c>
      <c r="J71" s="42">
        <f t="shared" si="12"/>
        <v>8.32</v>
      </c>
      <c r="K71" s="33">
        <f t="shared" si="13"/>
        <v>2471.04</v>
      </c>
      <c r="L71" s="34"/>
      <c r="M71" s="118" t="s">
        <v>952</v>
      </c>
    </row>
    <row r="72" spans="1:13" ht="17.100000000000001" customHeight="1">
      <c r="A72" s="17">
        <v>45463</v>
      </c>
      <c r="B72" s="85" t="s">
        <v>583</v>
      </c>
      <c r="C72" s="28"/>
      <c r="D72" s="29"/>
      <c r="E72" s="21"/>
      <c r="F72" s="30">
        <v>12</v>
      </c>
      <c r="G72" s="31">
        <f t="shared" si="9"/>
        <v>8.32</v>
      </c>
      <c r="H72" s="21">
        <f t="shared" si="10"/>
        <v>99.84</v>
      </c>
      <c r="I72" s="32">
        <f t="shared" si="11"/>
        <v>285</v>
      </c>
      <c r="J72" s="42">
        <f t="shared" si="12"/>
        <v>8.32</v>
      </c>
      <c r="K72" s="33">
        <f t="shared" si="13"/>
        <v>2371.1999999999998</v>
      </c>
      <c r="L72" s="34"/>
      <c r="M72" s="118" t="s">
        <v>954</v>
      </c>
    </row>
    <row r="73" spans="1:13" ht="17.100000000000001" customHeight="1">
      <c r="A73" s="17">
        <v>45463</v>
      </c>
      <c r="B73" s="85" t="s">
        <v>627</v>
      </c>
      <c r="C73" s="28"/>
      <c r="D73" s="29"/>
      <c r="E73" s="21"/>
      <c r="F73" s="30">
        <v>24</v>
      </c>
      <c r="G73" s="31">
        <f t="shared" si="9"/>
        <v>8.32</v>
      </c>
      <c r="H73" s="21">
        <f t="shared" si="10"/>
        <v>199.68</v>
      </c>
      <c r="I73" s="32">
        <f t="shared" si="11"/>
        <v>261</v>
      </c>
      <c r="J73" s="42">
        <f t="shared" si="12"/>
        <v>8.32</v>
      </c>
      <c r="K73" s="33">
        <f t="shared" si="13"/>
        <v>2171.52</v>
      </c>
      <c r="L73" s="34"/>
      <c r="M73" s="118" t="s">
        <v>955</v>
      </c>
    </row>
    <row r="74" spans="1:13" ht="17.100000000000001" customHeight="1">
      <c r="A74" s="17">
        <v>45467</v>
      </c>
      <c r="B74" s="85" t="s">
        <v>589</v>
      </c>
      <c r="C74" s="28"/>
      <c r="D74" s="29"/>
      <c r="E74" s="21"/>
      <c r="F74" s="30">
        <v>12</v>
      </c>
      <c r="G74" s="31">
        <f t="shared" si="9"/>
        <v>8.32</v>
      </c>
      <c r="H74" s="21">
        <f t="shared" si="10"/>
        <v>99.84</v>
      </c>
      <c r="I74" s="32">
        <f t="shared" si="11"/>
        <v>249</v>
      </c>
      <c r="J74" s="42">
        <f t="shared" si="12"/>
        <v>8.32</v>
      </c>
      <c r="K74" s="33">
        <f t="shared" si="13"/>
        <v>2071.6799999999998</v>
      </c>
      <c r="L74" s="34"/>
      <c r="M74" s="118" t="s">
        <v>958</v>
      </c>
    </row>
    <row r="75" spans="1:13" ht="17.100000000000001" customHeight="1">
      <c r="A75" s="17">
        <v>45467</v>
      </c>
      <c r="B75" s="85" t="s">
        <v>598</v>
      </c>
      <c r="C75" s="28"/>
      <c r="D75" s="29"/>
      <c r="E75" s="21"/>
      <c r="F75" s="30">
        <v>12</v>
      </c>
      <c r="G75" s="31">
        <f t="shared" ref="G75:G80" si="14">J74</f>
        <v>8.32</v>
      </c>
      <c r="H75" s="21">
        <f t="shared" ref="H75:H80" si="15">G75*F75</f>
        <v>99.84</v>
      </c>
      <c r="I75" s="32">
        <f t="shared" ref="I75:I80" si="16">+I74+C75-F75</f>
        <v>237</v>
      </c>
      <c r="J75" s="42">
        <f t="shared" ref="J75:J80" si="17">ROUND(((K74+E75)-H75)/I75,2)</f>
        <v>8.32</v>
      </c>
      <c r="K75" s="33">
        <f t="shared" ref="K75:K80" si="18">ROUND(I75*J75,2)</f>
        <v>1971.84</v>
      </c>
      <c r="L75" s="34"/>
      <c r="M75" s="118" t="s">
        <v>960</v>
      </c>
    </row>
    <row r="76" spans="1:13" ht="17.100000000000001" customHeight="1">
      <c r="A76" s="17">
        <v>45468</v>
      </c>
      <c r="B76" s="85" t="s">
        <v>595</v>
      </c>
      <c r="C76" s="28"/>
      <c r="D76" s="29"/>
      <c r="E76" s="21"/>
      <c r="F76" s="30">
        <v>12</v>
      </c>
      <c r="G76" s="31">
        <f t="shared" si="14"/>
        <v>8.32</v>
      </c>
      <c r="H76" s="21">
        <f t="shared" si="15"/>
        <v>99.84</v>
      </c>
      <c r="I76" s="32">
        <f t="shared" si="16"/>
        <v>225</v>
      </c>
      <c r="J76" s="42">
        <f t="shared" si="17"/>
        <v>8.32</v>
      </c>
      <c r="K76" s="33">
        <f t="shared" si="18"/>
        <v>1872</v>
      </c>
      <c r="L76" s="34"/>
      <c r="M76" s="118" t="s">
        <v>962</v>
      </c>
    </row>
    <row r="77" spans="1:13" ht="17.100000000000001" customHeight="1">
      <c r="A77" s="17">
        <v>45468</v>
      </c>
      <c r="B77" s="85" t="s">
        <v>583</v>
      </c>
      <c r="C77" s="28"/>
      <c r="D77" s="29"/>
      <c r="E77" s="21"/>
      <c r="F77" s="30">
        <v>24</v>
      </c>
      <c r="G77" s="31">
        <f t="shared" si="14"/>
        <v>8.32</v>
      </c>
      <c r="H77" s="21">
        <f t="shared" si="15"/>
        <v>199.68</v>
      </c>
      <c r="I77" s="32">
        <f t="shared" si="16"/>
        <v>201</v>
      </c>
      <c r="J77" s="42">
        <f t="shared" si="17"/>
        <v>8.32</v>
      </c>
      <c r="K77" s="33">
        <f t="shared" si="18"/>
        <v>1672.32</v>
      </c>
      <c r="L77" s="34"/>
      <c r="M77" s="118" t="s">
        <v>964</v>
      </c>
    </row>
    <row r="78" spans="1:13">
      <c r="A78" s="17">
        <v>45468</v>
      </c>
      <c r="B78" s="85" t="s">
        <v>602</v>
      </c>
      <c r="C78" s="28"/>
      <c r="D78" s="29"/>
      <c r="E78" s="21"/>
      <c r="F78" s="30">
        <v>12</v>
      </c>
      <c r="G78" s="31">
        <f t="shared" si="14"/>
        <v>8.32</v>
      </c>
      <c r="H78" s="21">
        <f t="shared" si="15"/>
        <v>99.84</v>
      </c>
      <c r="I78" s="32">
        <f t="shared" si="16"/>
        <v>189</v>
      </c>
      <c r="J78" s="42">
        <f t="shared" si="17"/>
        <v>8.32</v>
      </c>
      <c r="K78" s="33">
        <f t="shared" si="18"/>
        <v>1572.48</v>
      </c>
      <c r="L78" s="34"/>
      <c r="M78" s="118" t="s">
        <v>966</v>
      </c>
    </row>
    <row r="79" spans="1:13">
      <c r="A79" s="17">
        <v>45469</v>
      </c>
      <c r="B79" s="85" t="s">
        <v>627</v>
      </c>
      <c r="C79" s="28"/>
      <c r="D79" s="29"/>
      <c r="E79" s="21"/>
      <c r="F79" s="30">
        <v>12</v>
      </c>
      <c r="G79" s="31">
        <f t="shared" si="14"/>
        <v>8.32</v>
      </c>
      <c r="H79" s="21">
        <f t="shared" si="15"/>
        <v>99.84</v>
      </c>
      <c r="I79" s="32">
        <f t="shared" si="16"/>
        <v>177</v>
      </c>
      <c r="J79" s="42">
        <f t="shared" si="17"/>
        <v>8.32</v>
      </c>
      <c r="K79" s="33">
        <f t="shared" si="18"/>
        <v>1472.64</v>
      </c>
      <c r="L79" s="34"/>
      <c r="M79" s="118" t="s">
        <v>967</v>
      </c>
    </row>
    <row r="80" spans="1:13">
      <c r="A80" s="17">
        <v>45469</v>
      </c>
      <c r="B80" s="85" t="s">
        <v>587</v>
      </c>
      <c r="C80" s="28"/>
      <c r="D80" s="29"/>
      <c r="E80" s="21"/>
      <c r="F80" s="30">
        <v>12</v>
      </c>
      <c r="G80" s="31">
        <f t="shared" si="14"/>
        <v>8.32</v>
      </c>
      <c r="H80" s="21">
        <f t="shared" si="15"/>
        <v>99.84</v>
      </c>
      <c r="I80" s="32">
        <f t="shared" si="16"/>
        <v>165</v>
      </c>
      <c r="J80" s="42">
        <f t="shared" si="17"/>
        <v>8.32</v>
      </c>
      <c r="K80" s="33">
        <f t="shared" si="18"/>
        <v>1372.8</v>
      </c>
      <c r="L80" s="34"/>
      <c r="M80" s="118" t="s">
        <v>968</v>
      </c>
    </row>
    <row r="81" spans="1:13">
      <c r="A81" s="154">
        <v>45470</v>
      </c>
      <c r="B81" s="166" t="s">
        <v>591</v>
      </c>
      <c r="C81" s="156"/>
      <c r="D81" s="157"/>
      <c r="E81" s="158"/>
      <c r="F81" s="159">
        <v>12</v>
      </c>
      <c r="G81" s="160">
        <f t="shared" ref="G81:G89" si="19">J80</f>
        <v>8.32</v>
      </c>
      <c r="H81" s="158">
        <f t="shared" ref="H81:H89" si="20">G81*F81</f>
        <v>99.84</v>
      </c>
      <c r="I81" s="161">
        <f t="shared" ref="I81:I89" si="21">+I80+C81-F81</f>
        <v>153</v>
      </c>
      <c r="J81" s="162">
        <f t="shared" ref="J81:J89" si="22">ROUND(((K80+E81)-H81)/I81,2)</f>
        <v>8.32</v>
      </c>
      <c r="K81" s="163">
        <f t="shared" ref="K81:K89" si="23">ROUND(I81*J81,2)</f>
        <v>1272.96</v>
      </c>
      <c r="L81" s="164"/>
      <c r="M81" s="167" t="s">
        <v>969</v>
      </c>
    </row>
    <row r="82" spans="1:13">
      <c r="A82" s="17">
        <v>45474</v>
      </c>
      <c r="B82" s="86" t="s">
        <v>626</v>
      </c>
      <c r="C82" s="19"/>
      <c r="D82" s="20"/>
      <c r="E82" s="21"/>
      <c r="F82" s="22">
        <v>36</v>
      </c>
      <c r="G82" s="23">
        <f t="shared" si="19"/>
        <v>8.32</v>
      </c>
      <c r="H82" s="21">
        <f t="shared" si="20"/>
        <v>299.52</v>
      </c>
      <c r="I82" s="24">
        <f t="shared" si="21"/>
        <v>117</v>
      </c>
      <c r="J82" s="134">
        <f t="shared" si="22"/>
        <v>8.32</v>
      </c>
      <c r="K82" s="21">
        <f t="shared" si="23"/>
        <v>973.44</v>
      </c>
      <c r="L82" s="26"/>
      <c r="M82" s="118" t="s">
        <v>976</v>
      </c>
    </row>
    <row r="83" spans="1:13">
      <c r="A83" s="17">
        <v>45474</v>
      </c>
      <c r="B83" s="85" t="s">
        <v>602</v>
      </c>
      <c r="C83" s="28"/>
      <c r="D83" s="29"/>
      <c r="E83" s="21"/>
      <c r="F83" s="30">
        <v>24</v>
      </c>
      <c r="G83" s="31">
        <f t="shared" si="19"/>
        <v>8.32</v>
      </c>
      <c r="H83" s="21">
        <f t="shared" si="20"/>
        <v>199.68</v>
      </c>
      <c r="I83" s="32">
        <f t="shared" si="21"/>
        <v>93</v>
      </c>
      <c r="J83" s="42">
        <f t="shared" si="22"/>
        <v>8.32</v>
      </c>
      <c r="K83" s="33">
        <f t="shared" si="23"/>
        <v>773.76</v>
      </c>
      <c r="L83" s="34"/>
      <c r="M83" s="118" t="s">
        <v>977</v>
      </c>
    </row>
    <row r="84" spans="1:13">
      <c r="A84" s="17">
        <v>45475</v>
      </c>
      <c r="B84" s="85" t="s">
        <v>583</v>
      </c>
      <c r="C84" s="28"/>
      <c r="D84" s="29"/>
      <c r="E84" s="21"/>
      <c r="F84" s="30">
        <v>30</v>
      </c>
      <c r="G84" s="31">
        <f t="shared" si="19"/>
        <v>8.32</v>
      </c>
      <c r="H84" s="21">
        <f t="shared" si="20"/>
        <v>249.60000000000002</v>
      </c>
      <c r="I84" s="32">
        <f t="shared" si="21"/>
        <v>63</v>
      </c>
      <c r="J84" s="42">
        <f t="shared" si="22"/>
        <v>8.32</v>
      </c>
      <c r="K84" s="33">
        <f t="shared" si="23"/>
        <v>524.16</v>
      </c>
      <c r="L84" s="34"/>
      <c r="M84" s="118" t="s">
        <v>980</v>
      </c>
    </row>
    <row r="85" spans="1:13">
      <c r="A85" s="17">
        <v>45475</v>
      </c>
      <c r="B85" s="85" t="s">
        <v>591</v>
      </c>
      <c r="C85" s="28"/>
      <c r="D85" s="29"/>
      <c r="E85" s="21"/>
      <c r="F85" s="30">
        <v>15</v>
      </c>
      <c r="G85" s="31">
        <f t="shared" si="19"/>
        <v>8.32</v>
      </c>
      <c r="H85" s="21">
        <f t="shared" si="20"/>
        <v>124.80000000000001</v>
      </c>
      <c r="I85" s="32">
        <f t="shared" si="21"/>
        <v>48</v>
      </c>
      <c r="J85" s="42">
        <f t="shared" si="22"/>
        <v>8.32</v>
      </c>
      <c r="K85" s="33">
        <f t="shared" si="23"/>
        <v>399.36</v>
      </c>
      <c r="L85" s="34"/>
      <c r="M85" s="118" t="s">
        <v>982</v>
      </c>
    </row>
    <row r="86" spans="1:13">
      <c r="A86" s="17">
        <v>45477</v>
      </c>
      <c r="B86" s="85" t="s">
        <v>587</v>
      </c>
      <c r="C86" s="28"/>
      <c r="D86" s="29"/>
      <c r="E86" s="21"/>
      <c r="F86" s="30">
        <v>12</v>
      </c>
      <c r="G86" s="31">
        <f t="shared" si="19"/>
        <v>8.32</v>
      </c>
      <c r="H86" s="21">
        <f t="shared" si="20"/>
        <v>99.84</v>
      </c>
      <c r="I86" s="32">
        <f t="shared" si="21"/>
        <v>36</v>
      </c>
      <c r="J86" s="42">
        <f t="shared" si="22"/>
        <v>8.32</v>
      </c>
      <c r="K86" s="33">
        <f t="shared" si="23"/>
        <v>299.52</v>
      </c>
      <c r="L86" s="34"/>
      <c r="M86" s="118" t="s">
        <v>985</v>
      </c>
    </row>
    <row r="87" spans="1:13">
      <c r="A87" s="17">
        <v>45482</v>
      </c>
      <c r="B87" s="85" t="s">
        <v>629</v>
      </c>
      <c r="C87" s="28"/>
      <c r="D87" s="29"/>
      <c r="E87" s="21"/>
      <c r="F87" s="30">
        <v>12</v>
      </c>
      <c r="G87" s="31">
        <f t="shared" si="19"/>
        <v>8.32</v>
      </c>
      <c r="H87" s="21">
        <f t="shared" si="20"/>
        <v>99.84</v>
      </c>
      <c r="I87" s="32">
        <f t="shared" si="21"/>
        <v>24</v>
      </c>
      <c r="J87" s="42">
        <f t="shared" si="22"/>
        <v>8.32</v>
      </c>
      <c r="K87" s="33">
        <f t="shared" si="23"/>
        <v>199.68</v>
      </c>
      <c r="L87" s="34"/>
      <c r="M87" s="118" t="s">
        <v>990</v>
      </c>
    </row>
    <row r="88" spans="1:13">
      <c r="A88" s="17">
        <v>45488</v>
      </c>
      <c r="B88" s="85" t="s">
        <v>602</v>
      </c>
      <c r="C88" s="28"/>
      <c r="D88" s="29"/>
      <c r="E88" s="21"/>
      <c r="F88" s="30">
        <v>21</v>
      </c>
      <c r="G88" s="31">
        <f t="shared" si="19"/>
        <v>8.32</v>
      </c>
      <c r="H88" s="21">
        <f t="shared" si="20"/>
        <v>174.72</v>
      </c>
      <c r="I88" s="32">
        <f t="shared" si="21"/>
        <v>3</v>
      </c>
      <c r="J88" s="42">
        <f t="shared" si="22"/>
        <v>8.32</v>
      </c>
      <c r="K88" s="33">
        <f t="shared" si="23"/>
        <v>24.96</v>
      </c>
      <c r="L88" s="34"/>
      <c r="M88" s="118" t="s">
        <v>1002</v>
      </c>
    </row>
    <row r="89" spans="1:13">
      <c r="A89" s="17">
        <v>45490</v>
      </c>
      <c r="B89" s="85" t="s">
        <v>598</v>
      </c>
      <c r="C89" s="28"/>
      <c r="D89" s="29"/>
      <c r="E89" s="21"/>
      <c r="F89" s="30">
        <v>3</v>
      </c>
      <c r="G89" s="31">
        <f t="shared" si="19"/>
        <v>8.32</v>
      </c>
      <c r="H89" s="21">
        <f t="shared" si="20"/>
        <v>24.96</v>
      </c>
      <c r="I89" s="32">
        <f t="shared" si="21"/>
        <v>0</v>
      </c>
      <c r="J89" s="42" t="e">
        <f t="shared" si="22"/>
        <v>#DIV/0!</v>
      </c>
      <c r="K89" s="33" t="e">
        <f t="shared" si="23"/>
        <v>#DIV/0!</v>
      </c>
      <c r="L89" s="34"/>
      <c r="M89" s="118" t="s">
        <v>1013</v>
      </c>
    </row>
    <row r="90" spans="1:13">
      <c r="A90" s="17"/>
      <c r="B90" s="85"/>
      <c r="C90" s="28"/>
      <c r="D90" s="29"/>
      <c r="E90" s="21"/>
      <c r="F90" s="30"/>
      <c r="G90" s="31"/>
      <c r="H90" s="21"/>
      <c r="I90" s="32"/>
      <c r="J90" s="33"/>
      <c r="K90" s="21"/>
      <c r="L90" s="34"/>
    </row>
    <row r="91" spans="1:13">
      <c r="A91" s="17"/>
      <c r="B91" s="85"/>
      <c r="C91" s="28"/>
      <c r="D91" s="29"/>
      <c r="E91" s="21"/>
      <c r="F91" s="30"/>
      <c r="G91" s="31"/>
      <c r="H91" s="21"/>
      <c r="I91" s="32"/>
      <c r="J91" s="33"/>
      <c r="K91" s="21"/>
      <c r="L91" s="34"/>
    </row>
    <row r="92" spans="1:13">
      <c r="A92" s="17"/>
      <c r="B92" s="85"/>
      <c r="C92" s="28"/>
      <c r="D92" s="29"/>
      <c r="E92" s="21"/>
      <c r="F92" s="30"/>
      <c r="G92" s="31"/>
      <c r="H92" s="21"/>
      <c r="I92" s="32"/>
      <c r="J92" s="33"/>
      <c r="K92" s="21"/>
      <c r="L92" s="34"/>
    </row>
    <row r="93" spans="1:13">
      <c r="A93" s="17"/>
      <c r="B93" s="85"/>
      <c r="C93" s="28"/>
      <c r="D93" s="29"/>
      <c r="E93" s="21"/>
      <c r="F93" s="30"/>
      <c r="G93" s="31"/>
      <c r="H93" s="21"/>
      <c r="I93" s="32"/>
      <c r="J93" s="33"/>
      <c r="K93" s="21"/>
      <c r="L93" s="34"/>
    </row>
    <row r="94" spans="1:13">
      <c r="A94" s="17"/>
      <c r="B94" s="85"/>
      <c r="C94" s="28"/>
      <c r="D94" s="29"/>
      <c r="E94" s="21"/>
      <c r="F94" s="30"/>
      <c r="G94" s="31"/>
      <c r="H94" s="21"/>
      <c r="I94" s="32"/>
      <c r="J94" s="33"/>
      <c r="K94" s="21"/>
      <c r="L94" s="34"/>
    </row>
    <row r="95" spans="1:13">
      <c r="A95" s="17"/>
      <c r="B95" s="85"/>
      <c r="C95" s="28"/>
      <c r="D95" s="29"/>
      <c r="E95" s="21"/>
      <c r="F95" s="30"/>
      <c r="G95" s="31"/>
      <c r="H95" s="21"/>
      <c r="I95" s="32"/>
      <c r="J95" s="33"/>
      <c r="K95" s="21"/>
      <c r="L95" s="34"/>
    </row>
    <row r="96" spans="1:13">
      <c r="A96" s="17"/>
      <c r="B96" s="85"/>
      <c r="C96" s="28"/>
      <c r="D96" s="29"/>
      <c r="E96" s="21"/>
      <c r="F96" s="30"/>
      <c r="G96" s="31"/>
      <c r="H96" s="21"/>
      <c r="I96" s="32"/>
      <c r="J96" s="33"/>
      <c r="K96" s="21"/>
      <c r="L96" s="34"/>
    </row>
    <row r="97" spans="1:12">
      <c r="A97" s="17"/>
      <c r="B97" s="85"/>
      <c r="C97" s="28"/>
      <c r="D97" s="29"/>
      <c r="E97" s="21"/>
      <c r="F97" s="30"/>
      <c r="G97" s="31"/>
      <c r="H97" s="21"/>
      <c r="I97" s="32"/>
      <c r="J97" s="33"/>
      <c r="K97" s="21"/>
      <c r="L97" s="34"/>
    </row>
    <row r="98" spans="1:12">
      <c r="A98" s="17"/>
      <c r="B98" s="85"/>
      <c r="C98" s="28"/>
      <c r="D98" s="29"/>
      <c r="E98" s="21"/>
      <c r="F98" s="30"/>
      <c r="G98" s="31"/>
      <c r="H98" s="21"/>
      <c r="I98" s="32"/>
      <c r="J98" s="33"/>
      <c r="K98" s="21"/>
      <c r="L98" s="34"/>
    </row>
    <row r="99" spans="1:12">
      <c r="A99" s="17"/>
      <c r="B99" s="85"/>
      <c r="C99" s="28"/>
      <c r="D99" s="29"/>
      <c r="E99" s="21"/>
      <c r="F99" s="30"/>
      <c r="G99" s="31"/>
      <c r="H99" s="21"/>
      <c r="I99" s="32"/>
      <c r="J99" s="33"/>
      <c r="K99" s="21"/>
      <c r="L99" s="34"/>
    </row>
    <row r="100" spans="1:12">
      <c r="A100" s="17"/>
      <c r="B100" s="85"/>
      <c r="C100" s="28"/>
      <c r="D100" s="29"/>
      <c r="E100" s="21"/>
      <c r="F100" s="30"/>
      <c r="G100" s="31"/>
      <c r="H100" s="21"/>
      <c r="I100" s="32"/>
      <c r="J100" s="33"/>
      <c r="K100" s="21"/>
      <c r="L100" s="34"/>
    </row>
    <row r="101" spans="1:12">
      <c r="A101" s="17"/>
      <c r="B101" s="85"/>
      <c r="C101" s="28"/>
      <c r="D101" s="29"/>
      <c r="E101" s="21"/>
      <c r="F101" s="30"/>
      <c r="G101" s="31"/>
      <c r="H101" s="21"/>
      <c r="I101" s="32"/>
      <c r="J101" s="33"/>
      <c r="K101" s="21"/>
      <c r="L101" s="34"/>
    </row>
    <row r="102" spans="1:12">
      <c r="A102" s="17"/>
      <c r="B102" s="85"/>
      <c r="C102" s="28"/>
      <c r="D102" s="29"/>
      <c r="E102" s="21"/>
      <c r="F102" s="30"/>
      <c r="G102" s="31"/>
      <c r="H102" s="21"/>
      <c r="I102" s="32"/>
      <c r="J102" s="33"/>
      <c r="K102" s="21"/>
      <c r="L102" s="34"/>
    </row>
    <row r="103" spans="1:12">
      <c r="A103" s="17"/>
      <c r="B103" s="85"/>
      <c r="C103" s="28"/>
      <c r="D103" s="29"/>
      <c r="E103" s="21"/>
      <c r="F103" s="30"/>
      <c r="G103" s="31"/>
      <c r="H103" s="21"/>
      <c r="I103" s="32"/>
      <c r="J103" s="33"/>
      <c r="K103" s="21"/>
      <c r="L103" s="34"/>
    </row>
    <row r="104" spans="1:12">
      <c r="A104" s="17"/>
      <c r="B104" s="85"/>
      <c r="C104" s="28"/>
      <c r="D104" s="29"/>
      <c r="E104" s="21"/>
      <c r="F104" s="30"/>
      <c r="G104" s="31"/>
      <c r="H104" s="21"/>
      <c r="I104" s="32"/>
      <c r="J104" s="33"/>
      <c r="K104" s="21"/>
      <c r="L104" s="34"/>
    </row>
    <row r="105" spans="1:12">
      <c r="A105" s="17"/>
      <c r="B105" s="85"/>
      <c r="C105" s="28"/>
      <c r="D105" s="29"/>
      <c r="E105" s="21"/>
      <c r="F105" s="30"/>
      <c r="G105" s="31"/>
      <c r="H105" s="21"/>
      <c r="I105" s="32"/>
      <c r="J105" s="33"/>
      <c r="K105" s="21"/>
      <c r="L105" s="34"/>
    </row>
    <row r="106" spans="1:12">
      <c r="A106" s="17"/>
      <c r="B106" s="85"/>
      <c r="C106" s="28"/>
      <c r="D106" s="29"/>
      <c r="E106" s="21"/>
      <c r="F106" s="30"/>
      <c r="G106" s="31"/>
      <c r="H106" s="21"/>
      <c r="I106" s="32"/>
      <c r="J106" s="33"/>
      <c r="K106" s="21"/>
      <c r="L106" s="34"/>
    </row>
    <row r="107" spans="1:12">
      <c r="A107" s="17"/>
      <c r="B107" s="85"/>
      <c r="C107" s="28"/>
      <c r="D107" s="29"/>
      <c r="E107" s="21"/>
      <c r="F107" s="30"/>
      <c r="G107" s="31"/>
      <c r="H107" s="21"/>
      <c r="I107" s="32"/>
      <c r="J107" s="33"/>
      <c r="K107" s="21"/>
      <c r="L107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63">
    <tabColor rgb="FFFFFF00"/>
    <pageSetUpPr fitToPage="1"/>
  </sheetPr>
  <dimension ref="A1:M95"/>
  <sheetViews>
    <sheetView topLeftCell="A16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425781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8.42578125" style="118" customWidth="1"/>
    <col min="14" max="16384" width="9.140625" style="1"/>
  </cols>
  <sheetData>
    <row r="1" spans="1:13" ht="28.5" customHeight="1">
      <c r="A1" s="1" t="s">
        <v>493</v>
      </c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396</v>
      </c>
      <c r="F8" s="10"/>
      <c r="G8" s="10"/>
      <c r="H8" s="38"/>
      <c r="I8" s="9" t="s">
        <v>6</v>
      </c>
      <c r="J8" s="10"/>
      <c r="K8" s="10" t="s">
        <v>399</v>
      </c>
      <c r="L8" s="11"/>
    </row>
    <row r="9" spans="1:13" ht="15" customHeight="1">
      <c r="A9" s="12" t="s">
        <v>8</v>
      </c>
      <c r="D9" s="10" t="s">
        <v>397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88" t="s">
        <v>18</v>
      </c>
      <c r="D12" s="390" t="s">
        <v>19</v>
      </c>
      <c r="E12" s="392" t="s">
        <v>20</v>
      </c>
      <c r="F12" s="388" t="s">
        <v>18</v>
      </c>
      <c r="G12" s="390" t="s">
        <v>19</v>
      </c>
      <c r="H12" s="392" t="s">
        <v>20</v>
      </c>
      <c r="I12" s="388" t="s">
        <v>18</v>
      </c>
      <c r="J12" s="390" t="s">
        <v>19</v>
      </c>
      <c r="K12" s="392" t="s">
        <v>20</v>
      </c>
      <c r="L12" s="361"/>
      <c r="M12" s="380"/>
    </row>
    <row r="13" spans="1:13" ht="9.75" customHeight="1" thickBot="1">
      <c r="A13" s="365"/>
      <c r="B13" s="383"/>
      <c r="C13" s="389"/>
      <c r="D13" s="391"/>
      <c r="E13" s="393"/>
      <c r="F13" s="389"/>
      <c r="G13" s="391"/>
      <c r="H13" s="393"/>
      <c r="I13" s="389"/>
      <c r="J13" s="391"/>
      <c r="K13" s="393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126</v>
      </c>
      <c r="J14" s="25">
        <v>88</v>
      </c>
      <c r="K14" s="21">
        <f>I14*J14</f>
        <v>11088</v>
      </c>
      <c r="L14" s="26"/>
    </row>
    <row r="15" spans="1:13" ht="17.100000000000001" customHeight="1">
      <c r="A15" s="17">
        <v>45294</v>
      </c>
      <c r="B15" s="85" t="s">
        <v>587</v>
      </c>
      <c r="C15" s="28"/>
      <c r="D15" s="29"/>
      <c r="E15" s="21"/>
      <c r="F15" s="30">
        <v>2</v>
      </c>
      <c r="G15" s="31">
        <f t="shared" ref="G15:G45" si="0">J14</f>
        <v>88</v>
      </c>
      <c r="H15" s="21">
        <f t="shared" ref="H15:H45" si="1">G15*F15</f>
        <v>176</v>
      </c>
      <c r="I15" s="99">
        <f t="shared" ref="I15:I75" si="2">+I14+C15-F15</f>
        <v>124</v>
      </c>
      <c r="J15" s="100">
        <f t="shared" ref="J15:J75" si="3">ROUND(((K14+E15)-H15)/I15,2)</f>
        <v>88</v>
      </c>
      <c r="K15" s="101">
        <f t="shared" ref="K15:K75" si="4">ROUND(I15*J15,2)</f>
        <v>10912</v>
      </c>
      <c r="L15" s="26"/>
      <c r="M15" s="118" t="s">
        <v>588</v>
      </c>
    </row>
    <row r="16" spans="1:13" ht="17.100000000000001" customHeight="1">
      <c r="A16" s="17">
        <v>45295</v>
      </c>
      <c r="B16" s="85" t="s">
        <v>595</v>
      </c>
      <c r="C16" s="28"/>
      <c r="D16" s="29"/>
      <c r="E16" s="21"/>
      <c r="F16" s="30">
        <v>5</v>
      </c>
      <c r="G16" s="31">
        <f t="shared" si="0"/>
        <v>88</v>
      </c>
      <c r="H16" s="21">
        <f t="shared" si="1"/>
        <v>440</v>
      </c>
      <c r="I16" s="32">
        <f t="shared" si="2"/>
        <v>119</v>
      </c>
      <c r="J16" s="42">
        <f t="shared" si="3"/>
        <v>88</v>
      </c>
      <c r="K16" s="33">
        <f t="shared" si="4"/>
        <v>10472</v>
      </c>
      <c r="L16" s="34"/>
      <c r="M16" s="118" t="s">
        <v>596</v>
      </c>
    </row>
    <row r="17" spans="1:13" ht="17.100000000000001" customHeight="1">
      <c r="A17" s="17">
        <v>45299</v>
      </c>
      <c r="B17" s="36" t="s">
        <v>598</v>
      </c>
      <c r="C17" s="28"/>
      <c r="D17" s="29"/>
      <c r="E17" s="21"/>
      <c r="F17" s="30">
        <v>2</v>
      </c>
      <c r="G17" s="31">
        <f t="shared" si="0"/>
        <v>88</v>
      </c>
      <c r="H17" s="21">
        <f t="shared" si="1"/>
        <v>176</v>
      </c>
      <c r="I17" s="32">
        <f t="shared" si="2"/>
        <v>117</v>
      </c>
      <c r="J17" s="42">
        <f t="shared" si="3"/>
        <v>88</v>
      </c>
      <c r="K17" s="33">
        <f t="shared" si="4"/>
        <v>10296</v>
      </c>
      <c r="L17" s="34"/>
      <c r="M17" s="118" t="s">
        <v>599</v>
      </c>
    </row>
    <row r="18" spans="1:13" ht="17.100000000000001" customHeight="1">
      <c r="A18" s="17">
        <v>45299</v>
      </c>
      <c r="B18" s="36" t="s">
        <v>604</v>
      </c>
      <c r="C18" s="28"/>
      <c r="D18" s="29"/>
      <c r="E18" s="21"/>
      <c r="F18" s="30">
        <v>2</v>
      </c>
      <c r="G18" s="31">
        <f t="shared" si="0"/>
        <v>88</v>
      </c>
      <c r="H18" s="21">
        <f t="shared" si="1"/>
        <v>176</v>
      </c>
      <c r="I18" s="32">
        <f t="shared" si="2"/>
        <v>115</v>
      </c>
      <c r="J18" s="42">
        <f t="shared" si="3"/>
        <v>88</v>
      </c>
      <c r="K18" s="33">
        <f t="shared" si="4"/>
        <v>10120</v>
      </c>
      <c r="L18" s="34"/>
      <c r="M18" s="118" t="s">
        <v>606</v>
      </c>
    </row>
    <row r="19" spans="1:13" ht="17.100000000000001" customHeight="1">
      <c r="A19" s="17">
        <v>45300</v>
      </c>
      <c r="B19" s="36" t="s">
        <v>607</v>
      </c>
      <c r="C19" s="28"/>
      <c r="D19" s="29"/>
      <c r="E19" s="21"/>
      <c r="F19" s="30">
        <v>2</v>
      </c>
      <c r="G19" s="31">
        <f t="shared" si="0"/>
        <v>88</v>
      </c>
      <c r="H19" s="21">
        <f t="shared" si="1"/>
        <v>176</v>
      </c>
      <c r="I19" s="32">
        <f t="shared" si="2"/>
        <v>113</v>
      </c>
      <c r="J19" s="42">
        <f t="shared" si="3"/>
        <v>88</v>
      </c>
      <c r="K19" s="33">
        <f t="shared" si="4"/>
        <v>9944</v>
      </c>
      <c r="L19" s="34"/>
      <c r="M19" s="118" t="s">
        <v>612</v>
      </c>
    </row>
    <row r="20" spans="1:13" ht="17.100000000000001" customHeight="1">
      <c r="A20" s="17">
        <v>45301</v>
      </c>
      <c r="B20" s="36" t="s">
        <v>591</v>
      </c>
      <c r="C20" s="28"/>
      <c r="D20" s="29"/>
      <c r="E20" s="21"/>
      <c r="F20" s="30">
        <v>2</v>
      </c>
      <c r="G20" s="31">
        <f t="shared" si="0"/>
        <v>88</v>
      </c>
      <c r="H20" s="21">
        <f t="shared" si="1"/>
        <v>176</v>
      </c>
      <c r="I20" s="32">
        <f t="shared" si="2"/>
        <v>111</v>
      </c>
      <c r="J20" s="42">
        <f t="shared" si="3"/>
        <v>88</v>
      </c>
      <c r="K20" s="33">
        <f t="shared" si="4"/>
        <v>9768</v>
      </c>
      <c r="L20" s="34"/>
      <c r="M20" s="118" t="s">
        <v>614</v>
      </c>
    </row>
    <row r="21" spans="1:13" ht="17.100000000000001" customHeight="1">
      <c r="A21" s="17">
        <v>45303</v>
      </c>
      <c r="B21" s="36" t="s">
        <v>598</v>
      </c>
      <c r="C21" s="28"/>
      <c r="D21" s="29"/>
      <c r="E21" s="21"/>
      <c r="F21" s="30">
        <v>2</v>
      </c>
      <c r="G21" s="31">
        <f>J20</f>
        <v>88</v>
      </c>
      <c r="H21" s="21">
        <f>G21*F21</f>
        <v>176</v>
      </c>
      <c r="I21" s="32">
        <f>+I20+C21-F21</f>
        <v>109</v>
      </c>
      <c r="J21" s="42">
        <f>ROUND(((K20+E21)-H21)/I21,2)</f>
        <v>88</v>
      </c>
      <c r="K21" s="33">
        <f>ROUND(I21*J21,2)</f>
        <v>9592</v>
      </c>
      <c r="L21" s="34"/>
      <c r="M21" s="118" t="s">
        <v>622</v>
      </c>
    </row>
    <row r="22" spans="1:13" ht="17.100000000000001" customHeight="1">
      <c r="A22" s="17">
        <v>45303</v>
      </c>
      <c r="B22" s="36" t="s">
        <v>627</v>
      </c>
      <c r="C22" s="28"/>
      <c r="D22" s="29"/>
      <c r="E22" s="21"/>
      <c r="F22" s="30">
        <v>6</v>
      </c>
      <c r="G22" s="31">
        <f t="shared" si="0"/>
        <v>88</v>
      </c>
      <c r="H22" s="21">
        <f t="shared" si="1"/>
        <v>528</v>
      </c>
      <c r="I22" s="32">
        <f t="shared" si="2"/>
        <v>103</v>
      </c>
      <c r="J22" s="42">
        <f t="shared" si="3"/>
        <v>88</v>
      </c>
      <c r="K22" s="33">
        <f t="shared" si="4"/>
        <v>9064</v>
      </c>
      <c r="L22" s="34"/>
      <c r="M22" s="122" t="s">
        <v>628</v>
      </c>
    </row>
    <row r="23" spans="1:13" ht="17.100000000000001" customHeight="1">
      <c r="A23" s="17">
        <v>45306</v>
      </c>
      <c r="B23" s="36" t="s">
        <v>589</v>
      </c>
      <c r="C23" s="28"/>
      <c r="D23" s="29"/>
      <c r="E23" s="21"/>
      <c r="F23" s="30">
        <v>4</v>
      </c>
      <c r="G23" s="31">
        <f t="shared" si="0"/>
        <v>88</v>
      </c>
      <c r="H23" s="21">
        <f t="shared" si="1"/>
        <v>352</v>
      </c>
      <c r="I23" s="32">
        <f t="shared" si="2"/>
        <v>99</v>
      </c>
      <c r="J23" s="42">
        <f t="shared" si="3"/>
        <v>88</v>
      </c>
      <c r="K23" s="33">
        <f t="shared" si="4"/>
        <v>8712</v>
      </c>
      <c r="L23" s="34"/>
      <c r="M23" s="118" t="s">
        <v>632</v>
      </c>
    </row>
    <row r="24" spans="1:13" ht="17.100000000000001" customHeight="1">
      <c r="A24" s="17">
        <v>45309</v>
      </c>
      <c r="B24" s="36" t="s">
        <v>629</v>
      </c>
      <c r="C24" s="28"/>
      <c r="D24" s="29"/>
      <c r="E24" s="21"/>
      <c r="F24" s="30">
        <v>6</v>
      </c>
      <c r="G24" s="31">
        <f t="shared" si="0"/>
        <v>88</v>
      </c>
      <c r="H24" s="21">
        <f t="shared" si="1"/>
        <v>528</v>
      </c>
      <c r="I24" s="32">
        <f t="shared" si="2"/>
        <v>93</v>
      </c>
      <c r="J24" s="42">
        <f t="shared" si="3"/>
        <v>88</v>
      </c>
      <c r="K24" s="33">
        <f t="shared" si="4"/>
        <v>8184</v>
      </c>
      <c r="L24" s="34"/>
      <c r="M24" s="118" t="s">
        <v>643</v>
      </c>
    </row>
    <row r="25" spans="1:13" ht="17.100000000000001" customHeight="1">
      <c r="A25" s="17">
        <v>45314</v>
      </c>
      <c r="B25" s="36" t="s">
        <v>591</v>
      </c>
      <c r="C25" s="28"/>
      <c r="D25" s="29"/>
      <c r="E25" s="21"/>
      <c r="F25" s="30">
        <v>2</v>
      </c>
      <c r="G25" s="31">
        <f t="shared" si="0"/>
        <v>88</v>
      </c>
      <c r="H25" s="21">
        <f t="shared" si="1"/>
        <v>176</v>
      </c>
      <c r="I25" s="32">
        <f t="shared" si="2"/>
        <v>91</v>
      </c>
      <c r="J25" s="42">
        <f t="shared" si="3"/>
        <v>88</v>
      </c>
      <c r="K25" s="33">
        <f t="shared" si="4"/>
        <v>8008</v>
      </c>
      <c r="L25" s="34"/>
      <c r="M25" s="118" t="s">
        <v>653</v>
      </c>
    </row>
    <row r="26" spans="1:13" ht="17.100000000000001" customHeight="1">
      <c r="A26" s="17">
        <v>45315</v>
      </c>
      <c r="B26" s="36" t="s">
        <v>589</v>
      </c>
      <c r="C26" s="28"/>
      <c r="D26" s="29"/>
      <c r="E26" s="21"/>
      <c r="F26" s="30">
        <v>2</v>
      </c>
      <c r="G26" s="31">
        <f t="shared" si="0"/>
        <v>88</v>
      </c>
      <c r="H26" s="21">
        <f t="shared" si="1"/>
        <v>176</v>
      </c>
      <c r="I26" s="32">
        <f t="shared" si="2"/>
        <v>89</v>
      </c>
      <c r="J26" s="42">
        <f t="shared" si="3"/>
        <v>88</v>
      </c>
      <c r="K26" s="33">
        <f t="shared" si="4"/>
        <v>7832</v>
      </c>
      <c r="L26" s="34"/>
      <c r="M26" s="118" t="s">
        <v>656</v>
      </c>
    </row>
    <row r="27" spans="1:13" ht="17.100000000000001" customHeight="1">
      <c r="A27" s="17">
        <v>45317</v>
      </c>
      <c r="B27" s="36" t="s">
        <v>598</v>
      </c>
      <c r="C27" s="28"/>
      <c r="D27" s="29"/>
      <c r="E27" s="21"/>
      <c r="F27" s="30">
        <v>2</v>
      </c>
      <c r="G27" s="31">
        <f t="shared" si="0"/>
        <v>88</v>
      </c>
      <c r="H27" s="21">
        <f t="shared" si="1"/>
        <v>176</v>
      </c>
      <c r="I27" s="32">
        <f t="shared" si="2"/>
        <v>87</v>
      </c>
      <c r="J27" s="42">
        <f t="shared" si="3"/>
        <v>88</v>
      </c>
      <c r="K27" s="33">
        <f t="shared" si="4"/>
        <v>7656</v>
      </c>
      <c r="L27" s="34"/>
      <c r="M27" s="118" t="s">
        <v>657</v>
      </c>
    </row>
    <row r="28" spans="1:13" ht="17.100000000000001" customHeight="1">
      <c r="A28" s="17">
        <v>45317</v>
      </c>
      <c r="B28" s="36" t="s">
        <v>587</v>
      </c>
      <c r="C28" s="28"/>
      <c r="D28" s="29"/>
      <c r="E28" s="21"/>
      <c r="F28" s="30">
        <v>2</v>
      </c>
      <c r="G28" s="31">
        <f t="shared" si="0"/>
        <v>88</v>
      </c>
      <c r="H28" s="21">
        <f t="shared" si="1"/>
        <v>176</v>
      </c>
      <c r="I28" s="32">
        <f t="shared" si="2"/>
        <v>85</v>
      </c>
      <c r="J28" s="42">
        <f t="shared" si="3"/>
        <v>88</v>
      </c>
      <c r="K28" s="33">
        <f t="shared" si="4"/>
        <v>7480</v>
      </c>
      <c r="L28" s="34"/>
      <c r="M28" s="118" t="s">
        <v>660</v>
      </c>
    </row>
    <row r="29" spans="1:13" ht="17.100000000000001" customHeight="1">
      <c r="A29" s="144">
        <v>45321</v>
      </c>
      <c r="B29" s="146" t="s">
        <v>604</v>
      </c>
      <c r="C29" s="129"/>
      <c r="D29" s="135"/>
      <c r="E29" s="136"/>
      <c r="F29" s="137">
        <v>2</v>
      </c>
      <c r="G29" s="138">
        <f t="shared" si="0"/>
        <v>88</v>
      </c>
      <c r="H29" s="136">
        <f t="shared" si="1"/>
        <v>176</v>
      </c>
      <c r="I29" s="139">
        <f t="shared" si="2"/>
        <v>83</v>
      </c>
      <c r="J29" s="140">
        <f t="shared" si="3"/>
        <v>88</v>
      </c>
      <c r="K29" s="141">
        <f t="shared" si="4"/>
        <v>7304</v>
      </c>
      <c r="L29" s="142"/>
      <c r="M29" s="143" t="s">
        <v>672</v>
      </c>
    </row>
    <row r="30" spans="1:13" ht="17.100000000000001" customHeight="1">
      <c r="A30" s="17">
        <v>45327</v>
      </c>
      <c r="B30" s="82" t="s">
        <v>607</v>
      </c>
      <c r="C30" s="19"/>
      <c r="D30" s="20"/>
      <c r="E30" s="21"/>
      <c r="F30" s="22">
        <v>2</v>
      </c>
      <c r="G30" s="23">
        <f t="shared" si="0"/>
        <v>88</v>
      </c>
      <c r="H30" s="21">
        <f t="shared" si="1"/>
        <v>176</v>
      </c>
      <c r="I30" s="24">
        <f t="shared" si="2"/>
        <v>81</v>
      </c>
      <c r="J30" s="134">
        <f t="shared" si="3"/>
        <v>88</v>
      </c>
      <c r="K30" s="21">
        <f t="shared" si="4"/>
        <v>7128</v>
      </c>
      <c r="L30" s="26"/>
      <c r="M30" s="118" t="s">
        <v>683</v>
      </c>
    </row>
    <row r="31" spans="1:13" ht="17.100000000000001" customHeight="1">
      <c r="A31" s="17">
        <v>45328</v>
      </c>
      <c r="B31" s="36" t="s">
        <v>598</v>
      </c>
      <c r="C31" s="28"/>
      <c r="D31" s="29"/>
      <c r="E31" s="21"/>
      <c r="F31" s="30">
        <v>3</v>
      </c>
      <c r="G31" s="31">
        <f t="shared" si="0"/>
        <v>88</v>
      </c>
      <c r="H31" s="21">
        <f t="shared" si="1"/>
        <v>264</v>
      </c>
      <c r="I31" s="32">
        <f t="shared" si="2"/>
        <v>78</v>
      </c>
      <c r="J31" s="42">
        <f t="shared" si="3"/>
        <v>88</v>
      </c>
      <c r="K31" s="33">
        <f t="shared" si="4"/>
        <v>6864</v>
      </c>
      <c r="L31" s="34"/>
      <c r="M31" s="118" t="s">
        <v>684</v>
      </c>
    </row>
    <row r="32" spans="1:13" ht="17.100000000000001" customHeight="1">
      <c r="A32" s="17">
        <v>45329</v>
      </c>
      <c r="B32" s="36" t="s">
        <v>627</v>
      </c>
      <c r="C32" s="28"/>
      <c r="D32" s="29"/>
      <c r="E32" s="21"/>
      <c r="F32" s="30">
        <v>2</v>
      </c>
      <c r="G32" s="31">
        <f t="shared" si="0"/>
        <v>88</v>
      </c>
      <c r="H32" s="21">
        <f t="shared" si="1"/>
        <v>176</v>
      </c>
      <c r="I32" s="32">
        <f t="shared" si="2"/>
        <v>76</v>
      </c>
      <c r="J32" s="42">
        <f t="shared" si="3"/>
        <v>88</v>
      </c>
      <c r="K32" s="33">
        <f t="shared" si="4"/>
        <v>6688</v>
      </c>
      <c r="L32" s="34"/>
      <c r="M32" s="118" t="s">
        <v>686</v>
      </c>
    </row>
    <row r="33" spans="1:13" ht="17.100000000000001" customHeight="1">
      <c r="A33" s="17">
        <v>45330</v>
      </c>
      <c r="B33" s="36" t="s">
        <v>587</v>
      </c>
      <c r="C33" s="28"/>
      <c r="D33" s="29"/>
      <c r="E33" s="21"/>
      <c r="F33" s="30">
        <v>2</v>
      </c>
      <c r="G33" s="31">
        <f t="shared" si="0"/>
        <v>88</v>
      </c>
      <c r="H33" s="21">
        <f t="shared" si="1"/>
        <v>176</v>
      </c>
      <c r="I33" s="32">
        <f t="shared" si="2"/>
        <v>74</v>
      </c>
      <c r="J33" s="42">
        <f t="shared" si="3"/>
        <v>88</v>
      </c>
      <c r="K33" s="33">
        <f t="shared" si="4"/>
        <v>6512</v>
      </c>
      <c r="L33" s="34"/>
      <c r="M33" s="118" t="s">
        <v>690</v>
      </c>
    </row>
    <row r="34" spans="1:13" ht="17.100000000000001" customHeight="1">
      <c r="A34" s="17">
        <v>45334</v>
      </c>
      <c r="B34" s="36" t="s">
        <v>627</v>
      </c>
      <c r="C34" s="28"/>
      <c r="D34" s="29"/>
      <c r="E34" s="21"/>
      <c r="F34" s="30">
        <v>2</v>
      </c>
      <c r="G34" s="31">
        <f t="shared" si="0"/>
        <v>88</v>
      </c>
      <c r="H34" s="21">
        <f t="shared" si="1"/>
        <v>176</v>
      </c>
      <c r="I34" s="32">
        <f t="shared" si="2"/>
        <v>72</v>
      </c>
      <c r="J34" s="42">
        <f t="shared" si="3"/>
        <v>88</v>
      </c>
      <c r="K34" s="33">
        <f t="shared" si="4"/>
        <v>6336</v>
      </c>
      <c r="L34" s="34"/>
      <c r="M34" s="118" t="s">
        <v>691</v>
      </c>
    </row>
    <row r="35" spans="1:13" ht="17.100000000000001" customHeight="1">
      <c r="A35" s="17">
        <v>45335</v>
      </c>
      <c r="B35" s="36" t="s">
        <v>610</v>
      </c>
      <c r="C35" s="28"/>
      <c r="D35" s="29"/>
      <c r="E35" s="21"/>
      <c r="F35" s="30">
        <v>2</v>
      </c>
      <c r="G35" s="31">
        <f>J34</f>
        <v>88</v>
      </c>
      <c r="H35" s="21">
        <f>G35*F35</f>
        <v>176</v>
      </c>
      <c r="I35" s="32">
        <f>+I34+C35-F35</f>
        <v>70</v>
      </c>
      <c r="J35" s="42">
        <f>ROUND(((K34+E35)-H35)/I35,2)</f>
        <v>88</v>
      </c>
      <c r="K35" s="33">
        <f>ROUND(I35*J35,2)</f>
        <v>6160</v>
      </c>
      <c r="L35" s="34"/>
      <c r="M35" s="118" t="s">
        <v>695</v>
      </c>
    </row>
    <row r="36" spans="1:13" ht="17.100000000000001" customHeight="1">
      <c r="A36" s="17">
        <v>45336</v>
      </c>
      <c r="B36" s="36" t="s">
        <v>589</v>
      </c>
      <c r="C36" s="28"/>
      <c r="D36" s="29"/>
      <c r="E36" s="21"/>
      <c r="F36" s="30">
        <v>2</v>
      </c>
      <c r="G36" s="31">
        <f t="shared" si="0"/>
        <v>88</v>
      </c>
      <c r="H36" s="21">
        <f t="shared" si="1"/>
        <v>176</v>
      </c>
      <c r="I36" s="32">
        <f t="shared" si="2"/>
        <v>68</v>
      </c>
      <c r="J36" s="42">
        <f t="shared" si="3"/>
        <v>88</v>
      </c>
      <c r="K36" s="33">
        <f t="shared" si="4"/>
        <v>5984</v>
      </c>
      <c r="L36" s="34"/>
      <c r="M36" s="118" t="s">
        <v>696</v>
      </c>
    </row>
    <row r="37" spans="1:13" ht="17.100000000000001" customHeight="1">
      <c r="A37" s="17">
        <v>45344</v>
      </c>
      <c r="B37" s="36" t="s">
        <v>587</v>
      </c>
      <c r="C37" s="28"/>
      <c r="D37" s="29"/>
      <c r="E37" s="21"/>
      <c r="F37" s="30">
        <v>2</v>
      </c>
      <c r="G37" s="31">
        <f t="shared" si="0"/>
        <v>88</v>
      </c>
      <c r="H37" s="21">
        <f t="shared" si="1"/>
        <v>176</v>
      </c>
      <c r="I37" s="32">
        <f t="shared" si="2"/>
        <v>66</v>
      </c>
      <c r="J37" s="42">
        <f t="shared" si="3"/>
        <v>88</v>
      </c>
      <c r="K37" s="33">
        <f t="shared" si="4"/>
        <v>5808</v>
      </c>
      <c r="L37" s="34"/>
      <c r="M37" s="118" t="s">
        <v>713</v>
      </c>
    </row>
    <row r="38" spans="1:13" ht="17.100000000000001" customHeight="1">
      <c r="A38" s="17">
        <v>45348</v>
      </c>
      <c r="B38" s="36" t="s">
        <v>598</v>
      </c>
      <c r="C38" s="28"/>
      <c r="D38" s="29"/>
      <c r="E38" s="21"/>
      <c r="F38" s="30">
        <v>2</v>
      </c>
      <c r="G38" s="31">
        <f t="shared" si="0"/>
        <v>88</v>
      </c>
      <c r="H38" s="21">
        <f t="shared" si="1"/>
        <v>176</v>
      </c>
      <c r="I38" s="32">
        <f t="shared" si="2"/>
        <v>64</v>
      </c>
      <c r="J38" s="42">
        <f t="shared" si="3"/>
        <v>88</v>
      </c>
      <c r="K38" s="33">
        <f t="shared" si="4"/>
        <v>5632</v>
      </c>
      <c r="L38" s="34"/>
      <c r="M38" s="118" t="s">
        <v>717</v>
      </c>
    </row>
    <row r="39" spans="1:13" ht="17.100000000000001" customHeight="1">
      <c r="A39" s="17">
        <v>45349</v>
      </c>
      <c r="B39" s="36" t="s">
        <v>626</v>
      </c>
      <c r="C39" s="28"/>
      <c r="D39" s="29"/>
      <c r="E39" s="21"/>
      <c r="F39" s="30">
        <v>5</v>
      </c>
      <c r="G39" s="31">
        <f t="shared" si="0"/>
        <v>88</v>
      </c>
      <c r="H39" s="21">
        <f t="shared" si="1"/>
        <v>440</v>
      </c>
      <c r="I39" s="32">
        <f t="shared" si="2"/>
        <v>59</v>
      </c>
      <c r="J39" s="42">
        <f t="shared" si="3"/>
        <v>88</v>
      </c>
      <c r="K39" s="33">
        <f t="shared" si="4"/>
        <v>5192</v>
      </c>
      <c r="L39" s="34"/>
      <c r="M39" s="118" t="s">
        <v>721</v>
      </c>
    </row>
    <row r="40" spans="1:13" ht="17.100000000000001" customHeight="1">
      <c r="A40" s="154">
        <v>45349</v>
      </c>
      <c r="B40" s="168" t="s">
        <v>591</v>
      </c>
      <c r="C40" s="156"/>
      <c r="D40" s="157"/>
      <c r="E40" s="158"/>
      <c r="F40" s="159">
        <v>2</v>
      </c>
      <c r="G40" s="160">
        <f t="shared" si="0"/>
        <v>88</v>
      </c>
      <c r="H40" s="158">
        <f t="shared" si="1"/>
        <v>176</v>
      </c>
      <c r="I40" s="161">
        <f t="shared" si="2"/>
        <v>57</v>
      </c>
      <c r="J40" s="162">
        <f t="shared" si="3"/>
        <v>88</v>
      </c>
      <c r="K40" s="163">
        <f t="shared" si="4"/>
        <v>5016</v>
      </c>
      <c r="L40" s="164"/>
      <c r="M40" s="167" t="s">
        <v>725</v>
      </c>
    </row>
    <row r="41" spans="1:13" ht="17.100000000000001" customHeight="1">
      <c r="A41" s="17">
        <v>45355</v>
      </c>
      <c r="B41" s="82" t="s">
        <v>602</v>
      </c>
      <c r="C41" s="19"/>
      <c r="D41" s="20"/>
      <c r="E41" s="21"/>
      <c r="F41" s="22">
        <v>5</v>
      </c>
      <c r="G41" s="23">
        <f t="shared" si="0"/>
        <v>88</v>
      </c>
      <c r="H41" s="21">
        <f t="shared" si="1"/>
        <v>440</v>
      </c>
      <c r="I41" s="24">
        <f t="shared" si="2"/>
        <v>52</v>
      </c>
      <c r="J41" s="134">
        <f t="shared" si="3"/>
        <v>88</v>
      </c>
      <c r="K41" s="21">
        <f t="shared" si="4"/>
        <v>4576</v>
      </c>
      <c r="L41" s="26"/>
      <c r="M41" s="118" t="s">
        <v>733</v>
      </c>
    </row>
    <row r="42" spans="1:13" ht="17.100000000000001" customHeight="1">
      <c r="A42" s="269">
        <v>45355</v>
      </c>
      <c r="B42" s="168" t="s">
        <v>604</v>
      </c>
      <c r="C42" s="156"/>
      <c r="D42" s="157"/>
      <c r="E42" s="158"/>
      <c r="F42" s="172">
        <v>2</v>
      </c>
      <c r="G42" s="170">
        <f>J41</f>
        <v>88</v>
      </c>
      <c r="H42" s="158">
        <f>G42*F42</f>
        <v>176</v>
      </c>
      <c r="I42" s="173">
        <f>+I41+C42-F42</f>
        <v>50</v>
      </c>
      <c r="J42" s="174">
        <f>ROUND(((K41+E42)-H42)/I42,2)</f>
        <v>88</v>
      </c>
      <c r="K42" s="158">
        <f>ROUND(I42*J42,2)</f>
        <v>4400</v>
      </c>
      <c r="L42" s="164"/>
      <c r="M42" s="167" t="s">
        <v>736</v>
      </c>
    </row>
    <row r="43" spans="1:13" ht="17.100000000000001" customHeight="1">
      <c r="A43" s="17">
        <v>45384</v>
      </c>
      <c r="B43" s="82" t="s">
        <v>587</v>
      </c>
      <c r="C43" s="19"/>
      <c r="D43" s="20"/>
      <c r="E43" s="21"/>
      <c r="F43" s="22">
        <v>2</v>
      </c>
      <c r="G43" s="23">
        <f>J42</f>
        <v>88</v>
      </c>
      <c r="H43" s="21">
        <f>G43*F43</f>
        <v>176</v>
      </c>
      <c r="I43" s="24">
        <f>+I42+C43-F43</f>
        <v>48</v>
      </c>
      <c r="J43" s="134">
        <f>ROUND(((K42+E43)-H43)/I43,2)</f>
        <v>88</v>
      </c>
      <c r="K43" s="21">
        <f>ROUND(I43*J43,2)</f>
        <v>4224</v>
      </c>
      <c r="L43" s="26"/>
      <c r="M43" s="118" t="s">
        <v>798</v>
      </c>
    </row>
    <row r="44" spans="1:13" ht="17.100000000000001" customHeight="1">
      <c r="A44" s="17">
        <v>45398</v>
      </c>
      <c r="B44" s="36" t="s">
        <v>591</v>
      </c>
      <c r="C44" s="28"/>
      <c r="D44" s="29"/>
      <c r="E44" s="21"/>
      <c r="F44" s="30">
        <v>2</v>
      </c>
      <c r="G44" s="31">
        <f t="shared" si="0"/>
        <v>88</v>
      </c>
      <c r="H44" s="21">
        <f t="shared" si="1"/>
        <v>176</v>
      </c>
      <c r="I44" s="32">
        <f t="shared" si="2"/>
        <v>46</v>
      </c>
      <c r="J44" s="42">
        <f t="shared" si="3"/>
        <v>88</v>
      </c>
      <c r="K44" s="33">
        <f t="shared" si="4"/>
        <v>4048</v>
      </c>
      <c r="L44" s="34"/>
      <c r="M44" s="118" t="s">
        <v>816</v>
      </c>
    </row>
    <row r="45" spans="1:13" ht="17.100000000000001" customHeight="1">
      <c r="A45" s="17">
        <v>45398</v>
      </c>
      <c r="B45" s="36" t="s">
        <v>598</v>
      </c>
      <c r="C45" s="28"/>
      <c r="D45" s="29"/>
      <c r="E45" s="21"/>
      <c r="F45" s="22">
        <v>3</v>
      </c>
      <c r="G45" s="31">
        <f t="shared" si="0"/>
        <v>88</v>
      </c>
      <c r="H45" s="21">
        <f t="shared" si="1"/>
        <v>264</v>
      </c>
      <c r="I45" s="99">
        <f t="shared" si="2"/>
        <v>43</v>
      </c>
      <c r="J45" s="100">
        <f t="shared" si="3"/>
        <v>88</v>
      </c>
      <c r="K45" s="101">
        <f t="shared" si="4"/>
        <v>3784</v>
      </c>
      <c r="L45" s="34"/>
      <c r="M45" s="118" t="s">
        <v>817</v>
      </c>
    </row>
    <row r="46" spans="1:13" ht="17.100000000000001" customHeight="1">
      <c r="A46" s="17">
        <v>45399</v>
      </c>
      <c r="B46" s="36" t="s">
        <v>587</v>
      </c>
      <c r="C46" s="28"/>
      <c r="D46" s="29"/>
      <c r="E46" s="21"/>
      <c r="F46" s="30">
        <v>2</v>
      </c>
      <c r="G46" s="31">
        <f t="shared" ref="G46:G95" si="5">J45</f>
        <v>88</v>
      </c>
      <c r="H46" s="21">
        <f>G46*F46</f>
        <v>176</v>
      </c>
      <c r="I46" s="32">
        <f t="shared" si="2"/>
        <v>41</v>
      </c>
      <c r="J46" s="42">
        <f t="shared" si="3"/>
        <v>88</v>
      </c>
      <c r="K46" s="33">
        <f t="shared" si="4"/>
        <v>3608</v>
      </c>
      <c r="L46" s="34"/>
      <c r="M46" s="118" t="s">
        <v>820</v>
      </c>
    </row>
    <row r="47" spans="1:13" ht="17.100000000000001" customHeight="1">
      <c r="A47" s="17">
        <v>45422</v>
      </c>
      <c r="B47" s="36" t="s">
        <v>607</v>
      </c>
      <c r="C47" s="28"/>
      <c r="D47" s="29"/>
      <c r="E47" s="21"/>
      <c r="F47" s="30">
        <v>4</v>
      </c>
      <c r="G47" s="31">
        <f t="shared" si="5"/>
        <v>88</v>
      </c>
      <c r="H47" s="21">
        <f>G47*F47</f>
        <v>352</v>
      </c>
      <c r="I47" s="32">
        <f>+I46+C47-F47</f>
        <v>37</v>
      </c>
      <c r="J47" s="42">
        <f>ROUND(((K46+E47)-H47)/I47,2)</f>
        <v>88</v>
      </c>
      <c r="K47" s="33">
        <f>ROUND(I47*J47,2)</f>
        <v>3256</v>
      </c>
      <c r="L47" s="34"/>
      <c r="M47" s="118" t="s">
        <v>864</v>
      </c>
    </row>
    <row r="48" spans="1:13" ht="17.100000000000001" customHeight="1">
      <c r="A48" s="17">
        <v>45425</v>
      </c>
      <c r="B48" s="36" t="s">
        <v>587</v>
      </c>
      <c r="C48" s="28"/>
      <c r="D48" s="29"/>
      <c r="E48" s="21"/>
      <c r="F48" s="30">
        <v>2</v>
      </c>
      <c r="G48" s="31">
        <f>J47</f>
        <v>88</v>
      </c>
      <c r="H48" s="21">
        <f>G48*F48</f>
        <v>176</v>
      </c>
      <c r="I48" s="32">
        <f>+I47+C48-F48</f>
        <v>35</v>
      </c>
      <c r="J48" s="42">
        <f>ROUND(((K47+E48)-H48)/I48,2)</f>
        <v>88</v>
      </c>
      <c r="K48" s="33">
        <f>ROUND(I48*J48,2)</f>
        <v>3080</v>
      </c>
      <c r="L48" s="34"/>
      <c r="M48" s="118" t="s">
        <v>887</v>
      </c>
    </row>
    <row r="49" spans="1:13" ht="17.100000000000001" customHeight="1">
      <c r="A49" s="17">
        <v>45426</v>
      </c>
      <c r="B49" s="85" t="s">
        <v>878</v>
      </c>
      <c r="C49" s="28">
        <v>100</v>
      </c>
      <c r="D49" s="29">
        <v>80</v>
      </c>
      <c r="E49" s="21">
        <f>C49*D49</f>
        <v>8000</v>
      </c>
      <c r="F49" s="30"/>
      <c r="G49" s="31"/>
      <c r="H49" s="21"/>
      <c r="I49" s="32">
        <f>+I48+C49-F49</f>
        <v>135</v>
      </c>
      <c r="J49" s="42">
        <f>ROUND(((K48+E49)-H49)/I49,2)</f>
        <v>82.07</v>
      </c>
      <c r="K49" s="33">
        <f>ROUND(I49*J49,2)</f>
        <v>11079.45</v>
      </c>
      <c r="L49" s="34"/>
    </row>
    <row r="50" spans="1:13" ht="17.100000000000001" customHeight="1">
      <c r="A50" s="17">
        <v>45427</v>
      </c>
      <c r="B50" s="85" t="s">
        <v>591</v>
      </c>
      <c r="C50" s="28"/>
      <c r="D50" s="29"/>
      <c r="E50" s="21"/>
      <c r="F50" s="30">
        <v>2</v>
      </c>
      <c r="G50" s="31">
        <f>J49</f>
        <v>82.07</v>
      </c>
      <c r="H50" s="21">
        <f>G50*F50</f>
        <v>164.14</v>
      </c>
      <c r="I50" s="32">
        <f>+I49+C50-F50</f>
        <v>133</v>
      </c>
      <c r="J50" s="42">
        <f>ROUND(((K49+E50)-H50)/I50,2)</f>
        <v>82.07</v>
      </c>
      <c r="K50" s="33">
        <f>ROUND(I50*J50,2)</f>
        <v>10915.31</v>
      </c>
      <c r="L50" s="34"/>
      <c r="M50" s="118" t="s">
        <v>894</v>
      </c>
    </row>
    <row r="51" spans="1:13" ht="17.100000000000001" customHeight="1">
      <c r="A51" s="17">
        <v>45433</v>
      </c>
      <c r="B51" s="85" t="s">
        <v>604</v>
      </c>
      <c r="C51" s="28"/>
      <c r="D51" s="29"/>
      <c r="E51" s="21"/>
      <c r="F51" s="30">
        <v>5</v>
      </c>
      <c r="G51" s="170">
        <f>J50</f>
        <v>82.07</v>
      </c>
      <c r="H51" s="21">
        <f t="shared" ref="H51:H87" si="6">G51*F51</f>
        <v>410.34999999999997</v>
      </c>
      <c r="I51" s="173">
        <f>+I50+C51-F51</f>
        <v>128</v>
      </c>
      <c r="J51" s="174">
        <f>ROUND(((K50+E51)-H51)/I51,2)</f>
        <v>82.07</v>
      </c>
      <c r="K51" s="158">
        <f>ROUND(I51*J51,2)</f>
        <v>10504.96</v>
      </c>
      <c r="L51" s="34"/>
      <c r="M51" s="118" t="s">
        <v>901</v>
      </c>
    </row>
    <row r="52" spans="1:13" ht="17.100000000000001" customHeight="1">
      <c r="A52" s="17">
        <v>45433</v>
      </c>
      <c r="B52" s="36" t="s">
        <v>598</v>
      </c>
      <c r="C52" s="28"/>
      <c r="D52" s="29"/>
      <c r="E52" s="21"/>
      <c r="F52" s="30">
        <v>2</v>
      </c>
      <c r="G52" s="31">
        <f t="shared" si="5"/>
        <v>82.07</v>
      </c>
      <c r="H52" s="21">
        <f t="shared" si="6"/>
        <v>164.14</v>
      </c>
      <c r="I52" s="32">
        <f t="shared" si="2"/>
        <v>126</v>
      </c>
      <c r="J52" s="42">
        <f t="shared" si="3"/>
        <v>82.07</v>
      </c>
      <c r="K52" s="33">
        <f t="shared" si="4"/>
        <v>10340.82</v>
      </c>
      <c r="L52" s="34"/>
      <c r="M52" s="118" t="s">
        <v>902</v>
      </c>
    </row>
    <row r="53" spans="1:13" ht="17.100000000000001" customHeight="1">
      <c r="A53" s="17">
        <v>45433</v>
      </c>
      <c r="B53" s="36" t="s">
        <v>595</v>
      </c>
      <c r="C53" s="28"/>
      <c r="D53" s="29"/>
      <c r="E53" s="21"/>
      <c r="F53" s="30">
        <v>5</v>
      </c>
      <c r="G53" s="31">
        <f t="shared" si="5"/>
        <v>82.07</v>
      </c>
      <c r="H53" s="21">
        <f t="shared" si="6"/>
        <v>410.34999999999997</v>
      </c>
      <c r="I53" s="32">
        <f t="shared" si="2"/>
        <v>121</v>
      </c>
      <c r="J53" s="42">
        <f t="shared" si="3"/>
        <v>82.07</v>
      </c>
      <c r="K53" s="33">
        <f t="shared" si="4"/>
        <v>9930.4699999999993</v>
      </c>
      <c r="L53" s="34"/>
      <c r="M53" s="118" t="s">
        <v>903</v>
      </c>
    </row>
    <row r="54" spans="1:13" ht="17.100000000000001" customHeight="1">
      <c r="A54" s="17">
        <v>45435</v>
      </c>
      <c r="B54" s="36" t="s">
        <v>627</v>
      </c>
      <c r="C54" s="28"/>
      <c r="D54" s="29"/>
      <c r="E54" s="21"/>
      <c r="F54" s="30">
        <v>5</v>
      </c>
      <c r="G54" s="31">
        <f t="shared" si="5"/>
        <v>82.07</v>
      </c>
      <c r="H54" s="21">
        <f t="shared" si="6"/>
        <v>410.34999999999997</v>
      </c>
      <c r="I54" s="32">
        <f t="shared" si="2"/>
        <v>116</v>
      </c>
      <c r="J54" s="42">
        <f t="shared" si="3"/>
        <v>82.07</v>
      </c>
      <c r="K54" s="33">
        <f t="shared" si="4"/>
        <v>9520.1200000000008</v>
      </c>
      <c r="L54" s="34"/>
      <c r="M54" s="118" t="s">
        <v>907</v>
      </c>
    </row>
    <row r="55" spans="1:13" ht="17.100000000000001" customHeight="1">
      <c r="A55" s="17">
        <v>45435</v>
      </c>
      <c r="B55" s="36" t="s">
        <v>607</v>
      </c>
      <c r="C55" s="28"/>
      <c r="D55" s="29"/>
      <c r="E55" s="21"/>
      <c r="F55" s="30">
        <v>2</v>
      </c>
      <c r="G55" s="31">
        <f t="shared" si="5"/>
        <v>82.07</v>
      </c>
      <c r="H55" s="21">
        <f t="shared" si="6"/>
        <v>164.14</v>
      </c>
      <c r="I55" s="32">
        <f t="shared" si="2"/>
        <v>114</v>
      </c>
      <c r="J55" s="42">
        <f t="shared" si="3"/>
        <v>82.07</v>
      </c>
      <c r="K55" s="33">
        <f t="shared" si="4"/>
        <v>9355.98</v>
      </c>
      <c r="L55" s="34"/>
      <c r="M55" s="118" t="s">
        <v>911</v>
      </c>
    </row>
    <row r="56" spans="1:13" ht="17.100000000000001" customHeight="1">
      <c r="A56" s="17">
        <v>45435</v>
      </c>
      <c r="B56" s="36" t="s">
        <v>587</v>
      </c>
      <c r="C56" s="28"/>
      <c r="D56" s="29"/>
      <c r="E56" s="21"/>
      <c r="F56" s="30">
        <v>2</v>
      </c>
      <c r="G56" s="31">
        <f t="shared" si="5"/>
        <v>82.07</v>
      </c>
      <c r="H56" s="21">
        <f t="shared" si="6"/>
        <v>164.14</v>
      </c>
      <c r="I56" s="32">
        <f t="shared" si="2"/>
        <v>112</v>
      </c>
      <c r="J56" s="42">
        <f t="shared" si="3"/>
        <v>82.07</v>
      </c>
      <c r="K56" s="33">
        <f t="shared" si="4"/>
        <v>9191.84</v>
      </c>
      <c r="L56" s="34"/>
      <c r="M56" s="118" t="s">
        <v>912</v>
      </c>
    </row>
    <row r="57" spans="1:13" ht="17.100000000000001" customHeight="1">
      <c r="A57" s="17">
        <v>45440</v>
      </c>
      <c r="B57" s="36" t="s">
        <v>629</v>
      </c>
      <c r="C57" s="28"/>
      <c r="D57" s="29"/>
      <c r="E57" s="21"/>
      <c r="F57" s="30">
        <v>5</v>
      </c>
      <c r="G57" s="31">
        <f t="shared" si="5"/>
        <v>82.07</v>
      </c>
      <c r="H57" s="21">
        <f t="shared" si="6"/>
        <v>410.34999999999997</v>
      </c>
      <c r="I57" s="32">
        <f t="shared" si="2"/>
        <v>107</v>
      </c>
      <c r="J57" s="42">
        <f t="shared" si="3"/>
        <v>82.07</v>
      </c>
      <c r="K57" s="33">
        <f t="shared" si="4"/>
        <v>8781.49</v>
      </c>
      <c r="L57" s="34"/>
      <c r="M57" s="118" t="s">
        <v>921</v>
      </c>
    </row>
    <row r="58" spans="1:13" ht="17.100000000000001" customHeight="1">
      <c r="A58" s="17">
        <v>45446</v>
      </c>
      <c r="B58" s="36" t="s">
        <v>587</v>
      </c>
      <c r="C58" s="28"/>
      <c r="D58" s="29"/>
      <c r="E58" s="21"/>
      <c r="F58" s="30">
        <v>2</v>
      </c>
      <c r="G58" s="31">
        <f t="shared" si="5"/>
        <v>82.07</v>
      </c>
      <c r="H58" s="21">
        <f t="shared" si="6"/>
        <v>164.14</v>
      </c>
      <c r="I58" s="32">
        <f t="shared" si="2"/>
        <v>105</v>
      </c>
      <c r="J58" s="42">
        <f t="shared" si="3"/>
        <v>82.07</v>
      </c>
      <c r="K58" s="33">
        <f t="shared" si="4"/>
        <v>8617.35</v>
      </c>
      <c r="L58" s="34"/>
      <c r="M58" s="118" t="s">
        <v>928</v>
      </c>
    </row>
    <row r="59" spans="1:13" ht="17.100000000000001" customHeight="1">
      <c r="A59" s="17">
        <v>45447</v>
      </c>
      <c r="B59" s="36" t="s">
        <v>589</v>
      </c>
      <c r="C59" s="28"/>
      <c r="D59" s="29"/>
      <c r="E59" s="21"/>
      <c r="F59" s="30">
        <v>3</v>
      </c>
      <c r="G59" s="31">
        <f t="shared" si="5"/>
        <v>82.07</v>
      </c>
      <c r="H59" s="21">
        <f t="shared" si="6"/>
        <v>246.20999999999998</v>
      </c>
      <c r="I59" s="32">
        <f t="shared" si="2"/>
        <v>102</v>
      </c>
      <c r="J59" s="42">
        <f t="shared" si="3"/>
        <v>82.07</v>
      </c>
      <c r="K59" s="33">
        <f t="shared" si="4"/>
        <v>8371.14</v>
      </c>
      <c r="L59" s="34"/>
      <c r="M59" s="118" t="s">
        <v>929</v>
      </c>
    </row>
    <row r="60" spans="1:13" ht="17.100000000000001" customHeight="1">
      <c r="A60" s="17">
        <v>45447</v>
      </c>
      <c r="B60" s="36" t="s">
        <v>583</v>
      </c>
      <c r="C60" s="28"/>
      <c r="D60" s="29"/>
      <c r="E60" s="21"/>
      <c r="F60" s="30">
        <v>5</v>
      </c>
      <c r="G60" s="31">
        <f t="shared" si="5"/>
        <v>82.07</v>
      </c>
      <c r="H60" s="21">
        <f t="shared" si="6"/>
        <v>410.34999999999997</v>
      </c>
      <c r="I60" s="32">
        <f t="shared" si="2"/>
        <v>97</v>
      </c>
      <c r="J60" s="42">
        <f t="shared" si="3"/>
        <v>82.07</v>
      </c>
      <c r="K60" s="33">
        <f t="shared" si="4"/>
        <v>7960.79</v>
      </c>
      <c r="L60" s="34"/>
      <c r="M60" s="118" t="s">
        <v>931</v>
      </c>
    </row>
    <row r="61" spans="1:13" ht="17.100000000000001" customHeight="1">
      <c r="A61" s="17">
        <v>45449</v>
      </c>
      <c r="B61" s="36" t="s">
        <v>626</v>
      </c>
      <c r="C61" s="28"/>
      <c r="D61" s="29"/>
      <c r="E61" s="21"/>
      <c r="F61" s="30">
        <v>2</v>
      </c>
      <c r="G61" s="31">
        <f t="shared" si="5"/>
        <v>82.07</v>
      </c>
      <c r="H61" s="21">
        <f t="shared" si="6"/>
        <v>164.14</v>
      </c>
      <c r="I61" s="32">
        <f t="shared" si="2"/>
        <v>95</v>
      </c>
      <c r="J61" s="42">
        <f t="shared" si="3"/>
        <v>82.07</v>
      </c>
      <c r="K61" s="33">
        <f t="shared" si="4"/>
        <v>7796.65</v>
      </c>
      <c r="L61" s="34"/>
      <c r="M61" s="118" t="s">
        <v>937</v>
      </c>
    </row>
    <row r="62" spans="1:13" ht="17.100000000000001" customHeight="1">
      <c r="A62" s="17">
        <v>45456</v>
      </c>
      <c r="B62" s="36" t="s">
        <v>587</v>
      </c>
      <c r="C62" s="28"/>
      <c r="D62" s="29"/>
      <c r="E62" s="21"/>
      <c r="F62" s="30">
        <v>2</v>
      </c>
      <c r="G62" s="31">
        <f t="shared" si="5"/>
        <v>82.07</v>
      </c>
      <c r="H62" s="21">
        <f t="shared" si="6"/>
        <v>164.14</v>
      </c>
      <c r="I62" s="32">
        <f t="shared" si="2"/>
        <v>93</v>
      </c>
      <c r="J62" s="42">
        <f t="shared" si="3"/>
        <v>82.07</v>
      </c>
      <c r="K62" s="33">
        <f t="shared" si="4"/>
        <v>7632.51</v>
      </c>
      <c r="L62" s="34"/>
      <c r="M62" s="118" t="s">
        <v>947</v>
      </c>
    </row>
    <row r="63" spans="1:13" ht="17.100000000000001" customHeight="1">
      <c r="A63" s="17">
        <v>45456</v>
      </c>
      <c r="B63" s="36" t="s">
        <v>607</v>
      </c>
      <c r="C63" s="28"/>
      <c r="D63" s="29"/>
      <c r="E63" s="21"/>
      <c r="F63" s="30">
        <v>4</v>
      </c>
      <c r="G63" s="31">
        <f t="shared" si="5"/>
        <v>82.07</v>
      </c>
      <c r="H63" s="21">
        <f t="shared" si="6"/>
        <v>328.28</v>
      </c>
      <c r="I63" s="32">
        <f t="shared" si="2"/>
        <v>89</v>
      </c>
      <c r="J63" s="42">
        <f t="shared" si="3"/>
        <v>82.07</v>
      </c>
      <c r="K63" s="33">
        <f t="shared" si="4"/>
        <v>7304.23</v>
      </c>
      <c r="L63" s="34"/>
      <c r="M63" s="118" t="s">
        <v>948</v>
      </c>
    </row>
    <row r="64" spans="1:13" ht="17.100000000000001" customHeight="1">
      <c r="A64" s="17">
        <v>45463</v>
      </c>
      <c r="B64" s="36" t="s">
        <v>583</v>
      </c>
      <c r="C64" s="28"/>
      <c r="D64" s="29"/>
      <c r="E64" s="21"/>
      <c r="F64" s="30">
        <v>5</v>
      </c>
      <c r="G64" s="31">
        <f t="shared" si="5"/>
        <v>82.07</v>
      </c>
      <c r="H64" s="21">
        <f t="shared" si="6"/>
        <v>410.34999999999997</v>
      </c>
      <c r="I64" s="32">
        <f t="shared" si="2"/>
        <v>84</v>
      </c>
      <c r="J64" s="42">
        <f t="shared" si="3"/>
        <v>82.07</v>
      </c>
      <c r="K64" s="33">
        <f t="shared" si="4"/>
        <v>6893.88</v>
      </c>
      <c r="L64" s="34"/>
      <c r="M64" s="118" t="s">
        <v>954</v>
      </c>
    </row>
    <row r="65" spans="1:13" ht="17.100000000000001" customHeight="1">
      <c r="A65" s="17">
        <v>45463</v>
      </c>
      <c r="B65" s="36" t="s">
        <v>627</v>
      </c>
      <c r="C65" s="28"/>
      <c r="D65" s="29"/>
      <c r="E65" s="21"/>
      <c r="F65" s="30">
        <v>5</v>
      </c>
      <c r="G65" s="31">
        <f t="shared" si="5"/>
        <v>82.07</v>
      </c>
      <c r="H65" s="21">
        <f t="shared" si="6"/>
        <v>410.34999999999997</v>
      </c>
      <c r="I65" s="32">
        <f t="shared" si="2"/>
        <v>79</v>
      </c>
      <c r="J65" s="42">
        <f t="shared" si="3"/>
        <v>82.07</v>
      </c>
      <c r="K65" s="33">
        <f t="shared" si="4"/>
        <v>6483.53</v>
      </c>
      <c r="L65" s="34"/>
      <c r="M65" s="118" t="s">
        <v>955</v>
      </c>
    </row>
    <row r="66" spans="1:13" ht="17.100000000000001" customHeight="1">
      <c r="A66" s="17">
        <v>45467</v>
      </c>
      <c r="B66" s="36" t="s">
        <v>598</v>
      </c>
      <c r="C66" s="28"/>
      <c r="D66" s="29"/>
      <c r="E66" s="21"/>
      <c r="F66" s="30">
        <v>2</v>
      </c>
      <c r="G66" s="31">
        <f t="shared" si="5"/>
        <v>82.07</v>
      </c>
      <c r="H66" s="21">
        <f t="shared" si="6"/>
        <v>164.14</v>
      </c>
      <c r="I66" s="32">
        <f t="shared" si="2"/>
        <v>77</v>
      </c>
      <c r="J66" s="42">
        <f t="shared" si="3"/>
        <v>82.07</v>
      </c>
      <c r="K66" s="33">
        <f t="shared" si="4"/>
        <v>6319.39</v>
      </c>
      <c r="L66" s="34"/>
      <c r="M66" s="118" t="s">
        <v>961</v>
      </c>
    </row>
    <row r="67" spans="1:13" ht="17.100000000000001" customHeight="1">
      <c r="A67" s="17">
        <v>45468</v>
      </c>
      <c r="B67" s="36" t="s">
        <v>629</v>
      </c>
      <c r="C67" s="28"/>
      <c r="D67" s="29"/>
      <c r="E67" s="21"/>
      <c r="F67" s="30">
        <v>5</v>
      </c>
      <c r="G67" s="31">
        <f t="shared" si="5"/>
        <v>82.07</v>
      </c>
      <c r="H67" s="21">
        <f t="shared" si="6"/>
        <v>410.34999999999997</v>
      </c>
      <c r="I67" s="32">
        <f t="shared" si="2"/>
        <v>72</v>
      </c>
      <c r="J67" s="42">
        <f t="shared" si="3"/>
        <v>82.07</v>
      </c>
      <c r="K67" s="33">
        <f t="shared" si="4"/>
        <v>5909.04</v>
      </c>
      <c r="L67" s="34"/>
      <c r="M67" s="118" t="s">
        <v>965</v>
      </c>
    </row>
    <row r="68" spans="1:13" ht="17.100000000000001" customHeight="1">
      <c r="A68" s="17">
        <v>45469</v>
      </c>
      <c r="B68" s="36" t="s">
        <v>627</v>
      </c>
      <c r="C68" s="28"/>
      <c r="D68" s="29"/>
      <c r="E68" s="21"/>
      <c r="F68" s="30">
        <v>2</v>
      </c>
      <c r="G68" s="31">
        <f t="shared" si="5"/>
        <v>82.07</v>
      </c>
      <c r="H68" s="21">
        <f t="shared" si="6"/>
        <v>164.14</v>
      </c>
      <c r="I68" s="32">
        <f t="shared" si="2"/>
        <v>70</v>
      </c>
      <c r="J68" s="42">
        <f t="shared" si="3"/>
        <v>82.07</v>
      </c>
      <c r="K68" s="33">
        <f t="shared" si="4"/>
        <v>5744.9</v>
      </c>
      <c r="L68" s="34"/>
      <c r="M68" s="118" t="s">
        <v>967</v>
      </c>
    </row>
    <row r="69" spans="1:13" ht="17.100000000000001" customHeight="1">
      <c r="A69" s="154">
        <v>45469</v>
      </c>
      <c r="B69" s="168" t="s">
        <v>587</v>
      </c>
      <c r="C69" s="156"/>
      <c r="D69" s="157"/>
      <c r="E69" s="158"/>
      <c r="F69" s="159">
        <v>2</v>
      </c>
      <c r="G69" s="160">
        <f t="shared" si="5"/>
        <v>82.07</v>
      </c>
      <c r="H69" s="158">
        <f t="shared" si="6"/>
        <v>164.14</v>
      </c>
      <c r="I69" s="161">
        <f t="shared" si="2"/>
        <v>68</v>
      </c>
      <c r="J69" s="162">
        <f t="shared" si="3"/>
        <v>82.07</v>
      </c>
      <c r="K69" s="163">
        <f t="shared" si="4"/>
        <v>5580.76</v>
      </c>
      <c r="L69" s="164"/>
      <c r="M69" s="167" t="s">
        <v>968</v>
      </c>
    </row>
    <row r="70" spans="1:13" ht="17.100000000000001" customHeight="1">
      <c r="A70" s="17">
        <v>45474</v>
      </c>
      <c r="B70" s="82" t="s">
        <v>626</v>
      </c>
      <c r="C70" s="19"/>
      <c r="D70" s="20"/>
      <c r="E70" s="21"/>
      <c r="F70" s="22">
        <v>6</v>
      </c>
      <c r="G70" s="23">
        <f t="shared" si="5"/>
        <v>82.07</v>
      </c>
      <c r="H70" s="21">
        <f t="shared" si="6"/>
        <v>492.41999999999996</v>
      </c>
      <c r="I70" s="24">
        <f t="shared" si="2"/>
        <v>62</v>
      </c>
      <c r="J70" s="134">
        <f t="shared" si="3"/>
        <v>82.07</v>
      </c>
      <c r="K70" s="21">
        <f t="shared" si="4"/>
        <v>5088.34</v>
      </c>
      <c r="L70" s="26"/>
      <c r="M70" s="118" t="s">
        <v>976</v>
      </c>
    </row>
    <row r="71" spans="1:13" ht="17.100000000000001" customHeight="1">
      <c r="A71" s="17">
        <v>45474</v>
      </c>
      <c r="B71" s="36" t="s">
        <v>602</v>
      </c>
      <c r="C71" s="28"/>
      <c r="D71" s="29"/>
      <c r="E71" s="21"/>
      <c r="F71" s="30">
        <v>3</v>
      </c>
      <c r="G71" s="31">
        <f t="shared" si="5"/>
        <v>82.07</v>
      </c>
      <c r="H71" s="21">
        <f t="shared" si="6"/>
        <v>246.20999999999998</v>
      </c>
      <c r="I71" s="32">
        <f t="shared" si="2"/>
        <v>59</v>
      </c>
      <c r="J71" s="42">
        <f t="shared" si="3"/>
        <v>82.07</v>
      </c>
      <c r="K71" s="33">
        <f t="shared" si="4"/>
        <v>4842.13</v>
      </c>
      <c r="L71" s="34"/>
      <c r="M71" s="118" t="s">
        <v>977</v>
      </c>
    </row>
    <row r="72" spans="1:13" ht="17.100000000000001" customHeight="1">
      <c r="A72" s="17">
        <v>45475</v>
      </c>
      <c r="B72" s="36" t="s">
        <v>583</v>
      </c>
      <c r="C72" s="28"/>
      <c r="D72" s="29"/>
      <c r="E72" s="21"/>
      <c r="F72" s="30">
        <v>4</v>
      </c>
      <c r="G72" s="31">
        <f t="shared" si="5"/>
        <v>82.07</v>
      </c>
      <c r="H72" s="21">
        <f t="shared" si="6"/>
        <v>328.28</v>
      </c>
      <c r="I72" s="32">
        <f t="shared" si="2"/>
        <v>55</v>
      </c>
      <c r="J72" s="42">
        <f t="shared" si="3"/>
        <v>82.07</v>
      </c>
      <c r="K72" s="33">
        <f t="shared" si="4"/>
        <v>4513.8500000000004</v>
      </c>
      <c r="L72" s="34"/>
      <c r="M72" s="118" t="s">
        <v>980</v>
      </c>
    </row>
    <row r="73" spans="1:13" ht="17.100000000000001" customHeight="1">
      <c r="A73" s="17">
        <v>45477</v>
      </c>
      <c r="B73" s="36" t="s">
        <v>587</v>
      </c>
      <c r="C73" s="28"/>
      <c r="D73" s="29"/>
      <c r="E73" s="21"/>
      <c r="F73" s="30">
        <v>2</v>
      </c>
      <c r="G73" s="31">
        <f t="shared" si="5"/>
        <v>82.07</v>
      </c>
      <c r="H73" s="21">
        <f t="shared" si="6"/>
        <v>164.14</v>
      </c>
      <c r="I73" s="32">
        <f t="shared" si="2"/>
        <v>53</v>
      </c>
      <c r="J73" s="42">
        <f t="shared" si="3"/>
        <v>82.07</v>
      </c>
      <c r="K73" s="33">
        <f t="shared" si="4"/>
        <v>4349.71</v>
      </c>
      <c r="L73" s="34"/>
      <c r="M73" s="118" t="s">
        <v>985</v>
      </c>
    </row>
    <row r="74" spans="1:13" ht="17.100000000000001" customHeight="1">
      <c r="A74" s="17">
        <v>45482</v>
      </c>
      <c r="B74" s="36" t="s">
        <v>583</v>
      </c>
      <c r="C74" s="28"/>
      <c r="D74" s="29"/>
      <c r="E74" s="21"/>
      <c r="F74" s="30">
        <v>2</v>
      </c>
      <c r="G74" s="31">
        <f t="shared" si="5"/>
        <v>82.07</v>
      </c>
      <c r="H74" s="21">
        <f t="shared" si="6"/>
        <v>164.14</v>
      </c>
      <c r="I74" s="32">
        <f t="shared" si="2"/>
        <v>51</v>
      </c>
      <c r="J74" s="42">
        <f t="shared" si="3"/>
        <v>82.07</v>
      </c>
      <c r="K74" s="33">
        <f t="shared" si="4"/>
        <v>4185.57</v>
      </c>
      <c r="L74" s="34"/>
      <c r="M74" s="118" t="s">
        <v>988</v>
      </c>
    </row>
    <row r="75" spans="1:13" ht="17.100000000000001" customHeight="1">
      <c r="A75" s="17">
        <v>45482</v>
      </c>
      <c r="B75" s="36" t="s">
        <v>629</v>
      </c>
      <c r="C75" s="28"/>
      <c r="D75" s="29"/>
      <c r="E75" s="21"/>
      <c r="F75" s="30">
        <v>5</v>
      </c>
      <c r="G75" s="31">
        <f t="shared" si="5"/>
        <v>82.07</v>
      </c>
      <c r="H75" s="21">
        <f t="shared" si="6"/>
        <v>410.34999999999997</v>
      </c>
      <c r="I75" s="32">
        <f t="shared" si="2"/>
        <v>46</v>
      </c>
      <c r="J75" s="42">
        <f t="shared" si="3"/>
        <v>82.07</v>
      </c>
      <c r="K75" s="33">
        <f t="shared" si="4"/>
        <v>3775.22</v>
      </c>
      <c r="L75" s="34"/>
      <c r="M75" s="118" t="s">
        <v>990</v>
      </c>
    </row>
    <row r="76" spans="1:13" ht="17.100000000000001" customHeight="1">
      <c r="A76" s="17">
        <v>45488</v>
      </c>
      <c r="B76" s="36" t="s">
        <v>583</v>
      </c>
      <c r="C76" s="28"/>
      <c r="D76" s="29"/>
      <c r="E76" s="21"/>
      <c r="F76" s="30">
        <v>5</v>
      </c>
      <c r="G76" s="31">
        <f t="shared" si="5"/>
        <v>82.07</v>
      </c>
      <c r="H76" s="21">
        <f t="shared" si="6"/>
        <v>410.34999999999997</v>
      </c>
      <c r="I76" s="32">
        <f t="shared" ref="I76:I95" si="7">+I75+C76-F76</f>
        <v>41</v>
      </c>
      <c r="J76" s="42">
        <f t="shared" ref="J76:J95" si="8">ROUND(((K75+E76)-H76)/I76,2)</f>
        <v>82.07</v>
      </c>
      <c r="K76" s="33">
        <f t="shared" ref="K76:K95" si="9">ROUND(I76*J76,2)</f>
        <v>3364.87</v>
      </c>
      <c r="L76" s="34"/>
      <c r="M76" s="118" t="s">
        <v>1005</v>
      </c>
    </row>
    <row r="77" spans="1:13" ht="17.100000000000001" customHeight="1">
      <c r="A77" s="17">
        <v>45505</v>
      </c>
      <c r="B77" s="36" t="s">
        <v>583</v>
      </c>
      <c r="C77" s="28"/>
      <c r="D77" s="29"/>
      <c r="E77" s="21"/>
      <c r="F77" s="30">
        <v>5</v>
      </c>
      <c r="G77" s="31">
        <f t="shared" si="5"/>
        <v>82.07</v>
      </c>
      <c r="H77" s="21">
        <f t="shared" si="6"/>
        <v>410.34999999999997</v>
      </c>
      <c r="I77" s="32">
        <f t="shared" si="7"/>
        <v>36</v>
      </c>
      <c r="J77" s="42">
        <f t="shared" si="8"/>
        <v>82.07</v>
      </c>
      <c r="K77" s="33">
        <f t="shared" si="9"/>
        <v>2954.52</v>
      </c>
      <c r="L77" s="34"/>
      <c r="M77" s="118" t="s">
        <v>1031</v>
      </c>
    </row>
    <row r="78" spans="1:13" ht="17.100000000000001" customHeight="1">
      <c r="A78" s="17">
        <v>45512</v>
      </c>
      <c r="B78" s="36" t="s">
        <v>627</v>
      </c>
      <c r="C78" s="28"/>
      <c r="D78" s="29"/>
      <c r="E78" s="21"/>
      <c r="F78" s="30">
        <v>4</v>
      </c>
      <c r="G78" s="31">
        <f t="shared" si="5"/>
        <v>82.07</v>
      </c>
      <c r="H78" s="21">
        <f t="shared" si="6"/>
        <v>328.28</v>
      </c>
      <c r="I78" s="32">
        <f t="shared" si="7"/>
        <v>32</v>
      </c>
      <c r="J78" s="42">
        <f t="shared" si="8"/>
        <v>82.07</v>
      </c>
      <c r="K78" s="33">
        <f t="shared" si="9"/>
        <v>2626.24</v>
      </c>
      <c r="L78" s="34"/>
      <c r="M78" s="118" t="s">
        <v>1047</v>
      </c>
    </row>
    <row r="79" spans="1:13" ht="17.100000000000001" customHeight="1">
      <c r="A79" s="17">
        <v>45513</v>
      </c>
      <c r="B79" s="36" t="s">
        <v>640</v>
      </c>
      <c r="C79" s="28"/>
      <c r="D79" s="29"/>
      <c r="E79" s="21"/>
      <c r="F79" s="30">
        <v>5</v>
      </c>
      <c r="G79" s="31">
        <f t="shared" si="5"/>
        <v>82.07</v>
      </c>
      <c r="H79" s="21">
        <f t="shared" si="6"/>
        <v>410.34999999999997</v>
      </c>
      <c r="I79" s="32">
        <f t="shared" si="7"/>
        <v>27</v>
      </c>
      <c r="J79" s="42">
        <f t="shared" si="8"/>
        <v>82.07</v>
      </c>
      <c r="K79" s="33">
        <f t="shared" si="9"/>
        <v>2215.89</v>
      </c>
      <c r="L79" s="34"/>
      <c r="M79" s="118" t="s">
        <v>1054</v>
      </c>
    </row>
    <row r="80" spans="1:13" ht="17.100000000000001" customHeight="1">
      <c r="A80" s="17">
        <v>45516</v>
      </c>
      <c r="B80" s="36" t="s">
        <v>598</v>
      </c>
      <c r="C80" s="28"/>
      <c r="D80" s="29"/>
      <c r="E80" s="21"/>
      <c r="F80" s="30">
        <v>3</v>
      </c>
      <c r="G80" s="31">
        <f t="shared" si="5"/>
        <v>82.07</v>
      </c>
      <c r="H80" s="21">
        <f t="shared" si="6"/>
        <v>246.20999999999998</v>
      </c>
      <c r="I80" s="32">
        <f t="shared" si="7"/>
        <v>24</v>
      </c>
      <c r="J80" s="42">
        <f t="shared" si="8"/>
        <v>82.07</v>
      </c>
      <c r="K80" s="33">
        <f t="shared" si="9"/>
        <v>1969.68</v>
      </c>
      <c r="L80" s="34"/>
      <c r="M80" s="118" t="s">
        <v>1057</v>
      </c>
    </row>
    <row r="81" spans="1:13" ht="17.100000000000001" customHeight="1">
      <c r="A81" s="17">
        <v>45519</v>
      </c>
      <c r="B81" s="36" t="s">
        <v>587</v>
      </c>
      <c r="C81" s="28"/>
      <c r="D81" s="29"/>
      <c r="E81" s="21"/>
      <c r="F81" s="30">
        <v>3</v>
      </c>
      <c r="G81" s="31">
        <f t="shared" si="5"/>
        <v>82.07</v>
      </c>
      <c r="H81" s="21">
        <f t="shared" si="6"/>
        <v>246.20999999999998</v>
      </c>
      <c r="I81" s="32">
        <f t="shared" si="7"/>
        <v>21</v>
      </c>
      <c r="J81" s="42">
        <f t="shared" si="8"/>
        <v>82.07</v>
      </c>
      <c r="K81" s="33">
        <f t="shared" si="9"/>
        <v>1723.47</v>
      </c>
      <c r="L81" s="34"/>
      <c r="M81" s="118" t="s">
        <v>1074</v>
      </c>
    </row>
    <row r="82" spans="1:13" ht="17.100000000000001" customHeight="1">
      <c r="A82" s="17">
        <v>45538</v>
      </c>
      <c r="B82" s="36" t="s">
        <v>598</v>
      </c>
      <c r="C82" s="28"/>
      <c r="D82" s="29"/>
      <c r="E82" s="21"/>
      <c r="F82" s="30">
        <v>2</v>
      </c>
      <c r="G82" s="31">
        <f t="shared" si="5"/>
        <v>82.07</v>
      </c>
      <c r="H82" s="21">
        <f t="shared" si="6"/>
        <v>164.14</v>
      </c>
      <c r="I82" s="32">
        <f t="shared" si="7"/>
        <v>19</v>
      </c>
      <c r="J82" s="42">
        <f t="shared" si="8"/>
        <v>82.07</v>
      </c>
      <c r="K82" s="33">
        <f t="shared" si="9"/>
        <v>1559.33</v>
      </c>
      <c r="L82" s="34"/>
      <c r="M82" s="118" t="s">
        <v>1087</v>
      </c>
    </row>
    <row r="83" spans="1:13" ht="17.100000000000001" customHeight="1">
      <c r="A83" s="17">
        <v>45539</v>
      </c>
      <c r="B83" s="36" t="s">
        <v>627</v>
      </c>
      <c r="C83" s="28"/>
      <c r="D83" s="29"/>
      <c r="E83" s="21"/>
      <c r="F83" s="30">
        <v>2</v>
      </c>
      <c r="G83" s="31">
        <f t="shared" si="5"/>
        <v>82.07</v>
      </c>
      <c r="H83" s="21">
        <f t="shared" si="6"/>
        <v>164.14</v>
      </c>
      <c r="I83" s="32">
        <f t="shared" si="7"/>
        <v>17</v>
      </c>
      <c r="J83" s="42">
        <f t="shared" si="8"/>
        <v>82.07</v>
      </c>
      <c r="K83" s="33">
        <f t="shared" si="9"/>
        <v>1395.19</v>
      </c>
      <c r="L83" s="34"/>
      <c r="M83" s="118" t="s">
        <v>1091</v>
      </c>
    </row>
    <row r="84" spans="1:13" ht="17.100000000000001" customHeight="1">
      <c r="A84" s="17">
        <v>45540</v>
      </c>
      <c r="B84" s="36" t="s">
        <v>607</v>
      </c>
      <c r="C84" s="28"/>
      <c r="D84" s="29"/>
      <c r="E84" s="21"/>
      <c r="F84" s="30">
        <v>5</v>
      </c>
      <c r="G84" s="31">
        <f t="shared" si="5"/>
        <v>82.07</v>
      </c>
      <c r="H84" s="21">
        <f t="shared" si="6"/>
        <v>410.34999999999997</v>
      </c>
      <c r="I84" s="32">
        <f t="shared" si="7"/>
        <v>12</v>
      </c>
      <c r="J84" s="42">
        <f t="shared" si="8"/>
        <v>82.07</v>
      </c>
      <c r="K84" s="33">
        <f t="shared" si="9"/>
        <v>984.84</v>
      </c>
      <c r="L84" s="34"/>
      <c r="M84" s="118" t="s">
        <v>1094</v>
      </c>
    </row>
    <row r="85" spans="1:13" ht="17.100000000000001" customHeight="1">
      <c r="A85" s="17">
        <v>45545</v>
      </c>
      <c r="B85" s="36" t="s">
        <v>595</v>
      </c>
      <c r="C85" s="28"/>
      <c r="D85" s="29"/>
      <c r="E85" s="21"/>
      <c r="F85" s="30">
        <v>5</v>
      </c>
      <c r="G85" s="31">
        <f t="shared" si="5"/>
        <v>82.07</v>
      </c>
      <c r="H85" s="21">
        <f t="shared" si="6"/>
        <v>410.34999999999997</v>
      </c>
      <c r="I85" s="32">
        <f t="shared" si="7"/>
        <v>7</v>
      </c>
      <c r="J85" s="42">
        <f t="shared" si="8"/>
        <v>82.07</v>
      </c>
      <c r="K85" s="33">
        <f t="shared" si="9"/>
        <v>574.49</v>
      </c>
      <c r="L85" s="34"/>
      <c r="M85" s="118" t="s">
        <v>1100</v>
      </c>
    </row>
    <row r="86" spans="1:13" ht="17.100000000000001" customHeight="1">
      <c r="A86" s="17">
        <v>45545</v>
      </c>
      <c r="B86" s="36" t="s">
        <v>587</v>
      </c>
      <c r="C86" s="28"/>
      <c r="D86" s="29"/>
      <c r="E86" s="21"/>
      <c r="F86" s="30">
        <v>3</v>
      </c>
      <c r="G86" s="31">
        <f t="shared" si="5"/>
        <v>82.07</v>
      </c>
      <c r="H86" s="21">
        <f t="shared" si="6"/>
        <v>246.20999999999998</v>
      </c>
      <c r="I86" s="32">
        <f t="shared" si="7"/>
        <v>4</v>
      </c>
      <c r="J86" s="42">
        <f t="shared" si="8"/>
        <v>82.07</v>
      </c>
      <c r="K86" s="33">
        <f t="shared" si="9"/>
        <v>328.28</v>
      </c>
      <c r="L86" s="34"/>
      <c r="M86" s="118" t="s">
        <v>1102</v>
      </c>
    </row>
    <row r="87" spans="1:13" ht="17.100000000000001" customHeight="1">
      <c r="A87" s="17">
        <v>45545</v>
      </c>
      <c r="B87" s="36" t="s">
        <v>589</v>
      </c>
      <c r="C87" s="28"/>
      <c r="D87" s="29"/>
      <c r="E87" s="21"/>
      <c r="F87" s="30">
        <v>4</v>
      </c>
      <c r="G87" s="31">
        <f t="shared" si="5"/>
        <v>82.07</v>
      </c>
      <c r="H87" s="21">
        <f t="shared" si="6"/>
        <v>328.28</v>
      </c>
      <c r="I87" s="32">
        <f t="shared" si="7"/>
        <v>0</v>
      </c>
      <c r="J87" s="42">
        <v>0</v>
      </c>
      <c r="K87" s="33">
        <f t="shared" si="9"/>
        <v>0</v>
      </c>
      <c r="L87" s="34"/>
      <c r="M87" s="118" t="s">
        <v>1104</v>
      </c>
    </row>
    <row r="88" spans="1:13" ht="17.100000000000001" customHeight="1">
      <c r="A88" s="17"/>
      <c r="B88" s="36"/>
      <c r="C88" s="28"/>
      <c r="D88" s="29"/>
      <c r="E88" s="21"/>
      <c r="F88" s="30"/>
      <c r="G88" s="31">
        <f t="shared" si="5"/>
        <v>0</v>
      </c>
      <c r="H88" s="21"/>
      <c r="I88" s="32">
        <f t="shared" si="7"/>
        <v>0</v>
      </c>
      <c r="J88" s="42" t="e">
        <f t="shared" si="8"/>
        <v>#DIV/0!</v>
      </c>
      <c r="K88" s="33" t="e">
        <f t="shared" si="9"/>
        <v>#DIV/0!</v>
      </c>
      <c r="L88" s="34"/>
    </row>
    <row r="89" spans="1:13" ht="17.100000000000001" customHeight="1">
      <c r="A89" s="17"/>
      <c r="B89" s="36"/>
      <c r="C89" s="28"/>
      <c r="D89" s="29"/>
      <c r="E89" s="21"/>
      <c r="F89" s="30"/>
      <c r="G89" s="31" t="e">
        <f t="shared" si="5"/>
        <v>#DIV/0!</v>
      </c>
      <c r="H89" s="21"/>
      <c r="I89" s="32">
        <f t="shared" si="7"/>
        <v>0</v>
      </c>
      <c r="J89" s="42" t="e">
        <f t="shared" si="8"/>
        <v>#DIV/0!</v>
      </c>
      <c r="K89" s="33" t="e">
        <f t="shared" si="9"/>
        <v>#DIV/0!</v>
      </c>
      <c r="L89" s="34"/>
    </row>
    <row r="90" spans="1:13" ht="17.100000000000001" customHeight="1">
      <c r="A90" s="17"/>
      <c r="B90" s="36"/>
      <c r="C90" s="28"/>
      <c r="D90" s="29"/>
      <c r="E90" s="21"/>
      <c r="F90" s="30"/>
      <c r="G90" s="31" t="e">
        <f t="shared" si="5"/>
        <v>#DIV/0!</v>
      </c>
      <c r="H90" s="21"/>
      <c r="I90" s="32">
        <f t="shared" si="7"/>
        <v>0</v>
      </c>
      <c r="J90" s="42" t="e">
        <f t="shared" si="8"/>
        <v>#DIV/0!</v>
      </c>
      <c r="K90" s="33" t="e">
        <f t="shared" si="9"/>
        <v>#DIV/0!</v>
      </c>
      <c r="L90" s="34"/>
    </row>
    <row r="91" spans="1:13" ht="17.100000000000001" customHeight="1">
      <c r="A91" s="17"/>
      <c r="B91" s="36"/>
      <c r="C91" s="28"/>
      <c r="D91" s="29"/>
      <c r="E91" s="21"/>
      <c r="F91" s="30"/>
      <c r="G91" s="31" t="e">
        <f t="shared" si="5"/>
        <v>#DIV/0!</v>
      </c>
      <c r="H91" s="21"/>
      <c r="I91" s="32">
        <f t="shared" si="7"/>
        <v>0</v>
      </c>
      <c r="J91" s="42" t="e">
        <f t="shared" si="8"/>
        <v>#DIV/0!</v>
      </c>
      <c r="K91" s="33" t="e">
        <f t="shared" si="9"/>
        <v>#DIV/0!</v>
      </c>
      <c r="L91" s="34"/>
    </row>
    <row r="92" spans="1:13" ht="17.100000000000001" customHeight="1">
      <c r="A92" s="17"/>
      <c r="B92" s="36"/>
      <c r="C92" s="28"/>
      <c r="D92" s="29"/>
      <c r="E92" s="21"/>
      <c r="F92" s="30"/>
      <c r="G92" s="31" t="e">
        <f t="shared" si="5"/>
        <v>#DIV/0!</v>
      </c>
      <c r="H92" s="21"/>
      <c r="I92" s="32">
        <f t="shared" si="7"/>
        <v>0</v>
      </c>
      <c r="J92" s="42" t="e">
        <f t="shared" si="8"/>
        <v>#DIV/0!</v>
      </c>
      <c r="K92" s="33" t="e">
        <f t="shared" si="9"/>
        <v>#DIV/0!</v>
      </c>
      <c r="L92" s="34"/>
    </row>
    <row r="93" spans="1:13" ht="17.100000000000001" customHeight="1">
      <c r="A93" s="17"/>
      <c r="B93" s="36"/>
      <c r="C93" s="28"/>
      <c r="D93" s="29"/>
      <c r="E93" s="21"/>
      <c r="F93" s="30"/>
      <c r="G93" s="31" t="e">
        <f t="shared" si="5"/>
        <v>#DIV/0!</v>
      </c>
      <c r="H93" s="21"/>
      <c r="I93" s="32">
        <f t="shared" si="7"/>
        <v>0</v>
      </c>
      <c r="J93" s="42" t="e">
        <f t="shared" si="8"/>
        <v>#DIV/0!</v>
      </c>
      <c r="K93" s="33" t="e">
        <f t="shared" si="9"/>
        <v>#DIV/0!</v>
      </c>
      <c r="L93" s="34"/>
    </row>
    <row r="94" spans="1:13" ht="17.100000000000001" customHeight="1">
      <c r="A94" s="17"/>
      <c r="B94" s="36"/>
      <c r="C94" s="28"/>
      <c r="D94" s="29"/>
      <c r="E94" s="21"/>
      <c r="F94" s="30"/>
      <c r="G94" s="31" t="e">
        <f t="shared" si="5"/>
        <v>#DIV/0!</v>
      </c>
      <c r="H94" s="21"/>
      <c r="I94" s="32">
        <f t="shared" si="7"/>
        <v>0</v>
      </c>
      <c r="J94" s="42" t="e">
        <f t="shared" si="8"/>
        <v>#DIV/0!</v>
      </c>
      <c r="K94" s="33" t="e">
        <f t="shared" si="9"/>
        <v>#DIV/0!</v>
      </c>
      <c r="L94" s="34"/>
    </row>
    <row r="95" spans="1:13" ht="17.100000000000001" customHeight="1">
      <c r="A95" s="17"/>
      <c r="B95" s="36"/>
      <c r="C95" s="28"/>
      <c r="D95" s="29"/>
      <c r="E95" s="21"/>
      <c r="F95" s="30"/>
      <c r="G95" s="31" t="e">
        <f t="shared" si="5"/>
        <v>#DIV/0!</v>
      </c>
      <c r="H95" s="21"/>
      <c r="I95" s="32">
        <f t="shared" si="7"/>
        <v>0</v>
      </c>
      <c r="J95" s="42" t="e">
        <f t="shared" si="8"/>
        <v>#DIV/0!</v>
      </c>
      <c r="K95" s="33" t="e">
        <f t="shared" si="9"/>
        <v>#DIV/0!</v>
      </c>
      <c r="L95" s="34"/>
    </row>
  </sheetData>
  <mergeCells count="23"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I10:L10"/>
    <mergeCell ref="A11:A13"/>
    <mergeCell ref="B11:B13"/>
    <mergeCell ref="C11:E11"/>
    <mergeCell ref="F11:H11"/>
    <mergeCell ref="I11:K11"/>
    <mergeCell ref="L11:L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9" fitToHeight="10" orientation="portrait" r:id="rId1"/>
  <headerFooter alignWithMargins="0">
    <oddFooter>&amp;C&amp;"Times New Roman,Regular"&amp;16  145</oddFooter>
  </headerFooter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4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400</v>
      </c>
      <c r="F8" s="10"/>
      <c r="G8" s="10"/>
      <c r="H8" s="38"/>
      <c r="I8" s="9" t="s">
        <v>6</v>
      </c>
      <c r="J8" s="10"/>
      <c r="K8" s="10" t="s">
        <v>402</v>
      </c>
      <c r="L8" s="11"/>
    </row>
    <row r="9" spans="1:12" ht="15" customHeight="1">
      <c r="A9" s="12" t="s">
        <v>8</v>
      </c>
      <c r="D9" s="10" t="s">
        <v>401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5">
    <tabColor rgb="FFFFFF00"/>
    <pageSetUpPr fitToPage="1"/>
  </sheetPr>
  <dimension ref="A1:M80"/>
  <sheetViews>
    <sheetView topLeftCell="A8" zoomScale="115" zoomScaleNormal="115" zoomScaleSheetLayoutView="100" workbookViewId="0">
      <selection activeCell="L8" sqref="L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403</v>
      </c>
      <c r="F8" s="10"/>
      <c r="G8" s="10"/>
      <c r="H8" s="38"/>
      <c r="I8" s="9" t="s">
        <v>6</v>
      </c>
      <c r="J8" s="10"/>
      <c r="K8" s="10" t="s">
        <v>404</v>
      </c>
      <c r="L8" s="11"/>
    </row>
    <row r="9" spans="1:13" ht="15" customHeight="1">
      <c r="A9" s="12" t="s">
        <v>8</v>
      </c>
      <c r="D9" s="10" t="s">
        <v>886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560</v>
      </c>
      <c r="J14" s="25">
        <v>15.8</v>
      </c>
      <c r="K14" s="21">
        <f>J14*I14</f>
        <v>8848</v>
      </c>
      <c r="L14" s="26"/>
    </row>
    <row r="15" spans="1:13" ht="17.100000000000001" customHeight="1">
      <c r="A15" s="17">
        <v>45299</v>
      </c>
      <c r="B15" s="85" t="s">
        <v>598</v>
      </c>
      <c r="C15" s="28"/>
      <c r="D15" s="29"/>
      <c r="E15" s="21"/>
      <c r="F15" s="30">
        <v>10</v>
      </c>
      <c r="G15" s="31">
        <v>15.8</v>
      </c>
      <c r="H15" s="21">
        <f>F15*G15</f>
        <v>158</v>
      </c>
      <c r="I15" s="32">
        <f t="shared" ref="I15:I57" si="0">+I14+C15-F15</f>
        <v>550</v>
      </c>
      <c r="J15" s="42">
        <f t="shared" ref="J15:J56" si="1">ROUND(((K14+E15)-H15)/I15,2)</f>
        <v>15.8</v>
      </c>
      <c r="K15" s="33">
        <f t="shared" ref="K15:K57" si="2">ROUND(I15*J15,2)</f>
        <v>8690</v>
      </c>
      <c r="L15" s="34"/>
      <c r="M15" s="118" t="s">
        <v>599</v>
      </c>
    </row>
    <row r="16" spans="1:13" ht="17.100000000000001" customHeight="1">
      <c r="A16" s="17">
        <v>45299</v>
      </c>
      <c r="B16" s="86" t="s">
        <v>604</v>
      </c>
      <c r="C16" s="28"/>
      <c r="D16" s="29"/>
      <c r="E16" s="21"/>
      <c r="F16" s="30">
        <v>10</v>
      </c>
      <c r="G16" s="31">
        <f t="shared" ref="G16:G57" si="3">J15</f>
        <v>15.8</v>
      </c>
      <c r="H16" s="21">
        <f t="shared" ref="H16:H57" si="4">G16*F16</f>
        <v>158</v>
      </c>
      <c r="I16" s="32">
        <f t="shared" si="0"/>
        <v>540</v>
      </c>
      <c r="J16" s="42">
        <f t="shared" si="1"/>
        <v>15.8</v>
      </c>
      <c r="K16" s="33">
        <f t="shared" si="2"/>
        <v>8532</v>
      </c>
      <c r="L16" s="34"/>
      <c r="M16" s="118" t="s">
        <v>606</v>
      </c>
    </row>
    <row r="17" spans="1:13" ht="17.100000000000001" customHeight="1">
      <c r="A17" s="17">
        <v>45300</v>
      </c>
      <c r="B17" s="87" t="s">
        <v>607</v>
      </c>
      <c r="C17" s="28"/>
      <c r="D17" s="29"/>
      <c r="E17" s="21"/>
      <c r="F17" s="30">
        <v>10</v>
      </c>
      <c r="G17" s="31">
        <f t="shared" si="3"/>
        <v>15.8</v>
      </c>
      <c r="H17" s="21">
        <f t="shared" si="4"/>
        <v>158</v>
      </c>
      <c r="I17" s="32">
        <f t="shared" si="0"/>
        <v>530</v>
      </c>
      <c r="J17" s="42">
        <f t="shared" si="1"/>
        <v>15.8</v>
      </c>
      <c r="K17" s="33">
        <f t="shared" si="2"/>
        <v>8374</v>
      </c>
      <c r="L17" s="34"/>
      <c r="M17" s="118" t="s">
        <v>612</v>
      </c>
    </row>
    <row r="18" spans="1:13" ht="17.100000000000001" customHeight="1">
      <c r="A18" s="17">
        <v>45303</v>
      </c>
      <c r="B18" s="86" t="s">
        <v>598</v>
      </c>
      <c r="C18" s="28"/>
      <c r="D18" s="29"/>
      <c r="E18" s="21"/>
      <c r="F18" s="30">
        <v>10</v>
      </c>
      <c r="G18" s="31">
        <f t="shared" si="3"/>
        <v>15.8</v>
      </c>
      <c r="H18" s="21">
        <f t="shared" si="4"/>
        <v>158</v>
      </c>
      <c r="I18" s="32">
        <f t="shared" si="0"/>
        <v>520</v>
      </c>
      <c r="J18" s="42">
        <f t="shared" si="1"/>
        <v>15.8</v>
      </c>
      <c r="K18" s="33">
        <f t="shared" si="2"/>
        <v>8216</v>
      </c>
      <c r="L18" s="34"/>
      <c r="M18" s="118" t="s">
        <v>622</v>
      </c>
    </row>
    <row r="19" spans="1:13" ht="17.100000000000001" customHeight="1">
      <c r="A19" s="17">
        <v>45307</v>
      </c>
      <c r="B19" s="85" t="s">
        <v>640</v>
      </c>
      <c r="C19" s="28"/>
      <c r="D19" s="29"/>
      <c r="E19" s="21"/>
      <c r="F19" s="30">
        <v>10</v>
      </c>
      <c r="G19" s="31">
        <f t="shared" si="3"/>
        <v>15.8</v>
      </c>
      <c r="H19" s="21">
        <f t="shared" si="4"/>
        <v>158</v>
      </c>
      <c r="I19" s="32">
        <f t="shared" si="0"/>
        <v>510</v>
      </c>
      <c r="J19" s="42">
        <f t="shared" si="1"/>
        <v>15.8</v>
      </c>
      <c r="K19" s="33">
        <f t="shared" si="2"/>
        <v>8058</v>
      </c>
      <c r="L19" s="34"/>
      <c r="M19" s="118" t="s">
        <v>641</v>
      </c>
    </row>
    <row r="20" spans="1:13" ht="17.100000000000001" customHeight="1">
      <c r="A20" s="17">
        <v>45314</v>
      </c>
      <c r="B20" s="87" t="s">
        <v>591</v>
      </c>
      <c r="C20" s="28"/>
      <c r="D20" s="29"/>
      <c r="E20" s="21"/>
      <c r="F20" s="30">
        <v>10</v>
      </c>
      <c r="G20" s="31">
        <f t="shared" si="3"/>
        <v>15.8</v>
      </c>
      <c r="H20" s="21">
        <f t="shared" si="4"/>
        <v>158</v>
      </c>
      <c r="I20" s="32">
        <f t="shared" si="0"/>
        <v>500</v>
      </c>
      <c r="J20" s="42">
        <f t="shared" si="1"/>
        <v>15.8</v>
      </c>
      <c r="K20" s="33">
        <f t="shared" si="2"/>
        <v>7900</v>
      </c>
      <c r="L20" s="34"/>
      <c r="M20" s="118" t="s">
        <v>653</v>
      </c>
    </row>
    <row r="21" spans="1:13" ht="17.100000000000001" customHeight="1">
      <c r="A21" s="144">
        <v>45315</v>
      </c>
      <c r="B21" s="145" t="s">
        <v>589</v>
      </c>
      <c r="C21" s="129"/>
      <c r="D21" s="135"/>
      <c r="E21" s="136"/>
      <c r="F21" s="137">
        <v>10</v>
      </c>
      <c r="G21" s="138">
        <f t="shared" si="3"/>
        <v>15.8</v>
      </c>
      <c r="H21" s="136">
        <f t="shared" si="4"/>
        <v>158</v>
      </c>
      <c r="I21" s="139">
        <f t="shared" si="0"/>
        <v>490</v>
      </c>
      <c r="J21" s="140">
        <f t="shared" si="1"/>
        <v>15.8</v>
      </c>
      <c r="K21" s="141">
        <f t="shared" si="2"/>
        <v>7742</v>
      </c>
      <c r="L21" s="142"/>
      <c r="M21" s="143" t="s">
        <v>656</v>
      </c>
    </row>
    <row r="22" spans="1:13" ht="17.100000000000001" customHeight="1">
      <c r="A22" s="17">
        <v>45327</v>
      </c>
      <c r="B22" s="86" t="s">
        <v>607</v>
      </c>
      <c r="C22" s="19"/>
      <c r="D22" s="20"/>
      <c r="E22" s="21"/>
      <c r="F22" s="22">
        <v>10</v>
      </c>
      <c r="G22" s="23">
        <f t="shared" si="3"/>
        <v>15.8</v>
      </c>
      <c r="H22" s="21">
        <f t="shared" si="4"/>
        <v>158</v>
      </c>
      <c r="I22" s="24">
        <f t="shared" si="0"/>
        <v>480</v>
      </c>
      <c r="J22" s="134">
        <f t="shared" si="1"/>
        <v>15.8</v>
      </c>
      <c r="K22" s="21">
        <f t="shared" si="2"/>
        <v>7584</v>
      </c>
      <c r="L22" s="26"/>
      <c r="M22" s="118" t="s">
        <v>683</v>
      </c>
    </row>
    <row r="23" spans="1:13" ht="17.100000000000001" customHeight="1">
      <c r="A23" s="17">
        <v>45328</v>
      </c>
      <c r="B23" s="85" t="s">
        <v>598</v>
      </c>
      <c r="C23" s="28"/>
      <c r="D23" s="29"/>
      <c r="E23" s="21"/>
      <c r="F23" s="30">
        <v>20</v>
      </c>
      <c r="G23" s="31">
        <f t="shared" si="3"/>
        <v>15.8</v>
      </c>
      <c r="H23" s="21">
        <f t="shared" si="4"/>
        <v>316</v>
      </c>
      <c r="I23" s="32">
        <f t="shared" si="0"/>
        <v>460</v>
      </c>
      <c r="J23" s="42">
        <f t="shared" si="1"/>
        <v>15.8</v>
      </c>
      <c r="K23" s="33">
        <f t="shared" si="2"/>
        <v>7268</v>
      </c>
      <c r="L23" s="34"/>
      <c r="M23" s="118" t="s">
        <v>684</v>
      </c>
    </row>
    <row r="24" spans="1:13" ht="17.100000000000001" customHeight="1">
      <c r="A24" s="17">
        <v>45334</v>
      </c>
      <c r="B24" s="85" t="s">
        <v>583</v>
      </c>
      <c r="C24" s="28"/>
      <c r="D24" s="29"/>
      <c r="E24" s="21"/>
      <c r="F24" s="30">
        <v>10</v>
      </c>
      <c r="G24" s="31">
        <f t="shared" si="3"/>
        <v>15.8</v>
      </c>
      <c r="H24" s="21">
        <f t="shared" si="4"/>
        <v>158</v>
      </c>
      <c r="I24" s="32">
        <f t="shared" si="0"/>
        <v>450</v>
      </c>
      <c r="J24" s="42">
        <f t="shared" si="1"/>
        <v>15.8</v>
      </c>
      <c r="K24" s="33">
        <f t="shared" si="2"/>
        <v>7110</v>
      </c>
      <c r="L24" s="34"/>
      <c r="M24" s="118" t="s">
        <v>693</v>
      </c>
    </row>
    <row r="25" spans="1:13" ht="17.100000000000001" customHeight="1">
      <c r="A25" s="154">
        <v>45336</v>
      </c>
      <c r="B25" s="166" t="s">
        <v>589</v>
      </c>
      <c r="C25" s="156"/>
      <c r="D25" s="157"/>
      <c r="E25" s="158"/>
      <c r="F25" s="159">
        <v>10</v>
      </c>
      <c r="G25" s="160">
        <f t="shared" si="3"/>
        <v>15.8</v>
      </c>
      <c r="H25" s="158">
        <f t="shared" si="4"/>
        <v>158</v>
      </c>
      <c r="I25" s="161">
        <f t="shared" si="0"/>
        <v>440</v>
      </c>
      <c r="J25" s="162">
        <f t="shared" si="1"/>
        <v>15.8</v>
      </c>
      <c r="K25" s="163">
        <f t="shared" si="2"/>
        <v>6952</v>
      </c>
      <c r="L25" s="164"/>
      <c r="M25" s="167" t="s">
        <v>696</v>
      </c>
    </row>
    <row r="26" spans="1:13" ht="17.100000000000001" customHeight="1">
      <c r="A26" s="247">
        <v>45378</v>
      </c>
      <c r="B26" s="248" t="s">
        <v>604</v>
      </c>
      <c r="C26" s="249"/>
      <c r="D26" s="250"/>
      <c r="E26" s="241"/>
      <c r="F26" s="251">
        <v>10</v>
      </c>
      <c r="G26" s="240">
        <f t="shared" si="3"/>
        <v>15.8</v>
      </c>
      <c r="H26" s="241">
        <f t="shared" si="4"/>
        <v>158</v>
      </c>
      <c r="I26" s="242">
        <f t="shared" si="0"/>
        <v>430</v>
      </c>
      <c r="J26" s="243">
        <f t="shared" si="1"/>
        <v>15.8</v>
      </c>
      <c r="K26" s="241">
        <f t="shared" si="2"/>
        <v>6794</v>
      </c>
      <c r="L26" s="252"/>
      <c r="M26" s="253" t="s">
        <v>786</v>
      </c>
    </row>
    <row r="27" spans="1:13" ht="17.100000000000001" customHeight="1">
      <c r="A27" s="17">
        <v>45383</v>
      </c>
      <c r="B27" s="86" t="s">
        <v>627</v>
      </c>
      <c r="C27" s="19"/>
      <c r="D27" s="20"/>
      <c r="E27" s="21"/>
      <c r="F27" s="22">
        <v>10</v>
      </c>
      <c r="G27" s="23">
        <f t="shared" si="3"/>
        <v>15.8</v>
      </c>
      <c r="H27" s="21">
        <f t="shared" si="4"/>
        <v>158</v>
      </c>
      <c r="I27" s="24">
        <f t="shared" si="0"/>
        <v>420</v>
      </c>
      <c r="J27" s="134">
        <f t="shared" si="1"/>
        <v>15.8</v>
      </c>
      <c r="K27" s="21">
        <f t="shared" si="2"/>
        <v>6636</v>
      </c>
      <c r="L27" s="26"/>
      <c r="M27" s="118" t="s">
        <v>789</v>
      </c>
    </row>
    <row r="28" spans="1:13" ht="17.100000000000001" customHeight="1">
      <c r="A28" s="17">
        <v>45385</v>
      </c>
      <c r="B28" s="85" t="s">
        <v>591</v>
      </c>
      <c r="C28" s="28"/>
      <c r="D28" s="29"/>
      <c r="E28" s="21"/>
      <c r="F28" s="30">
        <v>10</v>
      </c>
      <c r="G28" s="31">
        <f t="shared" si="3"/>
        <v>15.8</v>
      </c>
      <c r="H28" s="21">
        <f t="shared" si="4"/>
        <v>158</v>
      </c>
      <c r="I28" s="32">
        <f t="shared" si="0"/>
        <v>410</v>
      </c>
      <c r="J28" s="42">
        <f t="shared" si="1"/>
        <v>15.8</v>
      </c>
      <c r="K28" s="33">
        <f t="shared" si="2"/>
        <v>6478</v>
      </c>
      <c r="L28" s="34"/>
      <c r="M28" s="118" t="s">
        <v>794</v>
      </c>
    </row>
    <row r="29" spans="1:13" ht="17.100000000000001" customHeight="1">
      <c r="A29" s="17">
        <v>45386</v>
      </c>
      <c r="B29" s="85" t="s">
        <v>796</v>
      </c>
      <c r="C29" s="28"/>
      <c r="D29" s="29"/>
      <c r="E29" s="21"/>
      <c r="F29" s="30">
        <v>10</v>
      </c>
      <c r="G29" s="31">
        <f t="shared" si="3"/>
        <v>15.8</v>
      </c>
      <c r="H29" s="21">
        <f t="shared" si="4"/>
        <v>158</v>
      </c>
      <c r="I29" s="32">
        <f t="shared" si="0"/>
        <v>400</v>
      </c>
      <c r="J29" s="42">
        <f t="shared" si="1"/>
        <v>15.8</v>
      </c>
      <c r="K29" s="33">
        <f t="shared" si="2"/>
        <v>6320</v>
      </c>
      <c r="L29" s="34"/>
      <c r="M29" s="118" t="s">
        <v>797</v>
      </c>
    </row>
    <row r="30" spans="1:13" ht="17.100000000000001" customHeight="1">
      <c r="A30" s="17">
        <v>45390</v>
      </c>
      <c r="B30" s="85" t="s">
        <v>607</v>
      </c>
      <c r="C30" s="28"/>
      <c r="D30" s="29"/>
      <c r="E30" s="21"/>
      <c r="F30" s="30">
        <v>10</v>
      </c>
      <c r="G30" s="31">
        <f t="shared" si="3"/>
        <v>15.8</v>
      </c>
      <c r="H30" s="21">
        <f t="shared" si="4"/>
        <v>158</v>
      </c>
      <c r="I30" s="32">
        <f t="shared" si="0"/>
        <v>390</v>
      </c>
      <c r="J30" s="42">
        <f t="shared" si="1"/>
        <v>15.8</v>
      </c>
      <c r="K30" s="33">
        <f t="shared" si="2"/>
        <v>6162</v>
      </c>
      <c r="L30" s="34"/>
      <c r="M30" s="118" t="s">
        <v>803</v>
      </c>
    </row>
    <row r="31" spans="1:13" ht="17.100000000000001" customHeight="1">
      <c r="A31" s="17">
        <v>45398</v>
      </c>
      <c r="B31" s="85" t="s">
        <v>583</v>
      </c>
      <c r="C31" s="28"/>
      <c r="D31" s="29"/>
      <c r="E31" s="21"/>
      <c r="F31" s="30">
        <v>10</v>
      </c>
      <c r="G31" s="31">
        <f t="shared" si="3"/>
        <v>15.8</v>
      </c>
      <c r="H31" s="21">
        <f t="shared" si="4"/>
        <v>158</v>
      </c>
      <c r="I31" s="32">
        <f t="shared" si="0"/>
        <v>380</v>
      </c>
      <c r="J31" s="42">
        <f t="shared" si="1"/>
        <v>15.8</v>
      </c>
      <c r="K31" s="33">
        <f t="shared" si="2"/>
        <v>6004</v>
      </c>
      <c r="L31" s="34"/>
      <c r="M31" s="118" t="s">
        <v>814</v>
      </c>
    </row>
    <row r="32" spans="1:13" ht="17.100000000000001" customHeight="1">
      <c r="A32" s="17">
        <v>45398</v>
      </c>
      <c r="B32" s="85" t="s">
        <v>591</v>
      </c>
      <c r="C32" s="28"/>
      <c r="D32" s="29"/>
      <c r="E32" s="21"/>
      <c r="F32" s="30">
        <v>10</v>
      </c>
      <c r="G32" s="31">
        <f t="shared" si="3"/>
        <v>15.8</v>
      </c>
      <c r="H32" s="21">
        <f t="shared" si="4"/>
        <v>158</v>
      </c>
      <c r="I32" s="32">
        <f t="shared" si="0"/>
        <v>370</v>
      </c>
      <c r="J32" s="42">
        <f t="shared" si="1"/>
        <v>15.8</v>
      </c>
      <c r="K32" s="33">
        <f t="shared" si="2"/>
        <v>5846</v>
      </c>
      <c r="L32" s="34"/>
      <c r="M32" s="118" t="s">
        <v>816</v>
      </c>
    </row>
    <row r="33" spans="1:13" ht="17.100000000000001" customHeight="1">
      <c r="A33" s="17">
        <v>45405</v>
      </c>
      <c r="B33" s="85" t="s">
        <v>595</v>
      </c>
      <c r="C33" s="28"/>
      <c r="D33" s="29"/>
      <c r="E33" s="21"/>
      <c r="F33" s="30">
        <v>10</v>
      </c>
      <c r="G33" s="31">
        <f t="shared" si="3"/>
        <v>15.8</v>
      </c>
      <c r="H33" s="21">
        <f t="shared" si="4"/>
        <v>158</v>
      </c>
      <c r="I33" s="32">
        <f t="shared" si="0"/>
        <v>360</v>
      </c>
      <c r="J33" s="42">
        <f t="shared" si="1"/>
        <v>15.8</v>
      </c>
      <c r="K33" s="33">
        <f t="shared" si="2"/>
        <v>5688</v>
      </c>
      <c r="L33" s="34"/>
      <c r="M33" s="118" t="s">
        <v>830</v>
      </c>
    </row>
    <row r="34" spans="1:13" ht="17.100000000000001" customHeight="1">
      <c r="A34" s="17">
        <v>45421</v>
      </c>
      <c r="B34" s="85" t="s">
        <v>602</v>
      </c>
      <c r="C34" s="28"/>
      <c r="D34" s="29"/>
      <c r="E34" s="21"/>
      <c r="F34" s="30">
        <v>10</v>
      </c>
      <c r="G34" s="31">
        <f t="shared" si="3"/>
        <v>15.8</v>
      </c>
      <c r="H34" s="21">
        <f t="shared" si="4"/>
        <v>158</v>
      </c>
      <c r="I34" s="32">
        <f t="shared" si="0"/>
        <v>350</v>
      </c>
      <c r="J34" s="42">
        <f t="shared" si="1"/>
        <v>15.8</v>
      </c>
      <c r="K34" s="33">
        <f t="shared" si="2"/>
        <v>5530</v>
      </c>
      <c r="L34" s="34"/>
      <c r="M34" s="118" t="s">
        <v>859</v>
      </c>
    </row>
    <row r="35" spans="1:13" ht="17.100000000000001" customHeight="1">
      <c r="A35" s="17">
        <v>45422</v>
      </c>
      <c r="B35" s="85" t="s">
        <v>607</v>
      </c>
      <c r="C35" s="28"/>
      <c r="D35" s="29"/>
      <c r="E35" s="21"/>
      <c r="F35" s="30">
        <v>10</v>
      </c>
      <c r="G35" s="31">
        <f t="shared" si="3"/>
        <v>15.8</v>
      </c>
      <c r="H35" s="21">
        <f t="shared" si="4"/>
        <v>158</v>
      </c>
      <c r="I35" s="32">
        <f t="shared" si="0"/>
        <v>340</v>
      </c>
      <c r="J35" s="42">
        <f t="shared" si="1"/>
        <v>15.8</v>
      </c>
      <c r="K35" s="33">
        <f t="shared" si="2"/>
        <v>5372</v>
      </c>
      <c r="L35" s="34"/>
      <c r="M35" s="118" t="s">
        <v>864</v>
      </c>
    </row>
    <row r="36" spans="1:13" ht="17.100000000000001" customHeight="1">
      <c r="A36" s="17">
        <v>45426</v>
      </c>
      <c r="B36" s="85" t="s">
        <v>583</v>
      </c>
      <c r="C36" s="28"/>
      <c r="D36" s="29"/>
      <c r="E36" s="21"/>
      <c r="F36" s="30">
        <v>20</v>
      </c>
      <c r="G36" s="31">
        <f t="shared" si="3"/>
        <v>15.8</v>
      </c>
      <c r="H36" s="21">
        <f t="shared" si="4"/>
        <v>316</v>
      </c>
      <c r="I36" s="32">
        <f t="shared" si="0"/>
        <v>320</v>
      </c>
      <c r="J36" s="42">
        <f t="shared" si="1"/>
        <v>15.8</v>
      </c>
      <c r="K36" s="33">
        <f t="shared" si="2"/>
        <v>5056</v>
      </c>
      <c r="L36" s="34"/>
      <c r="M36" s="118" t="s">
        <v>885</v>
      </c>
    </row>
    <row r="37" spans="1:13" ht="17.100000000000001" customHeight="1">
      <c r="A37" s="17">
        <v>45428</v>
      </c>
      <c r="B37" s="85" t="s">
        <v>589</v>
      </c>
      <c r="C37" s="28"/>
      <c r="D37" s="29"/>
      <c r="E37" s="21"/>
      <c r="F37" s="30">
        <v>10</v>
      </c>
      <c r="G37" s="31">
        <f t="shared" si="3"/>
        <v>15.8</v>
      </c>
      <c r="H37" s="21">
        <f t="shared" si="4"/>
        <v>158</v>
      </c>
      <c r="I37" s="32">
        <f t="shared" si="0"/>
        <v>310</v>
      </c>
      <c r="J37" s="42">
        <f t="shared" si="1"/>
        <v>15.8</v>
      </c>
      <c r="K37" s="33">
        <f t="shared" si="2"/>
        <v>4898</v>
      </c>
      <c r="L37" s="34"/>
      <c r="M37" s="118" t="s">
        <v>895</v>
      </c>
    </row>
    <row r="38" spans="1:13" ht="17.100000000000001" customHeight="1">
      <c r="A38" s="17">
        <v>45428</v>
      </c>
      <c r="B38" s="85" t="s">
        <v>640</v>
      </c>
      <c r="C38" s="28"/>
      <c r="D38" s="29"/>
      <c r="E38" s="21"/>
      <c r="F38" s="30">
        <v>10</v>
      </c>
      <c r="G38" s="31">
        <f t="shared" si="3"/>
        <v>15.8</v>
      </c>
      <c r="H38" s="21">
        <f t="shared" si="4"/>
        <v>158</v>
      </c>
      <c r="I38" s="32">
        <f t="shared" si="0"/>
        <v>300</v>
      </c>
      <c r="J38" s="42">
        <f t="shared" si="1"/>
        <v>15.8</v>
      </c>
      <c r="K38" s="33">
        <f t="shared" si="2"/>
        <v>4740</v>
      </c>
      <c r="L38" s="34"/>
      <c r="M38" s="118" t="s">
        <v>897</v>
      </c>
    </row>
    <row r="39" spans="1:13" ht="17.100000000000001" customHeight="1">
      <c r="A39" s="17">
        <v>45433</v>
      </c>
      <c r="B39" s="85" t="s">
        <v>604</v>
      </c>
      <c r="C39" s="28"/>
      <c r="D39" s="29"/>
      <c r="E39" s="21"/>
      <c r="F39" s="30">
        <v>20</v>
      </c>
      <c r="G39" s="31">
        <f t="shared" si="3"/>
        <v>15.8</v>
      </c>
      <c r="H39" s="21">
        <f t="shared" si="4"/>
        <v>316</v>
      </c>
      <c r="I39" s="32">
        <f t="shared" si="0"/>
        <v>280</v>
      </c>
      <c r="J39" s="42">
        <f t="shared" si="1"/>
        <v>15.8</v>
      </c>
      <c r="K39" s="33">
        <f t="shared" si="2"/>
        <v>4424</v>
      </c>
      <c r="L39" s="34"/>
      <c r="M39" s="122" t="s">
        <v>901</v>
      </c>
    </row>
    <row r="40" spans="1:13" ht="17.100000000000001" customHeight="1">
      <c r="A40" s="17">
        <v>45435</v>
      </c>
      <c r="B40" s="85" t="s">
        <v>591</v>
      </c>
      <c r="C40" s="28"/>
      <c r="D40" s="29"/>
      <c r="E40" s="21"/>
      <c r="F40" s="30">
        <v>20</v>
      </c>
      <c r="G40" s="31">
        <f t="shared" si="3"/>
        <v>15.8</v>
      </c>
      <c r="H40" s="21">
        <f t="shared" si="4"/>
        <v>316</v>
      </c>
      <c r="I40" s="32">
        <f t="shared" si="0"/>
        <v>260</v>
      </c>
      <c r="J40" s="42">
        <f t="shared" si="1"/>
        <v>15.8</v>
      </c>
      <c r="K40" s="33">
        <f t="shared" si="2"/>
        <v>4108</v>
      </c>
      <c r="L40" s="34"/>
      <c r="M40" s="118" t="s">
        <v>906</v>
      </c>
    </row>
    <row r="41" spans="1:13" ht="17.100000000000001" customHeight="1">
      <c r="A41" s="17">
        <v>45435</v>
      </c>
      <c r="B41" s="85" t="s">
        <v>607</v>
      </c>
      <c r="C41" s="28"/>
      <c r="D41" s="29"/>
      <c r="E41" s="21"/>
      <c r="F41" s="30">
        <v>10</v>
      </c>
      <c r="G41" s="31">
        <f t="shared" si="3"/>
        <v>15.8</v>
      </c>
      <c r="H41" s="21">
        <f t="shared" si="4"/>
        <v>158</v>
      </c>
      <c r="I41" s="32">
        <f t="shared" si="0"/>
        <v>250</v>
      </c>
      <c r="J41" s="42">
        <f t="shared" si="1"/>
        <v>15.8</v>
      </c>
      <c r="K41" s="33">
        <f t="shared" si="2"/>
        <v>3950</v>
      </c>
      <c r="L41" s="34"/>
      <c r="M41" s="118" t="s">
        <v>911</v>
      </c>
    </row>
    <row r="42" spans="1:13" ht="17.100000000000001" customHeight="1">
      <c r="A42" s="154">
        <v>45440</v>
      </c>
      <c r="B42" s="166" t="s">
        <v>602</v>
      </c>
      <c r="C42" s="156"/>
      <c r="D42" s="157"/>
      <c r="E42" s="158"/>
      <c r="F42" s="159">
        <v>10</v>
      </c>
      <c r="G42" s="160">
        <f t="shared" si="3"/>
        <v>15.8</v>
      </c>
      <c r="H42" s="158">
        <f t="shared" si="4"/>
        <v>158</v>
      </c>
      <c r="I42" s="161">
        <f t="shared" si="0"/>
        <v>240</v>
      </c>
      <c r="J42" s="162">
        <f t="shared" si="1"/>
        <v>15.8</v>
      </c>
      <c r="K42" s="163">
        <f t="shared" si="2"/>
        <v>3792</v>
      </c>
      <c r="L42" s="164"/>
      <c r="M42" s="167" t="s">
        <v>919</v>
      </c>
    </row>
    <row r="43" spans="1:13" ht="17.100000000000001" customHeight="1">
      <c r="A43" s="17">
        <v>45449</v>
      </c>
      <c r="B43" s="86" t="s">
        <v>591</v>
      </c>
      <c r="C43" s="19"/>
      <c r="D43" s="20"/>
      <c r="E43" s="21"/>
      <c r="F43" s="22">
        <v>20</v>
      </c>
      <c r="G43" s="23">
        <f t="shared" si="3"/>
        <v>15.8</v>
      </c>
      <c r="H43" s="21">
        <f t="shared" si="4"/>
        <v>316</v>
      </c>
      <c r="I43" s="24">
        <f t="shared" si="0"/>
        <v>220</v>
      </c>
      <c r="J43" s="134">
        <f t="shared" si="1"/>
        <v>15.8</v>
      </c>
      <c r="K43" s="21">
        <f t="shared" si="2"/>
        <v>3476</v>
      </c>
      <c r="L43" s="26"/>
      <c r="M43" s="118" t="s">
        <v>936</v>
      </c>
    </row>
    <row r="44" spans="1:13" ht="17.100000000000001" customHeight="1">
      <c r="A44" s="17">
        <v>45453</v>
      </c>
      <c r="B44" s="85" t="s">
        <v>595</v>
      </c>
      <c r="C44" s="28"/>
      <c r="D44" s="29"/>
      <c r="E44" s="21"/>
      <c r="F44" s="30">
        <v>10</v>
      </c>
      <c r="G44" s="23">
        <f t="shared" si="3"/>
        <v>15.8</v>
      </c>
      <c r="H44" s="21">
        <f t="shared" si="4"/>
        <v>158</v>
      </c>
      <c r="I44" s="24">
        <f t="shared" si="0"/>
        <v>210</v>
      </c>
      <c r="J44" s="134">
        <f t="shared" si="1"/>
        <v>15.8</v>
      </c>
      <c r="K44" s="21">
        <f t="shared" si="2"/>
        <v>3318</v>
      </c>
      <c r="L44" s="34"/>
      <c r="M44" s="118" t="s">
        <v>940</v>
      </c>
    </row>
    <row r="45" spans="1:13" ht="17.100000000000001" customHeight="1">
      <c r="A45" s="17">
        <v>45456</v>
      </c>
      <c r="B45" s="85" t="s">
        <v>607</v>
      </c>
      <c r="C45" s="28"/>
      <c r="D45" s="29"/>
      <c r="E45" s="21"/>
      <c r="F45" s="30">
        <v>10</v>
      </c>
      <c r="G45" s="23">
        <f t="shared" si="3"/>
        <v>15.8</v>
      </c>
      <c r="H45" s="21">
        <f t="shared" si="4"/>
        <v>158</v>
      </c>
      <c r="I45" s="24">
        <f t="shared" si="0"/>
        <v>200</v>
      </c>
      <c r="J45" s="134">
        <f t="shared" si="1"/>
        <v>15.8</v>
      </c>
      <c r="K45" s="21">
        <f t="shared" si="2"/>
        <v>3160</v>
      </c>
      <c r="L45" s="34"/>
      <c r="M45" s="118" t="s">
        <v>948</v>
      </c>
    </row>
    <row r="46" spans="1:13" ht="17.100000000000001" customHeight="1">
      <c r="A46" s="17">
        <v>45463</v>
      </c>
      <c r="B46" s="85" t="s">
        <v>583</v>
      </c>
      <c r="C46" s="28"/>
      <c r="D46" s="29"/>
      <c r="E46" s="21"/>
      <c r="F46" s="30">
        <v>20</v>
      </c>
      <c r="G46" s="23">
        <f t="shared" si="3"/>
        <v>15.8</v>
      </c>
      <c r="H46" s="21">
        <f t="shared" si="4"/>
        <v>316</v>
      </c>
      <c r="I46" s="24">
        <f t="shared" si="0"/>
        <v>180</v>
      </c>
      <c r="J46" s="134">
        <f t="shared" si="1"/>
        <v>15.8</v>
      </c>
      <c r="K46" s="21">
        <f t="shared" si="2"/>
        <v>2844</v>
      </c>
      <c r="L46" s="34"/>
      <c r="M46" s="118" t="s">
        <v>954</v>
      </c>
    </row>
    <row r="47" spans="1:13" ht="17.100000000000001" customHeight="1">
      <c r="A47" s="17">
        <v>45467</v>
      </c>
      <c r="B47" s="85" t="s">
        <v>598</v>
      </c>
      <c r="C47" s="28"/>
      <c r="D47" s="29"/>
      <c r="E47" s="21"/>
      <c r="F47" s="30">
        <v>20</v>
      </c>
      <c r="G47" s="23">
        <f t="shared" si="3"/>
        <v>15.8</v>
      </c>
      <c r="H47" s="21">
        <f t="shared" si="4"/>
        <v>316</v>
      </c>
      <c r="I47" s="24">
        <f t="shared" si="0"/>
        <v>160</v>
      </c>
      <c r="J47" s="134">
        <f t="shared" si="1"/>
        <v>15.8</v>
      </c>
      <c r="K47" s="21">
        <f t="shared" si="2"/>
        <v>2528</v>
      </c>
      <c r="L47" s="34"/>
      <c r="M47" s="118" t="s">
        <v>961</v>
      </c>
    </row>
    <row r="48" spans="1:13" ht="17.100000000000001" customHeight="1">
      <c r="A48" s="17">
        <v>45468</v>
      </c>
      <c r="B48" s="85" t="s">
        <v>583</v>
      </c>
      <c r="C48" s="28"/>
      <c r="D48" s="29"/>
      <c r="E48" s="21"/>
      <c r="F48" s="30">
        <v>20</v>
      </c>
      <c r="G48" s="23">
        <f t="shared" si="3"/>
        <v>15.8</v>
      </c>
      <c r="H48" s="21">
        <f t="shared" si="4"/>
        <v>316</v>
      </c>
      <c r="I48" s="24">
        <f t="shared" si="0"/>
        <v>140</v>
      </c>
      <c r="J48" s="134">
        <f t="shared" si="1"/>
        <v>15.8</v>
      </c>
      <c r="K48" s="21">
        <f t="shared" si="2"/>
        <v>2212</v>
      </c>
      <c r="L48" s="34"/>
      <c r="M48" s="118" t="s">
        <v>964</v>
      </c>
    </row>
    <row r="49" spans="1:13" ht="17.100000000000001" customHeight="1">
      <c r="A49" s="17">
        <v>45468</v>
      </c>
      <c r="B49" s="85" t="s">
        <v>629</v>
      </c>
      <c r="C49" s="28"/>
      <c r="D49" s="29"/>
      <c r="E49" s="21"/>
      <c r="F49" s="30">
        <v>20</v>
      </c>
      <c r="G49" s="23">
        <f t="shared" si="3"/>
        <v>15.8</v>
      </c>
      <c r="H49" s="21">
        <f t="shared" si="4"/>
        <v>316</v>
      </c>
      <c r="I49" s="24">
        <f t="shared" si="0"/>
        <v>120</v>
      </c>
      <c r="J49" s="134">
        <f t="shared" si="1"/>
        <v>15.8</v>
      </c>
      <c r="K49" s="21">
        <f t="shared" si="2"/>
        <v>1896</v>
      </c>
      <c r="L49" s="34"/>
      <c r="M49" s="118" t="s">
        <v>965</v>
      </c>
    </row>
    <row r="50" spans="1:13" ht="17.100000000000001" customHeight="1">
      <c r="A50" s="154">
        <v>45469</v>
      </c>
      <c r="B50" s="166" t="s">
        <v>627</v>
      </c>
      <c r="C50" s="156"/>
      <c r="D50" s="157"/>
      <c r="E50" s="158"/>
      <c r="F50" s="159">
        <v>10</v>
      </c>
      <c r="G50" s="170">
        <f t="shared" si="3"/>
        <v>15.8</v>
      </c>
      <c r="H50" s="158">
        <f t="shared" si="4"/>
        <v>158</v>
      </c>
      <c r="I50" s="173">
        <f t="shared" si="0"/>
        <v>110</v>
      </c>
      <c r="J50" s="174">
        <f t="shared" si="1"/>
        <v>15.8</v>
      </c>
      <c r="K50" s="158">
        <f t="shared" si="2"/>
        <v>1738</v>
      </c>
      <c r="L50" s="164"/>
      <c r="M50" s="167" t="s">
        <v>967</v>
      </c>
    </row>
    <row r="51" spans="1:13" ht="17.100000000000001" customHeight="1">
      <c r="A51" s="17">
        <v>45482</v>
      </c>
      <c r="B51" s="86" t="s">
        <v>583</v>
      </c>
      <c r="C51" s="19"/>
      <c r="D51" s="20"/>
      <c r="E51" s="21"/>
      <c r="F51" s="22">
        <v>20</v>
      </c>
      <c r="G51" s="23">
        <f t="shared" si="3"/>
        <v>15.8</v>
      </c>
      <c r="H51" s="21">
        <f t="shared" si="4"/>
        <v>316</v>
      </c>
      <c r="I51" s="24">
        <f t="shared" si="0"/>
        <v>90</v>
      </c>
      <c r="J51" s="134">
        <f t="shared" si="1"/>
        <v>15.8</v>
      </c>
      <c r="K51" s="21">
        <f t="shared" si="2"/>
        <v>1422</v>
      </c>
      <c r="L51" s="26"/>
      <c r="M51" s="118" t="s">
        <v>988</v>
      </c>
    </row>
    <row r="52" spans="1:13" ht="17.100000000000001" customHeight="1">
      <c r="A52" s="17">
        <v>45488</v>
      </c>
      <c r="B52" s="85" t="s">
        <v>602</v>
      </c>
      <c r="C52" s="28"/>
      <c r="D52" s="29"/>
      <c r="E52" s="21"/>
      <c r="F52" s="30">
        <v>20</v>
      </c>
      <c r="G52" s="23">
        <f t="shared" si="3"/>
        <v>15.8</v>
      </c>
      <c r="H52" s="21">
        <f t="shared" si="4"/>
        <v>316</v>
      </c>
      <c r="I52" s="24">
        <f t="shared" si="0"/>
        <v>70</v>
      </c>
      <c r="J52" s="134">
        <f t="shared" si="1"/>
        <v>15.8</v>
      </c>
      <c r="K52" s="21">
        <f t="shared" si="2"/>
        <v>1106</v>
      </c>
      <c r="L52" s="34"/>
      <c r="M52" s="118" t="s">
        <v>1002</v>
      </c>
    </row>
    <row r="53" spans="1:13" ht="17.100000000000001" customHeight="1">
      <c r="A53" s="17">
        <v>45488</v>
      </c>
      <c r="B53" s="85" t="s">
        <v>583</v>
      </c>
      <c r="C53" s="28"/>
      <c r="D53" s="29"/>
      <c r="E53" s="21"/>
      <c r="F53" s="30">
        <v>20</v>
      </c>
      <c r="G53" s="23">
        <f t="shared" si="3"/>
        <v>15.8</v>
      </c>
      <c r="H53" s="21">
        <f t="shared" si="4"/>
        <v>316</v>
      </c>
      <c r="I53" s="24">
        <f t="shared" si="0"/>
        <v>50</v>
      </c>
      <c r="J53" s="134">
        <f t="shared" si="1"/>
        <v>15.8</v>
      </c>
      <c r="K53" s="21">
        <f t="shared" si="2"/>
        <v>790</v>
      </c>
      <c r="L53" s="34"/>
      <c r="M53" s="118" t="s">
        <v>1005</v>
      </c>
    </row>
    <row r="54" spans="1:13" ht="17.100000000000001" customHeight="1">
      <c r="A54" s="17">
        <v>45490</v>
      </c>
      <c r="B54" s="85" t="s">
        <v>595</v>
      </c>
      <c r="C54" s="28"/>
      <c r="D54" s="29"/>
      <c r="E54" s="21"/>
      <c r="F54" s="30">
        <v>10</v>
      </c>
      <c r="G54" s="23">
        <f t="shared" si="3"/>
        <v>15.8</v>
      </c>
      <c r="H54" s="21">
        <f t="shared" si="4"/>
        <v>158</v>
      </c>
      <c r="I54" s="24">
        <f t="shared" si="0"/>
        <v>40</v>
      </c>
      <c r="J54" s="134">
        <f t="shared" si="1"/>
        <v>15.8</v>
      </c>
      <c r="K54" s="21">
        <f t="shared" si="2"/>
        <v>632</v>
      </c>
      <c r="L54" s="34"/>
      <c r="M54" s="118" t="s">
        <v>1008</v>
      </c>
    </row>
    <row r="55" spans="1:13" ht="17.100000000000001" customHeight="1">
      <c r="A55" s="17">
        <v>45495</v>
      </c>
      <c r="B55" s="85" t="s">
        <v>636</v>
      </c>
      <c r="C55" s="28"/>
      <c r="D55" s="29"/>
      <c r="E55" s="21"/>
      <c r="F55" s="30">
        <v>10</v>
      </c>
      <c r="G55" s="23">
        <f t="shared" si="3"/>
        <v>15.8</v>
      </c>
      <c r="H55" s="21">
        <f t="shared" si="4"/>
        <v>158</v>
      </c>
      <c r="I55" s="24">
        <f t="shared" si="0"/>
        <v>30</v>
      </c>
      <c r="J55" s="134">
        <f t="shared" si="1"/>
        <v>15.8</v>
      </c>
      <c r="K55" s="21">
        <f t="shared" si="2"/>
        <v>474</v>
      </c>
      <c r="L55" s="34"/>
      <c r="M55" s="118" t="s">
        <v>1019</v>
      </c>
    </row>
    <row r="56" spans="1:13" ht="17.100000000000001" customHeight="1">
      <c r="A56" s="17">
        <v>45510</v>
      </c>
      <c r="B56" s="85" t="s">
        <v>602</v>
      </c>
      <c r="C56" s="28"/>
      <c r="D56" s="29"/>
      <c r="E56" s="21"/>
      <c r="F56" s="30">
        <v>20</v>
      </c>
      <c r="G56" s="23">
        <f t="shared" si="3"/>
        <v>15.8</v>
      </c>
      <c r="H56" s="21">
        <f t="shared" si="4"/>
        <v>316</v>
      </c>
      <c r="I56" s="24">
        <f t="shared" si="0"/>
        <v>10</v>
      </c>
      <c r="J56" s="134">
        <f t="shared" si="1"/>
        <v>15.8</v>
      </c>
      <c r="K56" s="21">
        <f t="shared" si="2"/>
        <v>158</v>
      </c>
      <c r="L56" s="34"/>
      <c r="M56" s="118" t="s">
        <v>1044</v>
      </c>
    </row>
    <row r="57" spans="1:13" ht="17.100000000000001" customHeight="1">
      <c r="A57" s="17">
        <v>45520</v>
      </c>
      <c r="B57" s="85" t="s">
        <v>591</v>
      </c>
      <c r="C57" s="28"/>
      <c r="D57" s="29"/>
      <c r="E57" s="21"/>
      <c r="F57" s="30">
        <v>10</v>
      </c>
      <c r="G57" s="23">
        <f t="shared" si="3"/>
        <v>15.8</v>
      </c>
      <c r="H57" s="21">
        <f t="shared" si="4"/>
        <v>158</v>
      </c>
      <c r="I57" s="24">
        <f t="shared" si="0"/>
        <v>0</v>
      </c>
      <c r="J57" s="134">
        <v>0</v>
      </c>
      <c r="K57" s="21">
        <f t="shared" si="2"/>
        <v>0</v>
      </c>
      <c r="L57" s="34"/>
      <c r="M57" s="118" t="s">
        <v>1077</v>
      </c>
    </row>
    <row r="58" spans="1:13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3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3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3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3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3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3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80" spans="1:12" ht="15.75">
      <c r="E80" s="37"/>
      <c r="F80" s="37"/>
      <c r="G80" s="37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6">
    <tabColor rgb="FFFF0000"/>
    <pageSetUpPr fitToPage="1"/>
  </sheetPr>
  <dimension ref="A1:L78"/>
  <sheetViews>
    <sheetView topLeftCell="A4" zoomScaleNormal="100" zoomScaleSheetLayoutView="100" workbookViewId="0">
      <selection activeCell="G48" sqref="G4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400</v>
      </c>
      <c r="F8" s="10"/>
      <c r="G8" s="10"/>
      <c r="H8" s="38"/>
      <c r="I8" s="9" t="s">
        <v>6</v>
      </c>
      <c r="J8" s="10"/>
      <c r="K8" s="10" t="s">
        <v>406</v>
      </c>
      <c r="L8" s="11"/>
    </row>
    <row r="9" spans="1:12" ht="15" customHeight="1">
      <c r="A9" s="12" t="s">
        <v>8</v>
      </c>
      <c r="D9" s="10" t="s">
        <v>405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366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7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407</v>
      </c>
      <c r="F8" s="10"/>
      <c r="G8" s="10"/>
      <c r="H8" s="38"/>
      <c r="I8" s="9" t="s">
        <v>6</v>
      </c>
      <c r="J8" s="10"/>
      <c r="K8" s="10" t="s">
        <v>409</v>
      </c>
      <c r="L8" s="11"/>
    </row>
    <row r="9" spans="1:12" ht="15" customHeight="1">
      <c r="A9" s="12" t="s">
        <v>8</v>
      </c>
      <c r="D9" s="10" t="s">
        <v>408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410</v>
      </c>
      <c r="F8" s="10"/>
      <c r="G8" s="10"/>
      <c r="H8" s="38"/>
      <c r="I8" s="9" t="s">
        <v>6</v>
      </c>
      <c r="J8" s="10"/>
      <c r="K8" s="10" t="s">
        <v>412</v>
      </c>
      <c r="L8" s="11"/>
    </row>
    <row r="9" spans="1:12" ht="15" customHeight="1">
      <c r="A9" s="12" t="s">
        <v>8</v>
      </c>
      <c r="D9" s="10" t="s">
        <v>411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59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410</v>
      </c>
      <c r="F8" s="10"/>
      <c r="G8" s="10"/>
      <c r="H8" s="38"/>
      <c r="I8" s="9" t="s">
        <v>6</v>
      </c>
      <c r="J8" s="10"/>
      <c r="K8" s="10" t="s">
        <v>414</v>
      </c>
      <c r="L8" s="11"/>
    </row>
    <row r="9" spans="1:12" ht="15" customHeight="1">
      <c r="A9" s="12" t="s">
        <v>8</v>
      </c>
      <c r="D9" s="10" t="s">
        <v>413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0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410</v>
      </c>
      <c r="F8" s="10"/>
      <c r="G8" s="10"/>
      <c r="H8" s="38"/>
      <c r="I8" s="9" t="s">
        <v>6</v>
      </c>
      <c r="J8" s="10"/>
      <c r="K8" s="10" t="s">
        <v>416</v>
      </c>
      <c r="L8" s="11"/>
    </row>
    <row r="9" spans="1:12" ht="15" customHeight="1">
      <c r="A9" s="12" t="s">
        <v>8</v>
      </c>
      <c r="D9" s="10" t="s">
        <v>415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1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410</v>
      </c>
      <c r="F8" s="10"/>
      <c r="G8" s="10"/>
      <c r="H8" s="38"/>
      <c r="I8" s="9" t="s">
        <v>6</v>
      </c>
      <c r="J8" s="10"/>
      <c r="K8" s="10" t="s">
        <v>418</v>
      </c>
      <c r="L8" s="11"/>
    </row>
    <row r="9" spans="1:12" ht="15" customHeight="1">
      <c r="A9" s="12" t="s">
        <v>8</v>
      </c>
      <c r="D9" s="10" t="s">
        <v>417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2">
    <tabColor rgb="FFFF0000"/>
    <pageSetUpPr fitToPage="1"/>
  </sheetPr>
  <dimension ref="A1:L78"/>
  <sheetViews>
    <sheetView zoomScaleNormal="100" zoomScaleSheetLayoutView="100" workbookViewId="0">
      <selection activeCell="G15" sqref="G15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419</v>
      </c>
      <c r="F8" s="10"/>
      <c r="G8" s="10"/>
      <c r="H8" s="38"/>
      <c r="I8" s="9" t="s">
        <v>6</v>
      </c>
      <c r="J8" s="10"/>
      <c r="K8" s="10" t="s">
        <v>420</v>
      </c>
      <c r="L8" s="11"/>
    </row>
    <row r="9" spans="1:12" ht="15" customHeight="1">
      <c r="A9" s="12" t="s">
        <v>8</v>
      </c>
      <c r="D9" s="10" t="s">
        <v>92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/>
      <c r="H15" s="21">
        <f>F15*G15</f>
        <v>0</v>
      </c>
      <c r="I15" s="32">
        <f>+I14+C15-F15</f>
        <v>0</v>
      </c>
      <c r="J15" s="42">
        <v>0</v>
      </c>
      <c r="K15" s="33">
        <f>ROUND(I15*J15,2)</f>
        <v>0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73">
    <tabColor rgb="FFFF0000"/>
    <pageSetUpPr fitToPage="1"/>
  </sheetPr>
  <dimension ref="A1:L81"/>
  <sheetViews>
    <sheetView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421</v>
      </c>
      <c r="F8" s="10"/>
      <c r="G8" s="10"/>
      <c r="H8" s="38"/>
      <c r="I8" s="9" t="s">
        <v>6</v>
      </c>
      <c r="J8" s="10"/>
      <c r="K8" s="10" t="s">
        <v>423</v>
      </c>
      <c r="L8" s="11"/>
    </row>
    <row r="9" spans="1:12" ht="15" customHeight="1">
      <c r="A9" s="12" t="s">
        <v>8</v>
      </c>
      <c r="D9" s="10" t="s">
        <v>422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98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>
        <v>0</v>
      </c>
      <c r="G16" s="31" t="e">
        <f>J15</f>
        <v>#DIV/0!</v>
      </c>
      <c r="H16" s="21" t="e">
        <f>G16*F16</f>
        <v>#DIV/0!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3">
    <mergeCell ref="K9:L9"/>
    <mergeCell ref="K1:L1"/>
    <mergeCell ref="A3:L3"/>
    <mergeCell ref="A4:L4"/>
    <mergeCell ref="B6:H6"/>
    <mergeCell ref="A7:L7"/>
    <mergeCell ref="A11:A13"/>
    <mergeCell ref="B11:B13"/>
    <mergeCell ref="C11:E11"/>
    <mergeCell ref="F11:H11"/>
    <mergeCell ref="I11:K11"/>
    <mergeCell ref="C12:C13"/>
    <mergeCell ref="D12:D13"/>
    <mergeCell ref="K12:K13"/>
    <mergeCell ref="I12:I13"/>
    <mergeCell ref="J12:J13"/>
    <mergeCell ref="I10:L10"/>
    <mergeCell ref="L11:L13"/>
    <mergeCell ref="D10:E10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4">
    <tabColor rgb="FFFF0000"/>
    <pageSetUpPr fitToPage="1"/>
  </sheetPr>
  <dimension ref="A1:L78"/>
  <sheetViews>
    <sheetView topLeftCell="A4"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425</v>
      </c>
      <c r="L8" s="11"/>
    </row>
    <row r="9" spans="1:12" ht="15" customHeight="1">
      <c r="A9" s="12" t="s">
        <v>8</v>
      </c>
      <c r="D9" s="10" t="s">
        <v>424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5">
    <tabColor rgb="FFFFFF00"/>
    <pageSetUpPr fitToPage="1"/>
  </sheetPr>
  <dimension ref="A1:M120"/>
  <sheetViews>
    <sheetView topLeftCell="A4" zoomScale="85" zoomScaleNormal="8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392</v>
      </c>
      <c r="F8" s="10"/>
      <c r="G8" s="10"/>
      <c r="H8" s="38"/>
      <c r="I8" s="9" t="s">
        <v>6</v>
      </c>
      <c r="J8" s="10"/>
      <c r="K8" s="10" t="s">
        <v>426</v>
      </c>
      <c r="L8" s="11"/>
    </row>
    <row r="9" spans="1:13" ht="15" customHeight="1">
      <c r="A9" s="12" t="s">
        <v>8</v>
      </c>
      <c r="D9" s="10" t="s">
        <v>387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</v>
      </c>
      <c r="J14" s="25">
        <v>25</v>
      </c>
      <c r="K14" s="21">
        <f>J14*I14</f>
        <v>125</v>
      </c>
      <c r="L14" s="26"/>
    </row>
    <row r="15" spans="1:13" ht="17.100000000000001" customHeight="1">
      <c r="A15" s="154">
        <v>45299</v>
      </c>
      <c r="B15" s="168" t="s">
        <v>607</v>
      </c>
      <c r="C15" s="156"/>
      <c r="D15" s="157"/>
      <c r="E15" s="158"/>
      <c r="F15" s="159">
        <v>1</v>
      </c>
      <c r="G15" s="160">
        <f>J14</f>
        <v>25</v>
      </c>
      <c r="H15" s="158">
        <f>F15*G15</f>
        <v>25</v>
      </c>
      <c r="I15" s="161">
        <f>+I14+C15-F15</f>
        <v>4</v>
      </c>
      <c r="J15" s="162">
        <f>ROUND(((K14+E15)-H15)/I15,2)</f>
        <v>25</v>
      </c>
      <c r="K15" s="163">
        <f>ROUND(I15*J15,2)</f>
        <v>100</v>
      </c>
      <c r="L15" s="164"/>
      <c r="M15" s="167" t="s">
        <v>608</v>
      </c>
    </row>
    <row r="16" spans="1:13" ht="17.100000000000001" customHeight="1">
      <c r="A16" s="154">
        <v>45348</v>
      </c>
      <c r="B16" s="186" t="s">
        <v>636</v>
      </c>
      <c r="C16" s="244"/>
      <c r="D16" s="245"/>
      <c r="E16" s="158"/>
      <c r="F16" s="172">
        <v>4</v>
      </c>
      <c r="G16" s="170">
        <f>J15</f>
        <v>25</v>
      </c>
      <c r="H16" s="158">
        <f>F16*G16</f>
        <v>100</v>
      </c>
      <c r="I16" s="173">
        <f t="shared" ref="I16:I79" si="0">+I15+C16-F16</f>
        <v>0</v>
      </c>
      <c r="J16" s="174">
        <v>0</v>
      </c>
      <c r="K16" s="158">
        <f t="shared" ref="K16:K79" si="1">ROUND(I16*J16,2)</f>
        <v>0</v>
      </c>
      <c r="L16" s="246"/>
      <c r="M16" s="203" t="s">
        <v>714</v>
      </c>
    </row>
    <row r="17" spans="1:12" ht="17.100000000000001" customHeight="1">
      <c r="A17" s="17"/>
      <c r="B17" s="82"/>
      <c r="C17" s="19"/>
      <c r="D17" s="20"/>
      <c r="E17" s="21"/>
      <c r="F17" s="22"/>
      <c r="G17" s="23">
        <f>J16</f>
        <v>0</v>
      </c>
      <c r="H17" s="21">
        <f>F17*G17</f>
        <v>0</v>
      </c>
      <c r="I17" s="24">
        <f>+I16+C17-F17</f>
        <v>0</v>
      </c>
      <c r="J17" s="134" t="e">
        <f>ROUND(((K16+E17)-H17)/I17,2)</f>
        <v>#DIV/0!</v>
      </c>
      <c r="K17" s="21" t="e">
        <f>ROUND(I17*J17,2)</f>
        <v>#DIV/0!</v>
      </c>
      <c r="L17" s="26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>
        <f t="shared" si="0"/>
        <v>0</v>
      </c>
      <c r="J18" s="42" t="e">
        <f t="shared" ref="J18:J79" si="2">ROUND(((K17+E18)-H18)/I18,2)</f>
        <v>#DIV/0!</v>
      </c>
      <c r="K18" s="33" t="e">
        <f t="shared" si="1"/>
        <v>#DIV/0!</v>
      </c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>
        <f t="shared" si="0"/>
        <v>0</v>
      </c>
      <c r="J19" s="42" t="e">
        <f t="shared" si="2"/>
        <v>#DIV/0!</v>
      </c>
      <c r="K19" s="33" t="e">
        <f t="shared" si="1"/>
        <v>#DIV/0!</v>
      </c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>
        <f t="shared" si="0"/>
        <v>0</v>
      </c>
      <c r="J20" s="42" t="e">
        <f t="shared" si="2"/>
        <v>#DIV/0!</v>
      </c>
      <c r="K20" s="33" t="e">
        <f t="shared" si="1"/>
        <v>#DIV/0!</v>
      </c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>
        <f t="shared" si="0"/>
        <v>0</v>
      </c>
      <c r="J21" s="42" t="e">
        <f t="shared" si="2"/>
        <v>#DIV/0!</v>
      </c>
      <c r="K21" s="33" t="e">
        <f t="shared" si="1"/>
        <v>#DIV/0!</v>
      </c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>
        <f t="shared" si="0"/>
        <v>0</v>
      </c>
      <c r="J22" s="42" t="e">
        <f t="shared" si="2"/>
        <v>#DIV/0!</v>
      </c>
      <c r="K22" s="33" t="e">
        <f t="shared" si="1"/>
        <v>#DIV/0!</v>
      </c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>
        <f t="shared" si="0"/>
        <v>0</v>
      </c>
      <c r="J23" s="42" t="e">
        <f t="shared" si="2"/>
        <v>#DIV/0!</v>
      </c>
      <c r="K23" s="33" t="e">
        <f t="shared" si="1"/>
        <v>#DIV/0!</v>
      </c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>
        <f t="shared" si="0"/>
        <v>0</v>
      </c>
      <c r="J24" s="42" t="e">
        <f t="shared" si="2"/>
        <v>#DIV/0!</v>
      </c>
      <c r="K24" s="33" t="e">
        <f t="shared" si="1"/>
        <v>#DIV/0!</v>
      </c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>
        <f t="shared" si="0"/>
        <v>0</v>
      </c>
      <c r="J25" s="42" t="e">
        <f t="shared" si="2"/>
        <v>#DIV/0!</v>
      </c>
      <c r="K25" s="33" t="e">
        <f t="shared" si="1"/>
        <v>#DIV/0!</v>
      </c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>
        <f t="shared" si="0"/>
        <v>0</v>
      </c>
      <c r="J26" s="42" t="e">
        <f t="shared" si="2"/>
        <v>#DIV/0!</v>
      </c>
      <c r="K26" s="33" t="e">
        <f t="shared" si="1"/>
        <v>#DIV/0!</v>
      </c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>
        <f t="shared" si="0"/>
        <v>0</v>
      </c>
      <c r="J27" s="42" t="e">
        <f t="shared" si="2"/>
        <v>#DIV/0!</v>
      </c>
      <c r="K27" s="33" t="e">
        <f t="shared" si="1"/>
        <v>#DIV/0!</v>
      </c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>
        <f t="shared" si="0"/>
        <v>0</v>
      </c>
      <c r="J28" s="42" t="e">
        <f t="shared" si="2"/>
        <v>#DIV/0!</v>
      </c>
      <c r="K28" s="33" t="e">
        <f t="shared" si="1"/>
        <v>#DIV/0!</v>
      </c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>
        <f t="shared" si="0"/>
        <v>0</v>
      </c>
      <c r="J29" s="42" t="e">
        <f t="shared" si="2"/>
        <v>#DIV/0!</v>
      </c>
      <c r="K29" s="33" t="e">
        <f t="shared" si="1"/>
        <v>#DIV/0!</v>
      </c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>
        <f t="shared" si="0"/>
        <v>0</v>
      </c>
      <c r="J30" s="42" t="e">
        <f t="shared" si="2"/>
        <v>#DIV/0!</v>
      </c>
      <c r="K30" s="33" t="e">
        <f t="shared" si="1"/>
        <v>#DIV/0!</v>
      </c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>
        <f t="shared" si="0"/>
        <v>0</v>
      </c>
      <c r="J31" s="42" t="e">
        <f t="shared" si="2"/>
        <v>#DIV/0!</v>
      </c>
      <c r="K31" s="33" t="e">
        <f t="shared" si="1"/>
        <v>#DIV/0!</v>
      </c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>
        <f t="shared" si="0"/>
        <v>0</v>
      </c>
      <c r="J32" s="42" t="e">
        <f t="shared" si="2"/>
        <v>#DIV/0!</v>
      </c>
      <c r="K32" s="33" t="e">
        <f t="shared" si="1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>
        <f t="shared" si="0"/>
        <v>0</v>
      </c>
      <c r="J33" s="42" t="e">
        <f t="shared" si="2"/>
        <v>#DIV/0!</v>
      </c>
      <c r="K33" s="33" t="e">
        <f t="shared" si="1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>
        <f t="shared" si="0"/>
        <v>0</v>
      </c>
      <c r="J34" s="42" t="e">
        <f t="shared" si="2"/>
        <v>#DIV/0!</v>
      </c>
      <c r="K34" s="33" t="e">
        <f t="shared" si="1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>
        <f t="shared" si="0"/>
        <v>0</v>
      </c>
      <c r="J35" s="42" t="e">
        <f t="shared" si="2"/>
        <v>#DIV/0!</v>
      </c>
      <c r="K35" s="33" t="e">
        <f t="shared" si="1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>
        <f t="shared" si="0"/>
        <v>0</v>
      </c>
      <c r="J36" s="42" t="e">
        <f t="shared" si="2"/>
        <v>#DIV/0!</v>
      </c>
      <c r="K36" s="33" t="e">
        <f t="shared" si="1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>
        <f t="shared" si="0"/>
        <v>0</v>
      </c>
      <c r="J37" s="42" t="e">
        <f t="shared" si="2"/>
        <v>#DIV/0!</v>
      </c>
      <c r="K37" s="33" t="e">
        <f t="shared" si="1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>
        <f t="shared" si="0"/>
        <v>0</v>
      </c>
      <c r="J38" s="42" t="e">
        <f t="shared" si="2"/>
        <v>#DIV/0!</v>
      </c>
      <c r="K38" s="33" t="e">
        <f t="shared" si="1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>
        <f t="shared" si="0"/>
        <v>0</v>
      </c>
      <c r="J39" s="42" t="e">
        <f t="shared" si="2"/>
        <v>#DIV/0!</v>
      </c>
      <c r="K39" s="33" t="e">
        <f t="shared" si="1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>
        <f t="shared" si="0"/>
        <v>0</v>
      </c>
      <c r="J40" s="42" t="e">
        <f t="shared" si="2"/>
        <v>#DIV/0!</v>
      </c>
      <c r="K40" s="33" t="e">
        <f t="shared" si="1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>
        <f t="shared" si="0"/>
        <v>0</v>
      </c>
      <c r="J41" s="42" t="e">
        <f t="shared" si="2"/>
        <v>#DIV/0!</v>
      </c>
      <c r="K41" s="33" t="e">
        <f t="shared" si="1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>
        <f t="shared" si="0"/>
        <v>0</v>
      </c>
      <c r="J42" s="42" t="e">
        <f t="shared" si="2"/>
        <v>#DIV/0!</v>
      </c>
      <c r="K42" s="33" t="e">
        <f t="shared" si="1"/>
        <v>#DIV/0!</v>
      </c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>
        <f t="shared" si="0"/>
        <v>0</v>
      </c>
      <c r="J43" s="42" t="e">
        <f t="shared" si="2"/>
        <v>#DIV/0!</v>
      </c>
      <c r="K43" s="33" t="e">
        <f t="shared" si="1"/>
        <v>#DIV/0!</v>
      </c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>
        <f t="shared" si="0"/>
        <v>0</v>
      </c>
      <c r="J44" s="42" t="e">
        <f t="shared" si="2"/>
        <v>#DIV/0!</v>
      </c>
      <c r="K44" s="33" t="e">
        <f t="shared" si="1"/>
        <v>#DIV/0!</v>
      </c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>
        <f t="shared" si="0"/>
        <v>0</v>
      </c>
      <c r="J45" s="42" t="e">
        <f t="shared" si="2"/>
        <v>#DIV/0!</v>
      </c>
      <c r="K45" s="33" t="e">
        <f t="shared" si="1"/>
        <v>#DIV/0!</v>
      </c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>
        <f t="shared" si="0"/>
        <v>0</v>
      </c>
      <c r="J46" s="42" t="e">
        <f t="shared" si="2"/>
        <v>#DIV/0!</v>
      </c>
      <c r="K46" s="33" t="e">
        <f t="shared" si="1"/>
        <v>#DIV/0!</v>
      </c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>
        <f t="shared" si="0"/>
        <v>0</v>
      </c>
      <c r="J47" s="42" t="e">
        <f t="shared" si="2"/>
        <v>#DIV/0!</v>
      </c>
      <c r="K47" s="33" t="e">
        <f t="shared" si="1"/>
        <v>#DIV/0!</v>
      </c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>
        <f t="shared" si="0"/>
        <v>0</v>
      </c>
      <c r="J48" s="42" t="e">
        <f t="shared" si="2"/>
        <v>#DIV/0!</v>
      </c>
      <c r="K48" s="33" t="e">
        <f t="shared" si="1"/>
        <v>#DIV/0!</v>
      </c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>
        <f t="shared" si="0"/>
        <v>0</v>
      </c>
      <c r="J49" s="42" t="e">
        <f t="shared" si="2"/>
        <v>#DIV/0!</v>
      </c>
      <c r="K49" s="33" t="e">
        <f t="shared" si="1"/>
        <v>#DIV/0!</v>
      </c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>
        <f t="shared" si="0"/>
        <v>0</v>
      </c>
      <c r="J50" s="42" t="e">
        <f t="shared" si="2"/>
        <v>#DIV/0!</v>
      </c>
      <c r="K50" s="33" t="e">
        <f t="shared" si="1"/>
        <v>#DIV/0!</v>
      </c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>
        <f t="shared" si="0"/>
        <v>0</v>
      </c>
      <c r="J51" s="42" t="e">
        <f t="shared" si="2"/>
        <v>#DIV/0!</v>
      </c>
      <c r="K51" s="33" t="e">
        <f t="shared" si="1"/>
        <v>#DIV/0!</v>
      </c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>
        <f t="shared" si="0"/>
        <v>0</v>
      </c>
      <c r="J52" s="42" t="e">
        <f t="shared" si="2"/>
        <v>#DIV/0!</v>
      </c>
      <c r="K52" s="33" t="e">
        <f t="shared" si="1"/>
        <v>#DIV/0!</v>
      </c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>
        <f t="shared" si="0"/>
        <v>0</v>
      </c>
      <c r="J53" s="42" t="e">
        <f t="shared" si="2"/>
        <v>#DIV/0!</v>
      </c>
      <c r="K53" s="33" t="e">
        <f t="shared" si="1"/>
        <v>#DIV/0!</v>
      </c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>
        <f t="shared" si="0"/>
        <v>0</v>
      </c>
      <c r="J54" s="42" t="e">
        <f t="shared" si="2"/>
        <v>#DIV/0!</v>
      </c>
      <c r="K54" s="33" t="e">
        <f t="shared" si="1"/>
        <v>#DIV/0!</v>
      </c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>
        <f t="shared" si="0"/>
        <v>0</v>
      </c>
      <c r="J55" s="42" t="e">
        <f t="shared" si="2"/>
        <v>#DIV/0!</v>
      </c>
      <c r="K55" s="33" t="e">
        <f t="shared" si="1"/>
        <v>#DIV/0!</v>
      </c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>
        <f t="shared" si="0"/>
        <v>0</v>
      </c>
      <c r="J56" s="42" t="e">
        <f t="shared" si="2"/>
        <v>#DIV/0!</v>
      </c>
      <c r="K56" s="33" t="e">
        <f t="shared" si="1"/>
        <v>#DIV/0!</v>
      </c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>
        <f t="shared" si="0"/>
        <v>0</v>
      </c>
      <c r="J57" s="42" t="e">
        <f t="shared" si="2"/>
        <v>#DIV/0!</v>
      </c>
      <c r="K57" s="33" t="e">
        <f t="shared" si="1"/>
        <v>#DIV/0!</v>
      </c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>
        <f t="shared" si="0"/>
        <v>0</v>
      </c>
      <c r="J58" s="42" t="e">
        <f t="shared" si="2"/>
        <v>#DIV/0!</v>
      </c>
      <c r="K58" s="33" t="e">
        <f t="shared" si="1"/>
        <v>#DIV/0!</v>
      </c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>
        <f t="shared" si="0"/>
        <v>0</v>
      </c>
      <c r="J59" s="42" t="e">
        <f t="shared" si="2"/>
        <v>#DIV/0!</v>
      </c>
      <c r="K59" s="33" t="e">
        <f t="shared" si="1"/>
        <v>#DIV/0!</v>
      </c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>
        <f t="shared" si="0"/>
        <v>0</v>
      </c>
      <c r="J60" s="42" t="e">
        <f t="shared" si="2"/>
        <v>#DIV/0!</v>
      </c>
      <c r="K60" s="33" t="e">
        <f t="shared" si="1"/>
        <v>#DIV/0!</v>
      </c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>
        <f t="shared" si="0"/>
        <v>0</v>
      </c>
      <c r="J61" s="42" t="e">
        <f t="shared" si="2"/>
        <v>#DIV/0!</v>
      </c>
      <c r="K61" s="33" t="e">
        <f t="shared" si="1"/>
        <v>#DIV/0!</v>
      </c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>
        <f t="shared" si="0"/>
        <v>0</v>
      </c>
      <c r="J62" s="42" t="e">
        <f t="shared" si="2"/>
        <v>#DIV/0!</v>
      </c>
      <c r="K62" s="33" t="e">
        <f t="shared" si="1"/>
        <v>#DIV/0!</v>
      </c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>
        <f t="shared" si="0"/>
        <v>0</v>
      </c>
      <c r="J63" s="42" t="e">
        <f t="shared" si="2"/>
        <v>#DIV/0!</v>
      </c>
      <c r="K63" s="33" t="e">
        <f t="shared" si="1"/>
        <v>#DIV/0!</v>
      </c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>
        <f t="shared" si="0"/>
        <v>0</v>
      </c>
      <c r="J64" s="42" t="e">
        <f t="shared" si="2"/>
        <v>#DIV/0!</v>
      </c>
      <c r="K64" s="33" t="e">
        <f t="shared" si="1"/>
        <v>#DIV/0!</v>
      </c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>
        <f t="shared" si="0"/>
        <v>0</v>
      </c>
      <c r="J65" s="42" t="e">
        <f t="shared" si="2"/>
        <v>#DIV/0!</v>
      </c>
      <c r="K65" s="33" t="e">
        <f t="shared" si="1"/>
        <v>#DIV/0!</v>
      </c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>
        <f t="shared" si="0"/>
        <v>0</v>
      </c>
      <c r="J66" s="42" t="e">
        <f t="shared" si="2"/>
        <v>#DIV/0!</v>
      </c>
      <c r="K66" s="33" t="e">
        <f t="shared" si="1"/>
        <v>#DIV/0!</v>
      </c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>
        <f t="shared" si="0"/>
        <v>0</v>
      </c>
      <c r="J67" s="42" t="e">
        <f t="shared" si="2"/>
        <v>#DIV/0!</v>
      </c>
      <c r="K67" s="33" t="e">
        <f t="shared" si="1"/>
        <v>#DIV/0!</v>
      </c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>
        <f t="shared" si="0"/>
        <v>0</v>
      </c>
      <c r="J68" s="42" t="e">
        <f t="shared" si="2"/>
        <v>#DIV/0!</v>
      </c>
      <c r="K68" s="33" t="e">
        <f t="shared" si="1"/>
        <v>#DIV/0!</v>
      </c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>
        <f t="shared" si="0"/>
        <v>0</v>
      </c>
      <c r="J69" s="42" t="e">
        <f t="shared" si="2"/>
        <v>#DIV/0!</v>
      </c>
      <c r="K69" s="33" t="e">
        <f t="shared" si="1"/>
        <v>#DIV/0!</v>
      </c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>
        <f t="shared" si="0"/>
        <v>0</v>
      </c>
      <c r="J70" s="42" t="e">
        <f t="shared" si="2"/>
        <v>#DIV/0!</v>
      </c>
      <c r="K70" s="33" t="e">
        <f t="shared" si="1"/>
        <v>#DIV/0!</v>
      </c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>
        <f t="shared" si="0"/>
        <v>0</v>
      </c>
      <c r="J71" s="42" t="e">
        <f t="shared" si="2"/>
        <v>#DIV/0!</v>
      </c>
      <c r="K71" s="33" t="e">
        <f t="shared" si="1"/>
        <v>#DIV/0!</v>
      </c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>
        <f t="shared" si="0"/>
        <v>0</v>
      </c>
      <c r="J72" s="42" t="e">
        <f t="shared" si="2"/>
        <v>#DIV/0!</v>
      </c>
      <c r="K72" s="33" t="e">
        <f t="shared" si="1"/>
        <v>#DIV/0!</v>
      </c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>
        <f t="shared" si="0"/>
        <v>0</v>
      </c>
      <c r="J73" s="42" t="e">
        <f t="shared" si="2"/>
        <v>#DIV/0!</v>
      </c>
      <c r="K73" s="33" t="e">
        <f t="shared" si="1"/>
        <v>#DIV/0!</v>
      </c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>
        <f t="shared" si="0"/>
        <v>0</v>
      </c>
      <c r="J74" s="42" t="e">
        <f t="shared" si="2"/>
        <v>#DIV/0!</v>
      </c>
      <c r="K74" s="33" t="e">
        <f t="shared" si="1"/>
        <v>#DIV/0!</v>
      </c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>
        <f t="shared" si="0"/>
        <v>0</v>
      </c>
      <c r="J75" s="42" t="e">
        <f t="shared" si="2"/>
        <v>#DIV/0!</v>
      </c>
      <c r="K75" s="33" t="e">
        <f t="shared" si="1"/>
        <v>#DIV/0!</v>
      </c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>
        <f t="shared" si="0"/>
        <v>0</v>
      </c>
      <c r="J76" s="42" t="e">
        <f t="shared" si="2"/>
        <v>#DIV/0!</v>
      </c>
      <c r="K76" s="33" t="e">
        <f t="shared" si="1"/>
        <v>#DIV/0!</v>
      </c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>
        <f t="shared" si="0"/>
        <v>0</v>
      </c>
      <c r="J77" s="42" t="e">
        <f t="shared" si="2"/>
        <v>#DIV/0!</v>
      </c>
      <c r="K77" s="33" t="e">
        <f t="shared" si="1"/>
        <v>#DIV/0!</v>
      </c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>
        <f t="shared" si="0"/>
        <v>0</v>
      </c>
      <c r="J78" s="42" t="e">
        <f t="shared" si="2"/>
        <v>#DIV/0!</v>
      </c>
      <c r="K78" s="33" t="e">
        <f t="shared" si="1"/>
        <v>#DIV/0!</v>
      </c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>
        <f t="shared" si="0"/>
        <v>0</v>
      </c>
      <c r="J79" s="42" t="e">
        <f t="shared" si="2"/>
        <v>#DIV/0!</v>
      </c>
      <c r="K79" s="33" t="e">
        <f t="shared" si="1"/>
        <v>#DIV/0!</v>
      </c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>
        <f t="shared" ref="I80:I120" si="3">+I79+C80-F80</f>
        <v>0</v>
      </c>
      <c r="J80" s="42" t="e">
        <f t="shared" ref="J80:J120" si="4">ROUND(((K79+E80)-H80)/I80,2)</f>
        <v>#DIV/0!</v>
      </c>
      <c r="K80" s="33" t="e">
        <f t="shared" ref="K80:K120" si="5">ROUND(I80*J80,2)</f>
        <v>#DIV/0!</v>
      </c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>
        <f t="shared" si="3"/>
        <v>0</v>
      </c>
      <c r="J81" s="42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>
        <f t="shared" si="3"/>
        <v>0</v>
      </c>
      <c r="J82" s="42" t="e">
        <f t="shared" si="4"/>
        <v>#DIV/0!</v>
      </c>
      <c r="K82" s="33" t="e">
        <f t="shared" si="5"/>
        <v>#DIV/0!</v>
      </c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>
        <f t="shared" si="3"/>
        <v>0</v>
      </c>
      <c r="J83" s="42" t="e">
        <f t="shared" si="4"/>
        <v>#DIV/0!</v>
      </c>
      <c r="K83" s="33" t="e">
        <f t="shared" si="5"/>
        <v>#DIV/0!</v>
      </c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>
        <f t="shared" si="3"/>
        <v>0</v>
      </c>
      <c r="J84" s="42" t="e">
        <f t="shared" si="4"/>
        <v>#DIV/0!</v>
      </c>
      <c r="K84" s="33" t="e">
        <f t="shared" si="5"/>
        <v>#DIV/0!</v>
      </c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>
        <f t="shared" si="3"/>
        <v>0</v>
      </c>
      <c r="J85" s="42" t="e">
        <f t="shared" si="4"/>
        <v>#DIV/0!</v>
      </c>
      <c r="K85" s="33" t="e">
        <f t="shared" si="5"/>
        <v>#DIV/0!</v>
      </c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>
        <f t="shared" si="3"/>
        <v>0</v>
      </c>
      <c r="J86" s="42" t="e">
        <f t="shared" si="4"/>
        <v>#DIV/0!</v>
      </c>
      <c r="K86" s="33" t="e">
        <f t="shared" si="5"/>
        <v>#DIV/0!</v>
      </c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>
        <f t="shared" si="3"/>
        <v>0</v>
      </c>
      <c r="J87" s="42" t="e">
        <f t="shared" si="4"/>
        <v>#DIV/0!</v>
      </c>
      <c r="K87" s="33" t="e">
        <f t="shared" si="5"/>
        <v>#DIV/0!</v>
      </c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>
        <f t="shared" si="3"/>
        <v>0</v>
      </c>
      <c r="J88" s="42" t="e">
        <f t="shared" si="4"/>
        <v>#DIV/0!</v>
      </c>
      <c r="K88" s="33" t="e">
        <f t="shared" si="5"/>
        <v>#DIV/0!</v>
      </c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>
        <f t="shared" si="3"/>
        <v>0</v>
      </c>
      <c r="J89" s="42" t="e">
        <f t="shared" si="4"/>
        <v>#DIV/0!</v>
      </c>
      <c r="K89" s="33" t="e">
        <f t="shared" si="5"/>
        <v>#DIV/0!</v>
      </c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>
        <f t="shared" si="3"/>
        <v>0</v>
      </c>
      <c r="J90" s="42" t="e">
        <f t="shared" si="4"/>
        <v>#DIV/0!</v>
      </c>
      <c r="K90" s="33" t="e">
        <f t="shared" si="5"/>
        <v>#DIV/0!</v>
      </c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>
        <f t="shared" si="3"/>
        <v>0</v>
      </c>
      <c r="J91" s="42" t="e">
        <f t="shared" si="4"/>
        <v>#DIV/0!</v>
      </c>
      <c r="K91" s="33" t="e">
        <f t="shared" si="5"/>
        <v>#DIV/0!</v>
      </c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>
        <f t="shared" si="3"/>
        <v>0</v>
      </c>
      <c r="J92" s="42" t="e">
        <f t="shared" si="4"/>
        <v>#DIV/0!</v>
      </c>
      <c r="K92" s="33" t="e">
        <f t="shared" si="5"/>
        <v>#DIV/0!</v>
      </c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>
        <f t="shared" si="3"/>
        <v>0</v>
      </c>
      <c r="J93" s="42" t="e">
        <f t="shared" si="4"/>
        <v>#DIV/0!</v>
      </c>
      <c r="K93" s="33" t="e">
        <f t="shared" si="5"/>
        <v>#DIV/0!</v>
      </c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>
        <f t="shared" si="3"/>
        <v>0</v>
      </c>
      <c r="J94" s="42" t="e">
        <f t="shared" si="4"/>
        <v>#DIV/0!</v>
      </c>
      <c r="K94" s="33" t="e">
        <f t="shared" si="5"/>
        <v>#DIV/0!</v>
      </c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>
        <f t="shared" si="3"/>
        <v>0</v>
      </c>
      <c r="J95" s="42" t="e">
        <f t="shared" si="4"/>
        <v>#DIV/0!</v>
      </c>
      <c r="K95" s="33" t="e">
        <f t="shared" si="5"/>
        <v>#DIV/0!</v>
      </c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>
        <f t="shared" si="3"/>
        <v>0</v>
      </c>
      <c r="J96" s="42" t="e">
        <f t="shared" si="4"/>
        <v>#DIV/0!</v>
      </c>
      <c r="K96" s="33" t="e">
        <f t="shared" si="5"/>
        <v>#DIV/0!</v>
      </c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>
        <f t="shared" si="3"/>
        <v>0</v>
      </c>
      <c r="J97" s="42" t="e">
        <f t="shared" si="4"/>
        <v>#DIV/0!</v>
      </c>
      <c r="K97" s="33" t="e">
        <f t="shared" si="5"/>
        <v>#DIV/0!</v>
      </c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>
        <f t="shared" si="3"/>
        <v>0</v>
      </c>
      <c r="J98" s="42" t="e">
        <f t="shared" si="4"/>
        <v>#DIV/0!</v>
      </c>
      <c r="K98" s="33" t="e">
        <f t="shared" si="5"/>
        <v>#DIV/0!</v>
      </c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>
        <f t="shared" si="3"/>
        <v>0</v>
      </c>
      <c r="J99" s="42" t="e">
        <f t="shared" si="4"/>
        <v>#DIV/0!</v>
      </c>
      <c r="K99" s="33" t="e">
        <f t="shared" si="5"/>
        <v>#DIV/0!</v>
      </c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>
        <f t="shared" si="3"/>
        <v>0</v>
      </c>
      <c r="J100" s="42" t="e">
        <f t="shared" si="4"/>
        <v>#DIV/0!</v>
      </c>
      <c r="K100" s="33" t="e">
        <f t="shared" si="5"/>
        <v>#DIV/0!</v>
      </c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>
        <f t="shared" si="3"/>
        <v>0</v>
      </c>
      <c r="J101" s="42" t="e">
        <f t="shared" si="4"/>
        <v>#DIV/0!</v>
      </c>
      <c r="K101" s="33" t="e">
        <f t="shared" si="5"/>
        <v>#DIV/0!</v>
      </c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>
        <f t="shared" si="3"/>
        <v>0</v>
      </c>
      <c r="J102" s="42" t="e">
        <f t="shared" si="4"/>
        <v>#DIV/0!</v>
      </c>
      <c r="K102" s="33" t="e">
        <f t="shared" si="5"/>
        <v>#DIV/0!</v>
      </c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>
        <f t="shared" si="3"/>
        <v>0</v>
      </c>
      <c r="J103" s="42" t="e">
        <f t="shared" si="4"/>
        <v>#DIV/0!</v>
      </c>
      <c r="K103" s="33" t="e">
        <f t="shared" si="5"/>
        <v>#DIV/0!</v>
      </c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>
        <f t="shared" si="3"/>
        <v>0</v>
      </c>
      <c r="J104" s="42" t="e">
        <f t="shared" si="4"/>
        <v>#DIV/0!</v>
      </c>
      <c r="K104" s="33" t="e">
        <f t="shared" si="5"/>
        <v>#DIV/0!</v>
      </c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>
        <f t="shared" si="3"/>
        <v>0</v>
      </c>
      <c r="J105" s="42" t="e">
        <f t="shared" si="4"/>
        <v>#DIV/0!</v>
      </c>
      <c r="K105" s="33" t="e">
        <f t="shared" si="5"/>
        <v>#DIV/0!</v>
      </c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>
        <f t="shared" si="3"/>
        <v>0</v>
      </c>
      <c r="J106" s="42" t="e">
        <f t="shared" si="4"/>
        <v>#DIV/0!</v>
      </c>
      <c r="K106" s="33" t="e">
        <f t="shared" si="5"/>
        <v>#DIV/0!</v>
      </c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>
        <f t="shared" si="3"/>
        <v>0</v>
      </c>
      <c r="J107" s="42" t="e">
        <f t="shared" si="4"/>
        <v>#DIV/0!</v>
      </c>
      <c r="K107" s="33" t="e">
        <f t="shared" si="5"/>
        <v>#DIV/0!</v>
      </c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>
        <f t="shared" si="3"/>
        <v>0</v>
      </c>
      <c r="J108" s="42" t="e">
        <f t="shared" si="4"/>
        <v>#DIV/0!</v>
      </c>
      <c r="K108" s="33" t="e">
        <f t="shared" si="5"/>
        <v>#DIV/0!</v>
      </c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>
        <f t="shared" si="3"/>
        <v>0</v>
      </c>
      <c r="J109" s="42" t="e">
        <f t="shared" si="4"/>
        <v>#DIV/0!</v>
      </c>
      <c r="K109" s="33" t="e">
        <f t="shared" si="5"/>
        <v>#DIV/0!</v>
      </c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>
        <f t="shared" si="3"/>
        <v>0</v>
      </c>
      <c r="J110" s="42" t="e">
        <f t="shared" si="4"/>
        <v>#DIV/0!</v>
      </c>
      <c r="K110" s="33" t="e">
        <f t="shared" si="5"/>
        <v>#DIV/0!</v>
      </c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>
        <f t="shared" si="3"/>
        <v>0</v>
      </c>
      <c r="J111" s="42" t="e">
        <f t="shared" si="4"/>
        <v>#DIV/0!</v>
      </c>
      <c r="K111" s="33" t="e">
        <f t="shared" si="5"/>
        <v>#DIV/0!</v>
      </c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>
        <f t="shared" si="3"/>
        <v>0</v>
      </c>
      <c r="J112" s="42" t="e">
        <f t="shared" si="4"/>
        <v>#DIV/0!</v>
      </c>
      <c r="K112" s="33" t="e">
        <f t="shared" si="5"/>
        <v>#DIV/0!</v>
      </c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>
        <f t="shared" si="3"/>
        <v>0</v>
      </c>
      <c r="J113" s="42" t="e">
        <f t="shared" si="4"/>
        <v>#DIV/0!</v>
      </c>
      <c r="K113" s="33" t="e">
        <f t="shared" si="5"/>
        <v>#DIV/0!</v>
      </c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>
        <f t="shared" si="3"/>
        <v>0</v>
      </c>
      <c r="J114" s="42" t="e">
        <f t="shared" si="4"/>
        <v>#DIV/0!</v>
      </c>
      <c r="K114" s="33" t="e">
        <f t="shared" si="5"/>
        <v>#DIV/0!</v>
      </c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>
        <f t="shared" si="3"/>
        <v>0</v>
      </c>
      <c r="J115" s="42" t="e">
        <f t="shared" si="4"/>
        <v>#DIV/0!</v>
      </c>
      <c r="K115" s="33" t="e">
        <f t="shared" si="5"/>
        <v>#DIV/0!</v>
      </c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>
        <f t="shared" si="3"/>
        <v>0</v>
      </c>
      <c r="J116" s="42" t="e">
        <f t="shared" si="4"/>
        <v>#DIV/0!</v>
      </c>
      <c r="K116" s="33" t="e">
        <f t="shared" si="5"/>
        <v>#DIV/0!</v>
      </c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>
        <f t="shared" si="3"/>
        <v>0</v>
      </c>
      <c r="J117" s="42" t="e">
        <f t="shared" si="4"/>
        <v>#DIV/0!</v>
      </c>
      <c r="K117" s="33" t="e">
        <f t="shared" si="5"/>
        <v>#DIV/0!</v>
      </c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>
        <f t="shared" si="3"/>
        <v>0</v>
      </c>
      <c r="J118" s="42" t="e">
        <f t="shared" si="4"/>
        <v>#DIV/0!</v>
      </c>
      <c r="K118" s="33" t="e">
        <f t="shared" si="5"/>
        <v>#DIV/0!</v>
      </c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>
        <f t="shared" si="3"/>
        <v>0</v>
      </c>
      <c r="J119" s="42" t="e">
        <f t="shared" si="4"/>
        <v>#DIV/0!</v>
      </c>
      <c r="K119" s="33" t="e">
        <f t="shared" si="5"/>
        <v>#DIV/0!</v>
      </c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>
        <f t="shared" si="3"/>
        <v>0</v>
      </c>
      <c r="J120" s="42" t="e">
        <f t="shared" si="4"/>
        <v>#DIV/0!</v>
      </c>
      <c r="K120" s="33" t="e">
        <f t="shared" si="5"/>
        <v>#DIV/0!</v>
      </c>
      <c r="L120" s="34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6">
    <tabColor rgb="FFFF0000"/>
    <pageSetUpPr fitToPage="1"/>
  </sheetPr>
  <dimension ref="A1:L78"/>
  <sheetViews>
    <sheetView zoomScale="85" zoomScaleNormal="8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427</v>
      </c>
      <c r="F8" s="10"/>
      <c r="G8" s="10"/>
      <c r="H8" s="38"/>
      <c r="I8" s="9" t="s">
        <v>6</v>
      </c>
      <c r="J8" s="10"/>
      <c r="K8" s="10" t="s">
        <v>430</v>
      </c>
      <c r="L8" s="11"/>
    </row>
    <row r="9" spans="1:12" ht="15" customHeight="1">
      <c r="A9" s="12" t="s">
        <v>8</v>
      </c>
      <c r="D9" s="10" t="s">
        <v>428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429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>
        <v>140</v>
      </c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>
        <v>140</v>
      </c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7">
    <tabColor rgb="FFFF0000"/>
    <pageSetUpPr fitToPage="1"/>
  </sheetPr>
  <dimension ref="A1:L78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431</v>
      </c>
      <c r="F8" s="10"/>
      <c r="G8" s="10"/>
      <c r="H8" s="38"/>
      <c r="I8" s="9" t="s">
        <v>6</v>
      </c>
      <c r="J8" s="10"/>
      <c r="K8" s="10" t="s">
        <v>433</v>
      </c>
      <c r="L8" s="11"/>
    </row>
    <row r="9" spans="1:12" ht="15" customHeight="1">
      <c r="A9" s="12" t="s">
        <v>8</v>
      </c>
      <c r="D9" s="10" t="s">
        <v>432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v>210</v>
      </c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8">
    <tabColor rgb="FFFFFF00"/>
    <pageSetUpPr fitToPage="1"/>
  </sheetPr>
  <dimension ref="A1:M84"/>
  <sheetViews>
    <sheetView topLeftCell="A44" zoomScale="115" zoomScaleNormal="115" zoomScaleSheetLayoutView="100" workbookViewId="0">
      <selection activeCell="A65" sqref="A65:B65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434</v>
      </c>
      <c r="F8" s="10"/>
      <c r="G8" s="10"/>
      <c r="H8" s="38"/>
      <c r="I8" s="9" t="s">
        <v>6</v>
      </c>
      <c r="J8" s="10"/>
      <c r="K8" s="10" t="s">
        <v>436</v>
      </c>
      <c r="L8" s="11"/>
    </row>
    <row r="9" spans="1:13" ht="15" customHeight="1">
      <c r="A9" s="12" t="s">
        <v>8</v>
      </c>
      <c r="D9" s="10" t="s">
        <v>435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89</v>
      </c>
      <c r="J14" s="25">
        <v>80.8</v>
      </c>
      <c r="K14" s="21">
        <f>J14*I14</f>
        <v>7191.2</v>
      </c>
      <c r="L14" s="26"/>
    </row>
    <row r="15" spans="1:13" ht="17.100000000000001" customHeight="1">
      <c r="A15" s="17">
        <v>45306</v>
      </c>
      <c r="B15" s="85" t="s">
        <v>589</v>
      </c>
      <c r="C15" s="28"/>
      <c r="D15" s="29"/>
      <c r="E15" s="21"/>
      <c r="F15" s="30">
        <v>2</v>
      </c>
      <c r="G15" s="31">
        <v>80.8</v>
      </c>
      <c r="H15" s="21">
        <f>F15*G15</f>
        <v>161.6</v>
      </c>
      <c r="I15" s="32">
        <f t="shared" ref="I15:I46" si="0">+I14+C15-F15</f>
        <v>87</v>
      </c>
      <c r="J15" s="42">
        <f t="shared" ref="J15:J46" si="1">ROUND(((K14+E15)-H15)/I15,2)</f>
        <v>80.8</v>
      </c>
      <c r="K15" s="33">
        <f t="shared" ref="K15:K46" si="2">ROUND(I15*J15,2)</f>
        <v>7029.6</v>
      </c>
      <c r="L15" s="34"/>
      <c r="M15" s="118" t="s">
        <v>632</v>
      </c>
    </row>
    <row r="16" spans="1:13" ht="17.100000000000001" customHeight="1">
      <c r="A16" s="144">
        <v>45310</v>
      </c>
      <c r="B16" s="145" t="s">
        <v>626</v>
      </c>
      <c r="C16" s="129"/>
      <c r="D16" s="135"/>
      <c r="E16" s="136"/>
      <c r="F16" s="137">
        <v>3</v>
      </c>
      <c r="G16" s="138">
        <f t="shared" ref="G16:G47" si="3">J15</f>
        <v>80.8</v>
      </c>
      <c r="H16" s="136">
        <f t="shared" ref="H16:H47" si="4">G16*F16</f>
        <v>242.39999999999998</v>
      </c>
      <c r="I16" s="139">
        <f t="shared" si="0"/>
        <v>84</v>
      </c>
      <c r="J16" s="140">
        <f t="shared" si="1"/>
        <v>80.8</v>
      </c>
      <c r="K16" s="141">
        <f t="shared" si="2"/>
        <v>6787.2</v>
      </c>
      <c r="L16" s="142"/>
      <c r="M16" s="143" t="s">
        <v>648</v>
      </c>
    </row>
    <row r="17" spans="1:13" ht="17.100000000000001" customHeight="1">
      <c r="A17" s="17">
        <v>45327</v>
      </c>
      <c r="B17" s="86" t="s">
        <v>607</v>
      </c>
      <c r="C17" s="19"/>
      <c r="D17" s="20"/>
      <c r="E17" s="21"/>
      <c r="F17" s="22">
        <v>2</v>
      </c>
      <c r="G17" s="23">
        <f t="shared" si="3"/>
        <v>80.8</v>
      </c>
      <c r="H17" s="21">
        <f t="shared" si="4"/>
        <v>161.6</v>
      </c>
      <c r="I17" s="24">
        <f t="shared" si="0"/>
        <v>82</v>
      </c>
      <c r="J17" s="134">
        <f t="shared" si="1"/>
        <v>80.8</v>
      </c>
      <c r="K17" s="21">
        <f t="shared" si="2"/>
        <v>6625.6</v>
      </c>
      <c r="L17" s="26"/>
      <c r="M17" s="118" t="s">
        <v>683</v>
      </c>
    </row>
    <row r="18" spans="1:13" ht="17.100000000000001" customHeight="1">
      <c r="A18" s="17">
        <v>45328</v>
      </c>
      <c r="B18" s="86" t="s">
        <v>598</v>
      </c>
      <c r="C18" s="28"/>
      <c r="D18" s="29"/>
      <c r="E18" s="21"/>
      <c r="F18" s="30">
        <v>2</v>
      </c>
      <c r="G18" s="31">
        <f t="shared" si="3"/>
        <v>80.8</v>
      </c>
      <c r="H18" s="21">
        <f t="shared" si="4"/>
        <v>161.6</v>
      </c>
      <c r="I18" s="32">
        <f t="shared" si="0"/>
        <v>80</v>
      </c>
      <c r="J18" s="42">
        <f t="shared" si="1"/>
        <v>80.8</v>
      </c>
      <c r="K18" s="33">
        <f t="shared" si="2"/>
        <v>6464</v>
      </c>
      <c r="L18" s="34"/>
      <c r="M18" s="118" t="s">
        <v>684</v>
      </c>
    </row>
    <row r="19" spans="1:13" ht="17.100000000000001" customHeight="1">
      <c r="A19" s="17">
        <v>45330</v>
      </c>
      <c r="B19" s="86" t="s">
        <v>587</v>
      </c>
      <c r="C19" s="28"/>
      <c r="D19" s="29"/>
      <c r="E19" s="21"/>
      <c r="F19" s="30">
        <v>4</v>
      </c>
      <c r="G19" s="31">
        <f t="shared" si="3"/>
        <v>80.8</v>
      </c>
      <c r="H19" s="21">
        <f t="shared" si="4"/>
        <v>323.2</v>
      </c>
      <c r="I19" s="32">
        <f t="shared" si="0"/>
        <v>76</v>
      </c>
      <c r="J19" s="42">
        <f t="shared" si="1"/>
        <v>80.8</v>
      </c>
      <c r="K19" s="33">
        <f t="shared" si="2"/>
        <v>6140.8</v>
      </c>
      <c r="L19" s="34"/>
      <c r="M19" s="118" t="s">
        <v>690</v>
      </c>
    </row>
    <row r="20" spans="1:13" ht="17.100000000000001" customHeight="1">
      <c r="A20" s="17">
        <v>45336</v>
      </c>
      <c r="B20" s="87" t="s">
        <v>589</v>
      </c>
      <c r="C20" s="28"/>
      <c r="D20" s="29"/>
      <c r="E20" s="21"/>
      <c r="F20" s="30">
        <v>4</v>
      </c>
      <c r="G20" s="31">
        <f t="shared" si="3"/>
        <v>80.8</v>
      </c>
      <c r="H20" s="21">
        <f t="shared" si="4"/>
        <v>323.2</v>
      </c>
      <c r="I20" s="32">
        <f t="shared" si="0"/>
        <v>72</v>
      </c>
      <c r="J20" s="42">
        <f t="shared" si="1"/>
        <v>80.8</v>
      </c>
      <c r="K20" s="33">
        <f t="shared" si="2"/>
        <v>5817.6</v>
      </c>
      <c r="L20" s="34"/>
      <c r="M20" s="118" t="s">
        <v>696</v>
      </c>
    </row>
    <row r="21" spans="1:13" ht="17.100000000000001" customHeight="1">
      <c r="A21" s="17">
        <v>45344</v>
      </c>
      <c r="B21" s="87" t="s">
        <v>587</v>
      </c>
      <c r="C21" s="28"/>
      <c r="D21" s="29"/>
      <c r="E21" s="21"/>
      <c r="F21" s="30">
        <v>2</v>
      </c>
      <c r="G21" s="31">
        <f t="shared" si="3"/>
        <v>80.8</v>
      </c>
      <c r="H21" s="21">
        <f t="shared" si="4"/>
        <v>161.6</v>
      </c>
      <c r="I21" s="32">
        <f t="shared" si="0"/>
        <v>70</v>
      </c>
      <c r="J21" s="42">
        <f t="shared" si="1"/>
        <v>80.8</v>
      </c>
      <c r="K21" s="33">
        <f t="shared" si="2"/>
        <v>5656</v>
      </c>
      <c r="L21" s="34"/>
      <c r="M21" s="118" t="s">
        <v>713</v>
      </c>
    </row>
    <row r="22" spans="1:13" ht="17.100000000000001" customHeight="1">
      <c r="A22" s="17">
        <v>45345</v>
      </c>
      <c r="B22" s="85" t="s">
        <v>607</v>
      </c>
      <c r="C22" s="28"/>
      <c r="D22" s="29"/>
      <c r="E22" s="21"/>
      <c r="F22" s="30">
        <v>2</v>
      </c>
      <c r="G22" s="31">
        <f t="shared" si="3"/>
        <v>80.8</v>
      </c>
      <c r="H22" s="21">
        <f t="shared" si="4"/>
        <v>161.6</v>
      </c>
      <c r="I22" s="32">
        <f t="shared" si="0"/>
        <v>68</v>
      </c>
      <c r="J22" s="42">
        <f t="shared" si="1"/>
        <v>80.8</v>
      </c>
      <c r="K22" s="33">
        <f t="shared" si="2"/>
        <v>5494.4</v>
      </c>
      <c r="L22" s="34"/>
      <c r="M22" s="118" t="s">
        <v>708</v>
      </c>
    </row>
    <row r="23" spans="1:13" ht="17.100000000000001" customHeight="1">
      <c r="A23" s="17">
        <v>45349</v>
      </c>
      <c r="B23" s="85" t="s">
        <v>595</v>
      </c>
      <c r="C23" s="28"/>
      <c r="D23" s="29"/>
      <c r="E23" s="21"/>
      <c r="F23" s="30">
        <v>2</v>
      </c>
      <c r="G23" s="31">
        <f t="shared" si="3"/>
        <v>80.8</v>
      </c>
      <c r="H23" s="21">
        <f t="shared" si="4"/>
        <v>161.6</v>
      </c>
      <c r="I23" s="32">
        <f t="shared" si="0"/>
        <v>66</v>
      </c>
      <c r="J23" s="42">
        <f t="shared" si="1"/>
        <v>80.8</v>
      </c>
      <c r="K23" s="33">
        <f t="shared" si="2"/>
        <v>5332.8</v>
      </c>
      <c r="L23" s="34"/>
      <c r="M23" s="118" t="s">
        <v>719</v>
      </c>
    </row>
    <row r="24" spans="1:13" ht="17.100000000000001" customHeight="1">
      <c r="A24" s="154">
        <v>45349</v>
      </c>
      <c r="B24" s="166" t="s">
        <v>626</v>
      </c>
      <c r="C24" s="156"/>
      <c r="D24" s="157"/>
      <c r="E24" s="158"/>
      <c r="F24" s="159">
        <v>3</v>
      </c>
      <c r="G24" s="160">
        <f t="shared" si="3"/>
        <v>80.8</v>
      </c>
      <c r="H24" s="158">
        <f t="shared" si="4"/>
        <v>242.39999999999998</v>
      </c>
      <c r="I24" s="161">
        <f t="shared" si="0"/>
        <v>63</v>
      </c>
      <c r="J24" s="162">
        <f t="shared" si="1"/>
        <v>80.8</v>
      </c>
      <c r="K24" s="163">
        <f t="shared" si="2"/>
        <v>5090.3999999999996</v>
      </c>
      <c r="L24" s="164"/>
      <c r="M24" s="167" t="s">
        <v>721</v>
      </c>
    </row>
    <row r="25" spans="1:13" ht="17.100000000000001" customHeight="1">
      <c r="A25" s="17">
        <v>45359</v>
      </c>
      <c r="B25" s="86" t="s">
        <v>607</v>
      </c>
      <c r="C25" s="19"/>
      <c r="D25" s="20"/>
      <c r="E25" s="21"/>
      <c r="F25" s="22">
        <v>4</v>
      </c>
      <c r="G25" s="23">
        <f t="shared" si="3"/>
        <v>80.8</v>
      </c>
      <c r="H25" s="21">
        <f t="shared" si="4"/>
        <v>323.2</v>
      </c>
      <c r="I25" s="24">
        <f t="shared" si="0"/>
        <v>59</v>
      </c>
      <c r="J25" s="134">
        <f t="shared" si="1"/>
        <v>80.8</v>
      </c>
      <c r="K25" s="21">
        <f t="shared" si="2"/>
        <v>4767.2</v>
      </c>
      <c r="L25" s="26"/>
      <c r="M25" s="118" t="s">
        <v>750</v>
      </c>
    </row>
    <row r="26" spans="1:13" ht="17.100000000000001" customHeight="1">
      <c r="A26" s="17">
        <v>45376</v>
      </c>
      <c r="B26" s="85" t="s">
        <v>591</v>
      </c>
      <c r="C26" s="28"/>
      <c r="D26" s="29"/>
      <c r="E26" s="21"/>
      <c r="F26" s="30">
        <v>3</v>
      </c>
      <c r="G26" s="31">
        <f t="shared" si="3"/>
        <v>80.8</v>
      </c>
      <c r="H26" s="21">
        <f t="shared" si="4"/>
        <v>242.39999999999998</v>
      </c>
      <c r="I26" s="32">
        <f t="shared" si="0"/>
        <v>56</v>
      </c>
      <c r="J26" s="42">
        <f t="shared" si="1"/>
        <v>80.8</v>
      </c>
      <c r="K26" s="33">
        <f t="shared" si="2"/>
        <v>4524.8</v>
      </c>
      <c r="L26" s="34"/>
      <c r="M26" s="118" t="s">
        <v>779</v>
      </c>
    </row>
    <row r="27" spans="1:13" ht="17.100000000000001" customHeight="1">
      <c r="A27" s="154">
        <v>45377</v>
      </c>
      <c r="B27" s="166" t="s">
        <v>626</v>
      </c>
      <c r="C27" s="156"/>
      <c r="D27" s="157"/>
      <c r="E27" s="158"/>
      <c r="F27" s="159">
        <v>2</v>
      </c>
      <c r="G27" s="160">
        <f t="shared" si="3"/>
        <v>80.8</v>
      </c>
      <c r="H27" s="158">
        <f t="shared" si="4"/>
        <v>161.6</v>
      </c>
      <c r="I27" s="161">
        <f t="shared" si="0"/>
        <v>54</v>
      </c>
      <c r="J27" s="162">
        <f t="shared" si="1"/>
        <v>80.8</v>
      </c>
      <c r="K27" s="163">
        <f t="shared" si="2"/>
        <v>4363.2</v>
      </c>
      <c r="L27" s="164"/>
      <c r="M27" s="167" t="s">
        <v>783</v>
      </c>
    </row>
    <row r="28" spans="1:13" ht="17.100000000000001" customHeight="1">
      <c r="A28" s="17">
        <v>45390</v>
      </c>
      <c r="B28" s="86" t="s">
        <v>607</v>
      </c>
      <c r="C28" s="19"/>
      <c r="D28" s="20"/>
      <c r="E28" s="21"/>
      <c r="F28" s="22">
        <v>2</v>
      </c>
      <c r="G28" s="23">
        <f t="shared" si="3"/>
        <v>80.8</v>
      </c>
      <c r="H28" s="21">
        <f t="shared" si="4"/>
        <v>161.6</v>
      </c>
      <c r="I28" s="24">
        <f t="shared" si="0"/>
        <v>52</v>
      </c>
      <c r="J28" s="134">
        <f t="shared" si="1"/>
        <v>80.8</v>
      </c>
      <c r="K28" s="21">
        <f t="shared" si="2"/>
        <v>4201.6000000000004</v>
      </c>
      <c r="L28" s="26"/>
      <c r="M28" s="118" t="s">
        <v>803</v>
      </c>
    </row>
    <row r="29" spans="1:13" ht="17.100000000000001" customHeight="1">
      <c r="A29" s="17">
        <v>45405</v>
      </c>
      <c r="B29" s="85" t="s">
        <v>595</v>
      </c>
      <c r="C29" s="28"/>
      <c r="D29" s="29"/>
      <c r="E29" s="21"/>
      <c r="F29" s="30">
        <v>2</v>
      </c>
      <c r="G29" s="31">
        <f t="shared" si="3"/>
        <v>80.8</v>
      </c>
      <c r="H29" s="21">
        <f t="shared" si="4"/>
        <v>161.6</v>
      </c>
      <c r="I29" s="32">
        <f t="shared" si="0"/>
        <v>50</v>
      </c>
      <c r="J29" s="42">
        <f t="shared" si="1"/>
        <v>80.8</v>
      </c>
      <c r="K29" s="33">
        <f t="shared" si="2"/>
        <v>4040</v>
      </c>
      <c r="L29" s="34"/>
      <c r="M29" s="118" t="s">
        <v>830</v>
      </c>
    </row>
    <row r="30" spans="1:13" ht="17.100000000000001" customHeight="1">
      <c r="A30" s="17">
        <v>45411</v>
      </c>
      <c r="B30" s="85" t="s">
        <v>626</v>
      </c>
      <c r="C30" s="28"/>
      <c r="D30" s="29"/>
      <c r="E30" s="21"/>
      <c r="F30" s="30">
        <v>6</v>
      </c>
      <c r="G30" s="31">
        <f t="shared" si="3"/>
        <v>80.8</v>
      </c>
      <c r="H30" s="21">
        <f t="shared" si="4"/>
        <v>484.79999999999995</v>
      </c>
      <c r="I30" s="32">
        <f t="shared" si="0"/>
        <v>44</v>
      </c>
      <c r="J30" s="42">
        <f t="shared" si="1"/>
        <v>80.8</v>
      </c>
      <c r="K30" s="33">
        <f t="shared" si="2"/>
        <v>3555.2</v>
      </c>
      <c r="L30" s="34"/>
      <c r="M30" s="118" t="s">
        <v>836</v>
      </c>
    </row>
    <row r="31" spans="1:13" ht="17.100000000000001" customHeight="1">
      <c r="A31" s="154">
        <v>45412</v>
      </c>
      <c r="B31" s="166" t="s">
        <v>640</v>
      </c>
      <c r="C31" s="156"/>
      <c r="D31" s="157"/>
      <c r="E31" s="158"/>
      <c r="F31" s="159">
        <v>2</v>
      </c>
      <c r="G31" s="160">
        <f t="shared" si="3"/>
        <v>80.8</v>
      </c>
      <c r="H31" s="158">
        <f t="shared" si="4"/>
        <v>161.6</v>
      </c>
      <c r="I31" s="161">
        <f t="shared" si="0"/>
        <v>42</v>
      </c>
      <c r="J31" s="162">
        <f t="shared" si="1"/>
        <v>80.8</v>
      </c>
      <c r="K31" s="163">
        <f t="shared" si="2"/>
        <v>3393.6</v>
      </c>
      <c r="L31" s="164"/>
      <c r="M31" s="167" t="s">
        <v>843</v>
      </c>
    </row>
    <row r="32" spans="1:13" ht="17.100000000000001" customHeight="1">
      <c r="A32" s="17">
        <v>45414</v>
      </c>
      <c r="B32" s="86" t="s">
        <v>602</v>
      </c>
      <c r="C32" s="19"/>
      <c r="D32" s="20"/>
      <c r="E32" s="21"/>
      <c r="F32" s="22">
        <v>6</v>
      </c>
      <c r="G32" s="23">
        <f t="shared" si="3"/>
        <v>80.8</v>
      </c>
      <c r="H32" s="21">
        <f t="shared" si="4"/>
        <v>484.79999999999995</v>
      </c>
      <c r="I32" s="24">
        <f t="shared" si="0"/>
        <v>36</v>
      </c>
      <c r="J32" s="134">
        <f t="shared" si="1"/>
        <v>80.8</v>
      </c>
      <c r="K32" s="21">
        <f t="shared" si="2"/>
        <v>2908.8</v>
      </c>
      <c r="L32" s="26"/>
      <c r="M32" s="118" t="s">
        <v>848</v>
      </c>
    </row>
    <row r="33" spans="1:13" ht="17.100000000000001" customHeight="1">
      <c r="A33" s="17">
        <v>45418</v>
      </c>
      <c r="B33" s="85" t="s">
        <v>629</v>
      </c>
      <c r="C33" s="28"/>
      <c r="D33" s="29"/>
      <c r="E33" s="21"/>
      <c r="F33" s="30">
        <v>5</v>
      </c>
      <c r="G33" s="31">
        <f t="shared" si="3"/>
        <v>80.8</v>
      </c>
      <c r="H33" s="21">
        <f t="shared" si="4"/>
        <v>404</v>
      </c>
      <c r="I33" s="32">
        <f t="shared" si="0"/>
        <v>31</v>
      </c>
      <c r="J33" s="42">
        <f t="shared" si="1"/>
        <v>80.8</v>
      </c>
      <c r="K33" s="33">
        <f t="shared" si="2"/>
        <v>2504.8000000000002</v>
      </c>
      <c r="L33" s="34"/>
      <c r="M33" s="118" t="s">
        <v>853</v>
      </c>
    </row>
    <row r="34" spans="1:13" ht="17.100000000000001" customHeight="1">
      <c r="A34" s="17">
        <v>45422</v>
      </c>
      <c r="B34" s="85" t="s">
        <v>607</v>
      </c>
      <c r="C34" s="28"/>
      <c r="D34" s="29"/>
      <c r="E34" s="21"/>
      <c r="F34" s="30">
        <v>2</v>
      </c>
      <c r="G34" s="31">
        <f t="shared" si="3"/>
        <v>80.8</v>
      </c>
      <c r="H34" s="21">
        <f t="shared" si="4"/>
        <v>161.6</v>
      </c>
      <c r="I34" s="32">
        <f t="shared" si="0"/>
        <v>29</v>
      </c>
      <c r="J34" s="42">
        <f t="shared" si="1"/>
        <v>80.8</v>
      </c>
      <c r="K34" s="33">
        <f t="shared" si="2"/>
        <v>2343.1999999999998</v>
      </c>
      <c r="L34" s="34"/>
      <c r="M34" s="118" t="s">
        <v>864</v>
      </c>
    </row>
    <row r="35" spans="1:13" ht="17.100000000000001" customHeight="1">
      <c r="A35" s="17">
        <v>45426</v>
      </c>
      <c r="B35" s="85" t="s">
        <v>878</v>
      </c>
      <c r="C35" s="28">
        <v>50</v>
      </c>
      <c r="D35" s="29">
        <v>200</v>
      </c>
      <c r="E35" s="21">
        <f>C35*D35</f>
        <v>10000</v>
      </c>
      <c r="F35" s="30"/>
      <c r="G35" s="31">
        <f t="shared" si="3"/>
        <v>80.8</v>
      </c>
      <c r="H35" s="21">
        <f t="shared" si="4"/>
        <v>0</v>
      </c>
      <c r="I35" s="32">
        <f t="shared" si="0"/>
        <v>79</v>
      </c>
      <c r="J35" s="42">
        <f t="shared" si="1"/>
        <v>156.24</v>
      </c>
      <c r="K35" s="33">
        <f t="shared" si="2"/>
        <v>12342.96</v>
      </c>
      <c r="L35" s="34"/>
    </row>
    <row r="36" spans="1:13" ht="17.100000000000001" customHeight="1">
      <c r="A36" s="17">
        <v>45428</v>
      </c>
      <c r="B36" s="85" t="s">
        <v>587</v>
      </c>
      <c r="C36" s="28"/>
      <c r="D36" s="29"/>
      <c r="E36" s="21"/>
      <c r="F36" s="30">
        <v>2</v>
      </c>
      <c r="G36" s="31">
        <f t="shared" si="3"/>
        <v>156.24</v>
      </c>
      <c r="H36" s="21">
        <f t="shared" si="4"/>
        <v>312.48</v>
      </c>
      <c r="I36" s="32">
        <f t="shared" si="0"/>
        <v>77</v>
      </c>
      <c r="J36" s="42">
        <f t="shared" si="1"/>
        <v>156.24</v>
      </c>
      <c r="K36" s="33">
        <f t="shared" si="2"/>
        <v>12030.48</v>
      </c>
      <c r="L36" s="34"/>
      <c r="M36" s="118" t="s">
        <v>896</v>
      </c>
    </row>
    <row r="37" spans="1:13" ht="17.100000000000001" customHeight="1">
      <c r="A37" s="17">
        <v>45433</v>
      </c>
      <c r="B37" s="85" t="s">
        <v>604</v>
      </c>
      <c r="C37" s="28"/>
      <c r="D37" s="29"/>
      <c r="E37" s="21"/>
      <c r="F37" s="30">
        <v>2</v>
      </c>
      <c r="G37" s="31">
        <f t="shared" si="3"/>
        <v>156.24</v>
      </c>
      <c r="H37" s="21">
        <f t="shared" si="4"/>
        <v>312.48</v>
      </c>
      <c r="I37" s="32">
        <f t="shared" si="0"/>
        <v>75</v>
      </c>
      <c r="J37" s="42">
        <f t="shared" si="1"/>
        <v>156.24</v>
      </c>
      <c r="K37" s="33">
        <f t="shared" si="2"/>
        <v>11718</v>
      </c>
      <c r="L37" s="34"/>
      <c r="M37" s="118" t="s">
        <v>901</v>
      </c>
    </row>
    <row r="38" spans="1:13" ht="17.100000000000001" customHeight="1">
      <c r="A38" s="17">
        <v>45435</v>
      </c>
      <c r="B38" s="85" t="s">
        <v>607</v>
      </c>
      <c r="C38" s="28"/>
      <c r="D38" s="29"/>
      <c r="E38" s="21"/>
      <c r="F38" s="30">
        <v>2</v>
      </c>
      <c r="G38" s="31">
        <f t="shared" si="3"/>
        <v>156.24</v>
      </c>
      <c r="H38" s="21">
        <f t="shared" si="4"/>
        <v>312.48</v>
      </c>
      <c r="I38" s="32">
        <f t="shared" si="0"/>
        <v>73</v>
      </c>
      <c r="J38" s="42">
        <f t="shared" si="1"/>
        <v>156.24</v>
      </c>
      <c r="K38" s="33">
        <f t="shared" si="2"/>
        <v>11405.52</v>
      </c>
      <c r="L38" s="34"/>
      <c r="M38" s="118" t="s">
        <v>911</v>
      </c>
    </row>
    <row r="39" spans="1:13" ht="17.100000000000001" customHeight="1">
      <c r="A39" s="17">
        <v>45447</v>
      </c>
      <c r="B39" s="85" t="s">
        <v>583</v>
      </c>
      <c r="C39" s="28"/>
      <c r="D39" s="29"/>
      <c r="E39" s="21"/>
      <c r="F39" s="30">
        <v>2</v>
      </c>
      <c r="G39" s="31">
        <f t="shared" si="3"/>
        <v>156.24</v>
      </c>
      <c r="H39" s="21">
        <f t="shared" si="4"/>
        <v>312.48</v>
      </c>
      <c r="I39" s="32">
        <f t="shared" si="0"/>
        <v>71</v>
      </c>
      <c r="J39" s="42">
        <f t="shared" si="1"/>
        <v>156.24</v>
      </c>
      <c r="K39" s="33">
        <f t="shared" si="2"/>
        <v>11093.04</v>
      </c>
      <c r="L39" s="34"/>
      <c r="M39" s="118" t="s">
        <v>931</v>
      </c>
    </row>
    <row r="40" spans="1:13" ht="17.100000000000001" customHeight="1">
      <c r="A40" s="17">
        <v>45449</v>
      </c>
      <c r="B40" s="85" t="s">
        <v>626</v>
      </c>
      <c r="C40" s="28"/>
      <c r="D40" s="29"/>
      <c r="E40" s="21"/>
      <c r="F40" s="30">
        <v>2</v>
      </c>
      <c r="G40" s="31">
        <f t="shared" si="3"/>
        <v>156.24</v>
      </c>
      <c r="H40" s="21">
        <f t="shared" si="4"/>
        <v>312.48</v>
      </c>
      <c r="I40" s="32">
        <f t="shared" si="0"/>
        <v>69</v>
      </c>
      <c r="J40" s="42">
        <f t="shared" si="1"/>
        <v>156.24</v>
      </c>
      <c r="K40" s="33">
        <f t="shared" si="2"/>
        <v>10780.56</v>
      </c>
      <c r="L40" s="34"/>
      <c r="M40" s="118" t="s">
        <v>937</v>
      </c>
    </row>
    <row r="41" spans="1:13" ht="17.100000000000001" customHeight="1">
      <c r="A41" s="17">
        <v>45456</v>
      </c>
      <c r="B41" s="85" t="s">
        <v>607</v>
      </c>
      <c r="C41" s="28"/>
      <c r="D41" s="29"/>
      <c r="E41" s="21"/>
      <c r="F41" s="30">
        <v>4</v>
      </c>
      <c r="G41" s="31">
        <f t="shared" si="3"/>
        <v>156.24</v>
      </c>
      <c r="H41" s="21">
        <f t="shared" si="4"/>
        <v>624.96</v>
      </c>
      <c r="I41" s="32">
        <f t="shared" si="0"/>
        <v>65</v>
      </c>
      <c r="J41" s="42">
        <f t="shared" si="1"/>
        <v>156.24</v>
      </c>
      <c r="K41" s="33">
        <f t="shared" si="2"/>
        <v>10155.6</v>
      </c>
      <c r="L41" s="34"/>
      <c r="M41" s="122" t="s">
        <v>948</v>
      </c>
    </row>
    <row r="42" spans="1:13" ht="17.100000000000001" customHeight="1">
      <c r="A42" s="17">
        <v>45467</v>
      </c>
      <c r="B42" s="85" t="s">
        <v>598</v>
      </c>
      <c r="C42" s="28"/>
      <c r="D42" s="29"/>
      <c r="E42" s="21"/>
      <c r="F42" s="30">
        <v>1</v>
      </c>
      <c r="G42" s="31">
        <f t="shared" si="3"/>
        <v>156.24</v>
      </c>
      <c r="H42" s="21">
        <f t="shared" si="4"/>
        <v>156.24</v>
      </c>
      <c r="I42" s="32">
        <f t="shared" si="0"/>
        <v>64</v>
      </c>
      <c r="J42" s="42">
        <f t="shared" si="1"/>
        <v>156.24</v>
      </c>
      <c r="K42" s="33">
        <f t="shared" si="2"/>
        <v>9999.36</v>
      </c>
      <c r="L42" s="34"/>
      <c r="M42" s="118" t="s">
        <v>961</v>
      </c>
    </row>
    <row r="43" spans="1:13" ht="17.100000000000001" customHeight="1">
      <c r="A43" s="17">
        <v>45468</v>
      </c>
      <c r="B43" s="85" t="s">
        <v>595</v>
      </c>
      <c r="C43" s="28"/>
      <c r="D43" s="29"/>
      <c r="E43" s="21"/>
      <c r="F43" s="30">
        <v>2</v>
      </c>
      <c r="G43" s="31">
        <f t="shared" si="3"/>
        <v>156.24</v>
      </c>
      <c r="H43" s="21">
        <f t="shared" si="4"/>
        <v>312.48</v>
      </c>
      <c r="I43" s="32">
        <f t="shared" si="0"/>
        <v>62</v>
      </c>
      <c r="J43" s="42">
        <f t="shared" si="1"/>
        <v>156.24</v>
      </c>
      <c r="K43" s="33">
        <f t="shared" si="2"/>
        <v>9686.8799999999992</v>
      </c>
      <c r="L43" s="34"/>
      <c r="M43" s="118" t="s">
        <v>962</v>
      </c>
    </row>
    <row r="44" spans="1:13" ht="17.100000000000001" customHeight="1">
      <c r="A44" s="17">
        <v>45468</v>
      </c>
      <c r="B44" s="85" t="s">
        <v>583</v>
      </c>
      <c r="C44" s="28"/>
      <c r="D44" s="29"/>
      <c r="E44" s="21"/>
      <c r="F44" s="30">
        <v>2</v>
      </c>
      <c r="G44" s="31">
        <f t="shared" si="3"/>
        <v>156.24</v>
      </c>
      <c r="H44" s="21">
        <f t="shared" si="4"/>
        <v>312.48</v>
      </c>
      <c r="I44" s="32">
        <f t="shared" si="0"/>
        <v>60</v>
      </c>
      <c r="J44" s="42">
        <f t="shared" si="1"/>
        <v>156.24</v>
      </c>
      <c r="K44" s="33">
        <f t="shared" si="2"/>
        <v>9374.4</v>
      </c>
      <c r="L44" s="34"/>
      <c r="M44" s="118" t="s">
        <v>964</v>
      </c>
    </row>
    <row r="45" spans="1:13" ht="17.100000000000001" customHeight="1">
      <c r="A45" s="154">
        <v>45469</v>
      </c>
      <c r="B45" s="166" t="s">
        <v>627</v>
      </c>
      <c r="C45" s="156"/>
      <c r="D45" s="157"/>
      <c r="E45" s="158"/>
      <c r="F45" s="159">
        <v>2</v>
      </c>
      <c r="G45" s="160">
        <f t="shared" si="3"/>
        <v>156.24</v>
      </c>
      <c r="H45" s="158">
        <f t="shared" si="4"/>
        <v>312.48</v>
      </c>
      <c r="I45" s="161">
        <f t="shared" si="0"/>
        <v>58</v>
      </c>
      <c r="J45" s="162">
        <f t="shared" si="1"/>
        <v>156.24</v>
      </c>
      <c r="K45" s="163">
        <f t="shared" si="2"/>
        <v>9061.92</v>
      </c>
      <c r="L45" s="164"/>
      <c r="M45" s="167" t="s">
        <v>967</v>
      </c>
    </row>
    <row r="46" spans="1:13" ht="17.100000000000001" customHeight="1">
      <c r="A46" s="17">
        <v>45475</v>
      </c>
      <c r="B46" s="86" t="s">
        <v>583</v>
      </c>
      <c r="C46" s="19"/>
      <c r="D46" s="20"/>
      <c r="E46" s="21"/>
      <c r="F46" s="22">
        <v>2</v>
      </c>
      <c r="G46" s="23">
        <f t="shared" si="3"/>
        <v>156.24</v>
      </c>
      <c r="H46" s="21">
        <f t="shared" si="4"/>
        <v>312.48</v>
      </c>
      <c r="I46" s="24">
        <f t="shared" si="0"/>
        <v>56</v>
      </c>
      <c r="J46" s="134">
        <f t="shared" si="1"/>
        <v>156.24</v>
      </c>
      <c r="K46" s="21">
        <f t="shared" si="2"/>
        <v>8749.44</v>
      </c>
      <c r="L46" s="26"/>
      <c r="M46" s="118" t="s">
        <v>980</v>
      </c>
    </row>
    <row r="47" spans="1:13" ht="17.100000000000001" customHeight="1">
      <c r="A47" s="17">
        <v>45484</v>
      </c>
      <c r="B47" s="85" t="s">
        <v>629</v>
      </c>
      <c r="C47" s="28"/>
      <c r="D47" s="29"/>
      <c r="E47" s="21"/>
      <c r="F47" s="30">
        <v>5</v>
      </c>
      <c r="G47" s="31">
        <f t="shared" si="3"/>
        <v>156.24</v>
      </c>
      <c r="H47" s="21">
        <f t="shared" si="4"/>
        <v>781.2</v>
      </c>
      <c r="I47" s="32">
        <f t="shared" ref="I47:I64" si="5">+I46+C47-F47</f>
        <v>51</v>
      </c>
      <c r="J47" s="42">
        <f t="shared" ref="J47:J64" si="6">ROUND(((K46+E47)-H47)/I47,2)</f>
        <v>156.24</v>
      </c>
      <c r="K47" s="33">
        <f t="shared" ref="K47:K64" si="7">ROUND(I47*J47,2)</f>
        <v>7968.24</v>
      </c>
      <c r="L47" s="34"/>
      <c r="M47" s="118" t="s">
        <v>997</v>
      </c>
    </row>
    <row r="48" spans="1:13" ht="17.100000000000001" customHeight="1">
      <c r="A48" s="17">
        <v>45488</v>
      </c>
      <c r="B48" s="85" t="s">
        <v>583</v>
      </c>
      <c r="C48" s="28"/>
      <c r="D48" s="29"/>
      <c r="E48" s="21"/>
      <c r="F48" s="30">
        <v>2</v>
      </c>
      <c r="G48" s="31">
        <f t="shared" ref="G48:G64" si="8">J47</f>
        <v>156.24</v>
      </c>
      <c r="H48" s="21">
        <f t="shared" ref="H48:H64" si="9">G48*F48</f>
        <v>312.48</v>
      </c>
      <c r="I48" s="32">
        <f t="shared" si="5"/>
        <v>49</v>
      </c>
      <c r="J48" s="42">
        <f t="shared" si="6"/>
        <v>156.24</v>
      </c>
      <c r="K48" s="33">
        <f t="shared" si="7"/>
        <v>7655.76</v>
      </c>
      <c r="L48" s="34"/>
      <c r="M48" s="118" t="s">
        <v>1005</v>
      </c>
    </row>
    <row r="49" spans="1:13" ht="17.100000000000001" customHeight="1">
      <c r="A49" s="17">
        <v>45490</v>
      </c>
      <c r="B49" s="85" t="s">
        <v>627</v>
      </c>
      <c r="C49" s="28"/>
      <c r="D49" s="29"/>
      <c r="E49" s="21"/>
      <c r="F49" s="30">
        <v>14</v>
      </c>
      <c r="G49" s="31">
        <f t="shared" si="8"/>
        <v>156.24</v>
      </c>
      <c r="H49" s="21">
        <f t="shared" si="9"/>
        <v>2187.36</v>
      </c>
      <c r="I49" s="32">
        <f t="shared" si="5"/>
        <v>35</v>
      </c>
      <c r="J49" s="42">
        <f t="shared" si="6"/>
        <v>156.24</v>
      </c>
      <c r="K49" s="33">
        <f t="shared" si="7"/>
        <v>5468.4</v>
      </c>
      <c r="L49" s="34"/>
      <c r="M49" s="118" t="s">
        <v>1011</v>
      </c>
    </row>
    <row r="50" spans="1:13" ht="17.100000000000001" customHeight="1">
      <c r="A50" s="17">
        <v>45495</v>
      </c>
      <c r="B50" s="85" t="s">
        <v>607</v>
      </c>
      <c r="C50" s="28"/>
      <c r="D50" s="29"/>
      <c r="E50" s="21"/>
      <c r="F50" s="30">
        <v>2</v>
      </c>
      <c r="G50" s="31">
        <f t="shared" si="8"/>
        <v>156.24</v>
      </c>
      <c r="H50" s="21">
        <f t="shared" si="9"/>
        <v>312.48</v>
      </c>
      <c r="I50" s="32">
        <f t="shared" si="5"/>
        <v>33</v>
      </c>
      <c r="J50" s="42">
        <f t="shared" si="6"/>
        <v>156.24</v>
      </c>
      <c r="K50" s="33">
        <f t="shared" si="7"/>
        <v>5155.92</v>
      </c>
      <c r="L50" s="34"/>
      <c r="M50" s="118" t="s">
        <v>1022</v>
      </c>
    </row>
    <row r="51" spans="1:13" ht="17.100000000000001" customHeight="1">
      <c r="A51" s="17">
        <v>45496</v>
      </c>
      <c r="B51" s="85" t="s">
        <v>602</v>
      </c>
      <c r="C51" s="28"/>
      <c r="D51" s="29"/>
      <c r="E51" s="21"/>
      <c r="F51" s="30">
        <v>4</v>
      </c>
      <c r="G51" s="31">
        <f t="shared" si="8"/>
        <v>156.24</v>
      </c>
      <c r="H51" s="21">
        <f t="shared" si="9"/>
        <v>624.96</v>
      </c>
      <c r="I51" s="32">
        <f t="shared" si="5"/>
        <v>29</v>
      </c>
      <c r="J51" s="42">
        <f t="shared" si="6"/>
        <v>156.24</v>
      </c>
      <c r="K51" s="33">
        <f t="shared" si="7"/>
        <v>4530.96</v>
      </c>
      <c r="L51" s="34"/>
      <c r="M51" s="118" t="s">
        <v>1025</v>
      </c>
    </row>
    <row r="52" spans="1:13" ht="17.100000000000001" customHeight="1">
      <c r="A52" s="17">
        <v>45497</v>
      </c>
      <c r="B52" s="85" t="s">
        <v>593</v>
      </c>
      <c r="C52" s="28"/>
      <c r="D52" s="29"/>
      <c r="E52" s="21"/>
      <c r="F52" s="30">
        <v>1</v>
      </c>
      <c r="G52" s="31">
        <f t="shared" si="8"/>
        <v>156.24</v>
      </c>
      <c r="H52" s="21">
        <f t="shared" si="9"/>
        <v>156.24</v>
      </c>
      <c r="I52" s="32">
        <f t="shared" si="5"/>
        <v>28</v>
      </c>
      <c r="J52" s="42">
        <f t="shared" si="6"/>
        <v>156.24</v>
      </c>
      <c r="K52" s="33">
        <f t="shared" si="7"/>
        <v>4374.72</v>
      </c>
      <c r="L52" s="34"/>
      <c r="M52" s="118" t="s">
        <v>1028</v>
      </c>
    </row>
    <row r="53" spans="1:13" ht="17.100000000000001" customHeight="1">
      <c r="A53" s="17">
        <v>45505</v>
      </c>
      <c r="B53" s="85" t="s">
        <v>583</v>
      </c>
      <c r="C53" s="28"/>
      <c r="D53" s="29"/>
      <c r="E53" s="21"/>
      <c r="F53" s="30">
        <v>2</v>
      </c>
      <c r="G53" s="31">
        <f t="shared" si="8"/>
        <v>156.24</v>
      </c>
      <c r="H53" s="21">
        <f t="shared" si="9"/>
        <v>312.48</v>
      </c>
      <c r="I53" s="32">
        <f t="shared" si="5"/>
        <v>26</v>
      </c>
      <c r="J53" s="42">
        <f t="shared" si="6"/>
        <v>156.24</v>
      </c>
      <c r="K53" s="33">
        <f t="shared" si="7"/>
        <v>4062.24</v>
      </c>
      <c r="L53" s="34"/>
      <c r="M53" s="118" t="s">
        <v>1031</v>
      </c>
    </row>
    <row r="54" spans="1:13" ht="17.100000000000001" customHeight="1">
      <c r="A54" s="17">
        <v>45509</v>
      </c>
      <c r="B54" s="85" t="s">
        <v>629</v>
      </c>
      <c r="C54" s="28"/>
      <c r="D54" s="29"/>
      <c r="E54" s="21"/>
      <c r="F54" s="30">
        <v>2</v>
      </c>
      <c r="G54" s="31">
        <f t="shared" si="8"/>
        <v>156.24</v>
      </c>
      <c r="H54" s="21">
        <f t="shared" si="9"/>
        <v>312.48</v>
      </c>
      <c r="I54" s="32">
        <f t="shared" si="5"/>
        <v>24</v>
      </c>
      <c r="J54" s="42">
        <f t="shared" si="6"/>
        <v>156.24</v>
      </c>
      <c r="K54" s="33">
        <f t="shared" si="7"/>
        <v>3749.76</v>
      </c>
      <c r="L54" s="34"/>
      <c r="M54" s="118" t="s">
        <v>1034</v>
      </c>
    </row>
    <row r="55" spans="1:13" ht="17.100000000000001" customHeight="1">
      <c r="A55" s="17">
        <v>45511</v>
      </c>
      <c r="B55" s="85" t="s">
        <v>604</v>
      </c>
      <c r="C55" s="28"/>
      <c r="D55" s="29"/>
      <c r="E55" s="21"/>
      <c r="F55" s="30">
        <v>3</v>
      </c>
      <c r="G55" s="31">
        <f t="shared" si="8"/>
        <v>156.24</v>
      </c>
      <c r="H55" s="21">
        <f t="shared" si="9"/>
        <v>468.72</v>
      </c>
      <c r="I55" s="32">
        <f t="shared" si="5"/>
        <v>21</v>
      </c>
      <c r="J55" s="42">
        <f t="shared" si="6"/>
        <v>156.24</v>
      </c>
      <c r="K55" s="33">
        <f t="shared" si="7"/>
        <v>3281.04</v>
      </c>
      <c r="L55" s="34"/>
      <c r="M55" s="118" t="s">
        <v>1046</v>
      </c>
    </row>
    <row r="56" spans="1:13" ht="17.100000000000001" customHeight="1">
      <c r="A56" s="17">
        <v>45512</v>
      </c>
      <c r="B56" s="85" t="s">
        <v>583</v>
      </c>
      <c r="C56" s="28"/>
      <c r="D56" s="29"/>
      <c r="E56" s="21"/>
      <c r="F56" s="30">
        <v>3</v>
      </c>
      <c r="G56" s="31">
        <f t="shared" si="8"/>
        <v>156.24</v>
      </c>
      <c r="H56" s="21">
        <f t="shared" si="9"/>
        <v>468.72</v>
      </c>
      <c r="I56" s="32">
        <f t="shared" si="5"/>
        <v>18</v>
      </c>
      <c r="J56" s="42">
        <f t="shared" si="6"/>
        <v>156.24</v>
      </c>
      <c r="K56" s="33">
        <f t="shared" si="7"/>
        <v>2812.32</v>
      </c>
      <c r="L56" s="34"/>
      <c r="M56" s="118" t="s">
        <v>1049</v>
      </c>
    </row>
    <row r="57" spans="1:13" ht="17.100000000000001" customHeight="1">
      <c r="A57" s="17">
        <v>45513</v>
      </c>
      <c r="B57" s="85" t="s">
        <v>595</v>
      </c>
      <c r="C57" s="28"/>
      <c r="D57" s="29"/>
      <c r="E57" s="21"/>
      <c r="F57" s="30">
        <v>2</v>
      </c>
      <c r="G57" s="31">
        <f t="shared" si="8"/>
        <v>156.24</v>
      </c>
      <c r="H57" s="21">
        <f t="shared" si="9"/>
        <v>312.48</v>
      </c>
      <c r="I57" s="32">
        <f t="shared" si="5"/>
        <v>16</v>
      </c>
      <c r="J57" s="42">
        <f t="shared" si="6"/>
        <v>156.24</v>
      </c>
      <c r="K57" s="33">
        <f t="shared" si="7"/>
        <v>2499.84</v>
      </c>
      <c r="L57" s="34"/>
      <c r="M57" s="118" t="s">
        <v>1053</v>
      </c>
    </row>
    <row r="58" spans="1:13" ht="17.100000000000001" customHeight="1">
      <c r="A58" s="17">
        <v>45513</v>
      </c>
      <c r="B58" s="85" t="s">
        <v>640</v>
      </c>
      <c r="C58" s="28"/>
      <c r="D58" s="29"/>
      <c r="E58" s="21"/>
      <c r="F58" s="30">
        <v>2</v>
      </c>
      <c r="G58" s="31">
        <f t="shared" si="8"/>
        <v>156.24</v>
      </c>
      <c r="H58" s="21">
        <f t="shared" si="9"/>
        <v>312.48</v>
      </c>
      <c r="I58" s="32">
        <f t="shared" si="5"/>
        <v>14</v>
      </c>
      <c r="J58" s="42">
        <f t="shared" si="6"/>
        <v>156.24</v>
      </c>
      <c r="K58" s="33">
        <f t="shared" si="7"/>
        <v>2187.36</v>
      </c>
      <c r="L58" s="34"/>
      <c r="M58" s="118" t="s">
        <v>1054</v>
      </c>
    </row>
    <row r="59" spans="1:13" ht="17.100000000000001" customHeight="1">
      <c r="A59" s="17">
        <v>45517</v>
      </c>
      <c r="B59" s="85" t="s">
        <v>598</v>
      </c>
      <c r="C59" s="28"/>
      <c r="D59" s="29"/>
      <c r="E59" s="21"/>
      <c r="F59" s="30">
        <v>2</v>
      </c>
      <c r="G59" s="31">
        <f t="shared" si="8"/>
        <v>156.24</v>
      </c>
      <c r="H59" s="21">
        <f t="shared" si="9"/>
        <v>312.48</v>
      </c>
      <c r="I59" s="32">
        <f t="shared" si="5"/>
        <v>12</v>
      </c>
      <c r="J59" s="42">
        <f t="shared" si="6"/>
        <v>156.24</v>
      </c>
      <c r="K59" s="33">
        <f t="shared" si="7"/>
        <v>1874.88</v>
      </c>
      <c r="L59" s="34"/>
      <c r="M59" s="118" t="s">
        <v>1064</v>
      </c>
    </row>
    <row r="60" spans="1:13" ht="17.100000000000001" customHeight="1">
      <c r="A60" s="17">
        <v>45518</v>
      </c>
      <c r="B60" s="85" t="s">
        <v>629</v>
      </c>
      <c r="C60" s="28"/>
      <c r="D60" s="29"/>
      <c r="E60" s="21"/>
      <c r="F60" s="30">
        <v>2</v>
      </c>
      <c r="G60" s="31">
        <f t="shared" si="8"/>
        <v>156.24</v>
      </c>
      <c r="H60" s="21">
        <f t="shared" si="9"/>
        <v>312.48</v>
      </c>
      <c r="I60" s="32">
        <f t="shared" si="5"/>
        <v>10</v>
      </c>
      <c r="J60" s="42">
        <f t="shared" si="6"/>
        <v>156.24</v>
      </c>
      <c r="K60" s="33">
        <f t="shared" si="7"/>
        <v>1562.4</v>
      </c>
      <c r="L60" s="34"/>
      <c r="M60" s="118" t="s">
        <v>1069</v>
      </c>
    </row>
    <row r="61" spans="1:13" ht="17.100000000000001" customHeight="1">
      <c r="A61" s="17">
        <v>45524</v>
      </c>
      <c r="B61" s="85" t="s">
        <v>607</v>
      </c>
      <c r="C61" s="28"/>
      <c r="D61" s="29"/>
      <c r="E61" s="21"/>
      <c r="F61" s="30">
        <v>4</v>
      </c>
      <c r="G61" s="31">
        <f t="shared" si="8"/>
        <v>156.24</v>
      </c>
      <c r="H61" s="21">
        <f t="shared" si="9"/>
        <v>624.96</v>
      </c>
      <c r="I61" s="32">
        <f t="shared" si="5"/>
        <v>6</v>
      </c>
      <c r="J61" s="42">
        <f t="shared" si="6"/>
        <v>156.24</v>
      </c>
      <c r="K61" s="33">
        <f t="shared" si="7"/>
        <v>937.44</v>
      </c>
      <c r="L61" s="34"/>
      <c r="M61" s="118" t="s">
        <v>1081</v>
      </c>
    </row>
    <row r="62" spans="1:13" ht="17.100000000000001" customHeight="1">
      <c r="A62" s="17">
        <v>45537</v>
      </c>
      <c r="B62" s="85" t="s">
        <v>595</v>
      </c>
      <c r="C62" s="28"/>
      <c r="D62" s="29"/>
      <c r="E62" s="21"/>
      <c r="F62" s="30">
        <v>2</v>
      </c>
      <c r="G62" s="31">
        <f t="shared" si="8"/>
        <v>156.24</v>
      </c>
      <c r="H62" s="21">
        <f t="shared" si="9"/>
        <v>312.48</v>
      </c>
      <c r="I62" s="32">
        <f t="shared" si="5"/>
        <v>4</v>
      </c>
      <c r="J62" s="42">
        <f t="shared" si="6"/>
        <v>156.24</v>
      </c>
      <c r="K62" s="33">
        <f t="shared" si="7"/>
        <v>624.96</v>
      </c>
      <c r="L62" s="34"/>
      <c r="M62" s="118" t="s">
        <v>1084</v>
      </c>
    </row>
    <row r="63" spans="1:13" ht="17.100000000000001" customHeight="1">
      <c r="A63" s="17">
        <v>45538</v>
      </c>
      <c r="B63" s="85" t="s">
        <v>598</v>
      </c>
      <c r="C63" s="28"/>
      <c r="D63" s="29"/>
      <c r="E63" s="21"/>
      <c r="F63" s="30">
        <v>2</v>
      </c>
      <c r="G63" s="31">
        <f t="shared" si="8"/>
        <v>156.24</v>
      </c>
      <c r="H63" s="21">
        <f t="shared" si="9"/>
        <v>312.48</v>
      </c>
      <c r="I63" s="32">
        <f t="shared" si="5"/>
        <v>2</v>
      </c>
      <c r="J63" s="42">
        <f t="shared" si="6"/>
        <v>156.24</v>
      </c>
      <c r="K63" s="33">
        <f t="shared" si="7"/>
        <v>312.48</v>
      </c>
      <c r="L63" s="34"/>
      <c r="M63" s="118" t="s">
        <v>1087</v>
      </c>
    </row>
    <row r="64" spans="1:13" ht="17.100000000000001" customHeight="1">
      <c r="A64" s="17">
        <v>45539</v>
      </c>
      <c r="B64" s="85" t="s">
        <v>627</v>
      </c>
      <c r="C64" s="28"/>
      <c r="D64" s="29"/>
      <c r="E64" s="21"/>
      <c r="F64" s="30">
        <v>2</v>
      </c>
      <c r="G64" s="31">
        <f t="shared" si="8"/>
        <v>156.24</v>
      </c>
      <c r="H64" s="21">
        <f t="shared" si="9"/>
        <v>312.48</v>
      </c>
      <c r="I64" s="32">
        <f t="shared" si="5"/>
        <v>0</v>
      </c>
      <c r="J64" s="42" t="e">
        <f t="shared" si="6"/>
        <v>#DIV/0!</v>
      </c>
      <c r="K64" s="33" t="e">
        <f t="shared" si="7"/>
        <v>#DIV/0!</v>
      </c>
      <c r="L64" s="34"/>
      <c r="M64" s="118" t="s">
        <v>1091</v>
      </c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/>
      <c r="J79" s="33"/>
      <c r="K79" s="21"/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/>
      <c r="J80" s="33"/>
      <c r="K80" s="21"/>
      <c r="L80" s="34"/>
    </row>
    <row r="84" spans="5:7" ht="15.75">
      <c r="E84" s="37"/>
      <c r="F84" s="37"/>
      <c r="G84" s="37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69">
    <tabColor rgb="FFFF0000"/>
    <pageSetUpPr fitToPage="1"/>
  </sheetPr>
  <dimension ref="A1:M120"/>
  <sheetViews>
    <sheetView topLeftCell="A7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1406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437</v>
      </c>
      <c r="F8" s="10"/>
      <c r="G8" s="10"/>
      <c r="H8" s="38"/>
      <c r="I8" s="9" t="s">
        <v>6</v>
      </c>
      <c r="J8" s="10"/>
      <c r="K8" s="10" t="s">
        <v>439</v>
      </c>
      <c r="L8" s="11"/>
    </row>
    <row r="9" spans="1:13" ht="15" customHeight="1">
      <c r="A9" s="12" t="s">
        <v>8</v>
      </c>
      <c r="D9" s="10" t="s">
        <v>438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>
        <v>45545</v>
      </c>
      <c r="B15" s="85" t="s">
        <v>1114</v>
      </c>
      <c r="C15" s="28">
        <v>15</v>
      </c>
      <c r="D15" s="29">
        <v>1860</v>
      </c>
      <c r="E15" s="21">
        <f>C15*D15</f>
        <v>27900</v>
      </c>
      <c r="F15" s="30"/>
      <c r="G15" s="31">
        <f>J14</f>
        <v>0</v>
      </c>
      <c r="H15" s="21">
        <f>F15*G15</f>
        <v>0</v>
      </c>
      <c r="I15" s="32">
        <f>+I14+C15-F15</f>
        <v>15</v>
      </c>
      <c r="J15" s="42">
        <f>ROUND(((K14+E15)-H15)/I15,2)</f>
        <v>1860</v>
      </c>
      <c r="K15" s="33">
        <f>ROUND(I15*J15,2)</f>
        <v>27900</v>
      </c>
      <c r="L15" s="34"/>
    </row>
    <row r="16" spans="1:13" ht="17.100000000000001" customHeight="1">
      <c r="A16" s="17">
        <v>45566</v>
      </c>
      <c r="B16" s="85" t="s">
        <v>593</v>
      </c>
      <c r="C16" s="28"/>
      <c r="D16" s="29"/>
      <c r="E16" s="21"/>
      <c r="F16" s="30">
        <v>1</v>
      </c>
      <c r="G16" s="31">
        <f t="shared" ref="G16:G22" si="0">J15</f>
        <v>1860</v>
      </c>
      <c r="H16" s="21">
        <f t="shared" ref="H16:H21" si="1">F16*G16</f>
        <v>1860</v>
      </c>
      <c r="I16" s="32">
        <f t="shared" ref="I16:I21" si="2">+I15+C16-F16</f>
        <v>14</v>
      </c>
      <c r="J16" s="42">
        <f t="shared" ref="J16:J21" si="3">ROUND(((K15+E16)-H16)/I16,2)</f>
        <v>1860</v>
      </c>
      <c r="K16" s="33">
        <f t="shared" ref="K16:K21" si="4">ROUND(I16*J16,2)</f>
        <v>26040</v>
      </c>
      <c r="L16" s="34"/>
      <c r="M16" s="1" t="s">
        <v>1135</v>
      </c>
    </row>
    <row r="17" spans="1:13" ht="17.100000000000001" customHeight="1">
      <c r="A17" s="17">
        <v>45568</v>
      </c>
      <c r="B17" s="86" t="s">
        <v>598</v>
      </c>
      <c r="C17" s="28"/>
      <c r="D17" s="29"/>
      <c r="E17" s="21"/>
      <c r="F17" s="30">
        <v>1</v>
      </c>
      <c r="G17" s="31">
        <f t="shared" si="0"/>
        <v>1860</v>
      </c>
      <c r="H17" s="21">
        <f t="shared" si="1"/>
        <v>1860</v>
      </c>
      <c r="I17" s="32">
        <f t="shared" si="2"/>
        <v>13</v>
      </c>
      <c r="J17" s="42">
        <f t="shared" si="3"/>
        <v>1860</v>
      </c>
      <c r="K17" s="33">
        <f t="shared" si="4"/>
        <v>24180</v>
      </c>
      <c r="L17" s="34"/>
      <c r="M17" s="1" t="s">
        <v>1143</v>
      </c>
    </row>
    <row r="18" spans="1:13" ht="17.100000000000001" customHeight="1">
      <c r="A18" s="17">
        <v>45580</v>
      </c>
      <c r="B18" s="86" t="s">
        <v>591</v>
      </c>
      <c r="C18" s="28"/>
      <c r="D18" s="29"/>
      <c r="E18" s="21"/>
      <c r="F18" s="30">
        <v>1</v>
      </c>
      <c r="G18" s="31">
        <f t="shared" si="0"/>
        <v>1860</v>
      </c>
      <c r="H18" s="21">
        <f t="shared" si="1"/>
        <v>1860</v>
      </c>
      <c r="I18" s="32">
        <f t="shared" si="2"/>
        <v>12</v>
      </c>
      <c r="J18" s="42">
        <f t="shared" si="3"/>
        <v>1860</v>
      </c>
      <c r="K18" s="33">
        <f t="shared" si="4"/>
        <v>22320</v>
      </c>
      <c r="L18" s="34"/>
      <c r="M18" s="1" t="s">
        <v>1165</v>
      </c>
    </row>
    <row r="19" spans="1:13" ht="17.100000000000001" customHeight="1">
      <c r="A19" s="17">
        <v>45600</v>
      </c>
      <c r="B19" s="87" t="s">
        <v>610</v>
      </c>
      <c r="C19" s="28"/>
      <c r="D19" s="29"/>
      <c r="E19" s="21"/>
      <c r="F19" s="30">
        <v>1</v>
      </c>
      <c r="G19" s="31">
        <f t="shared" si="0"/>
        <v>1860</v>
      </c>
      <c r="H19" s="21">
        <f t="shared" si="1"/>
        <v>1860</v>
      </c>
      <c r="I19" s="32">
        <f t="shared" si="2"/>
        <v>11</v>
      </c>
      <c r="J19" s="42">
        <f t="shared" si="3"/>
        <v>1860</v>
      </c>
      <c r="K19" s="33">
        <f t="shared" si="4"/>
        <v>20460</v>
      </c>
      <c r="L19" s="34"/>
      <c r="M19" s="1" t="s">
        <v>1173</v>
      </c>
    </row>
    <row r="20" spans="1:13" ht="17.100000000000001" customHeight="1">
      <c r="A20" s="17">
        <v>45600</v>
      </c>
      <c r="B20" s="85" t="s">
        <v>610</v>
      </c>
      <c r="C20" s="28"/>
      <c r="D20" s="29"/>
      <c r="E20" s="21"/>
      <c r="F20" s="30">
        <v>1</v>
      </c>
      <c r="G20" s="31">
        <f t="shared" si="0"/>
        <v>1860</v>
      </c>
      <c r="H20" s="21">
        <f t="shared" si="1"/>
        <v>1860</v>
      </c>
      <c r="I20" s="32">
        <f t="shared" si="2"/>
        <v>10</v>
      </c>
      <c r="J20" s="42">
        <f t="shared" si="3"/>
        <v>1860</v>
      </c>
      <c r="K20" s="33">
        <f t="shared" si="4"/>
        <v>18600</v>
      </c>
      <c r="L20" s="34"/>
      <c r="M20" s="1" t="s">
        <v>1176</v>
      </c>
    </row>
    <row r="21" spans="1:13" ht="17.100000000000001" customHeight="1">
      <c r="A21" s="17">
        <v>45603</v>
      </c>
      <c r="B21" s="85" t="s">
        <v>626</v>
      </c>
      <c r="C21" s="28"/>
      <c r="D21" s="29"/>
      <c r="E21" s="21"/>
      <c r="F21" s="30">
        <v>1</v>
      </c>
      <c r="G21" s="31">
        <f t="shared" si="0"/>
        <v>1860</v>
      </c>
      <c r="H21" s="21">
        <f t="shared" si="1"/>
        <v>1860</v>
      </c>
      <c r="I21" s="32">
        <f t="shared" si="2"/>
        <v>9</v>
      </c>
      <c r="J21" s="42">
        <f t="shared" si="3"/>
        <v>1860</v>
      </c>
      <c r="K21" s="33">
        <f t="shared" si="4"/>
        <v>16740</v>
      </c>
      <c r="L21" s="34"/>
      <c r="M21" s="1" t="s">
        <v>1190</v>
      </c>
    </row>
    <row r="22" spans="1:13" ht="17.100000000000001" customHeight="1">
      <c r="A22" s="17">
        <v>45607</v>
      </c>
      <c r="B22" s="85" t="s">
        <v>604</v>
      </c>
      <c r="C22" s="28"/>
      <c r="D22" s="29"/>
      <c r="E22" s="21"/>
      <c r="F22" s="30">
        <v>1</v>
      </c>
      <c r="G22" s="31">
        <f t="shared" si="0"/>
        <v>1860</v>
      </c>
      <c r="H22" s="21">
        <f t="shared" ref="H22:H29" si="5">F22*G22</f>
        <v>1860</v>
      </c>
      <c r="I22" s="32">
        <f t="shared" ref="I22:I29" si="6">+I21+C22-F22</f>
        <v>8</v>
      </c>
      <c r="J22" s="42">
        <f t="shared" ref="J22:J29" si="7">ROUND(((K21+E22)-H22)/I22,2)</f>
        <v>1860</v>
      </c>
      <c r="K22" s="33">
        <f t="shared" ref="K22:K29" si="8">ROUND(I22*J22,2)</f>
        <v>14880</v>
      </c>
      <c r="L22" s="34"/>
      <c r="M22" s="1" t="s">
        <v>1192</v>
      </c>
    </row>
    <row r="23" spans="1:13" ht="17.100000000000001" customHeight="1">
      <c r="A23" s="17">
        <v>45615</v>
      </c>
      <c r="B23" s="85" t="s">
        <v>595</v>
      </c>
      <c r="C23" s="28"/>
      <c r="D23" s="29"/>
      <c r="E23" s="21"/>
      <c r="F23" s="30">
        <v>1</v>
      </c>
      <c r="G23" s="31">
        <f t="shared" ref="G23:G29" si="9">J22</f>
        <v>1860</v>
      </c>
      <c r="H23" s="21">
        <f t="shared" si="5"/>
        <v>1860</v>
      </c>
      <c r="I23" s="32">
        <f t="shared" si="6"/>
        <v>7</v>
      </c>
      <c r="J23" s="42">
        <f t="shared" si="7"/>
        <v>1860</v>
      </c>
      <c r="K23" s="33">
        <f t="shared" si="8"/>
        <v>13020</v>
      </c>
      <c r="L23" s="34"/>
      <c r="M23" s="1" t="s">
        <v>1200</v>
      </c>
    </row>
    <row r="24" spans="1:13" ht="17.100000000000001" customHeight="1">
      <c r="A24" s="17">
        <v>45636</v>
      </c>
      <c r="B24" s="85" t="s">
        <v>627</v>
      </c>
      <c r="C24" s="28"/>
      <c r="D24" s="29"/>
      <c r="E24" s="21"/>
      <c r="F24" s="30">
        <v>1</v>
      </c>
      <c r="G24" s="31">
        <f t="shared" si="9"/>
        <v>1860</v>
      </c>
      <c r="H24" s="21">
        <f t="shared" si="5"/>
        <v>1860</v>
      </c>
      <c r="I24" s="32">
        <f t="shared" si="6"/>
        <v>6</v>
      </c>
      <c r="J24" s="42">
        <f t="shared" si="7"/>
        <v>1860</v>
      </c>
      <c r="K24" s="33">
        <f t="shared" si="8"/>
        <v>11160</v>
      </c>
      <c r="L24" s="34"/>
      <c r="M24" s="1" t="s">
        <v>1217</v>
      </c>
    </row>
    <row r="25" spans="1:13" ht="17.100000000000001" customHeight="1">
      <c r="A25" s="17">
        <v>45637</v>
      </c>
      <c r="B25" s="85" t="s">
        <v>626</v>
      </c>
      <c r="C25" s="28"/>
      <c r="D25" s="29"/>
      <c r="E25" s="21"/>
      <c r="F25" s="30">
        <v>1</v>
      </c>
      <c r="G25" s="31">
        <f t="shared" si="9"/>
        <v>1860</v>
      </c>
      <c r="H25" s="21">
        <f t="shared" si="5"/>
        <v>1860</v>
      </c>
      <c r="I25" s="32">
        <f t="shared" si="6"/>
        <v>5</v>
      </c>
      <c r="J25" s="42">
        <f t="shared" si="7"/>
        <v>1860</v>
      </c>
      <c r="K25" s="33">
        <f t="shared" si="8"/>
        <v>9300</v>
      </c>
      <c r="L25" s="34"/>
      <c r="M25" s="1" t="s">
        <v>1221</v>
      </c>
    </row>
    <row r="26" spans="1:13" ht="17.100000000000001" customHeight="1">
      <c r="A26" s="17">
        <v>45637</v>
      </c>
      <c r="B26" s="85" t="s">
        <v>604</v>
      </c>
      <c r="C26" s="28"/>
      <c r="D26" s="29"/>
      <c r="E26" s="21"/>
      <c r="F26" s="30">
        <v>1</v>
      </c>
      <c r="G26" s="31">
        <f t="shared" si="9"/>
        <v>1860</v>
      </c>
      <c r="H26" s="21">
        <f t="shared" si="5"/>
        <v>1860</v>
      </c>
      <c r="I26" s="32">
        <f t="shared" si="6"/>
        <v>4</v>
      </c>
      <c r="J26" s="42">
        <f t="shared" si="7"/>
        <v>1860</v>
      </c>
      <c r="K26" s="33">
        <f t="shared" si="8"/>
        <v>7440</v>
      </c>
      <c r="L26" s="34"/>
    </row>
    <row r="27" spans="1:13" ht="17.100000000000001" customHeight="1">
      <c r="A27" s="17">
        <v>45637</v>
      </c>
      <c r="B27" s="85" t="s">
        <v>591</v>
      </c>
      <c r="C27" s="28"/>
      <c r="D27" s="29"/>
      <c r="E27" s="21"/>
      <c r="F27" s="30">
        <v>1</v>
      </c>
      <c r="G27" s="31">
        <f t="shared" si="9"/>
        <v>1860</v>
      </c>
      <c r="H27" s="21">
        <f t="shared" si="5"/>
        <v>1860</v>
      </c>
      <c r="I27" s="32">
        <f t="shared" si="6"/>
        <v>3</v>
      </c>
      <c r="J27" s="42">
        <f t="shared" si="7"/>
        <v>1860</v>
      </c>
      <c r="K27" s="33">
        <f t="shared" si="8"/>
        <v>5580</v>
      </c>
      <c r="L27" s="34"/>
    </row>
    <row r="28" spans="1:13" ht="17.100000000000001" customHeight="1">
      <c r="A28" s="17">
        <v>45637</v>
      </c>
      <c r="B28" s="85" t="s">
        <v>636</v>
      </c>
      <c r="C28" s="28"/>
      <c r="D28" s="29"/>
      <c r="E28" s="21"/>
      <c r="F28" s="30">
        <v>1</v>
      </c>
      <c r="G28" s="31">
        <f t="shared" si="9"/>
        <v>1860</v>
      </c>
      <c r="H28" s="21">
        <f t="shared" si="5"/>
        <v>1860</v>
      </c>
      <c r="I28" s="32">
        <f t="shared" si="6"/>
        <v>2</v>
      </c>
      <c r="J28" s="42">
        <f t="shared" si="7"/>
        <v>1860</v>
      </c>
      <c r="K28" s="33">
        <f t="shared" si="8"/>
        <v>3720</v>
      </c>
      <c r="L28" s="34"/>
    </row>
    <row r="29" spans="1:13" ht="17.100000000000001" customHeight="1">
      <c r="A29" s="17">
        <v>45637</v>
      </c>
      <c r="B29" s="85" t="s">
        <v>602</v>
      </c>
      <c r="C29" s="28"/>
      <c r="D29" s="29"/>
      <c r="E29" s="21"/>
      <c r="F29" s="30">
        <v>1</v>
      </c>
      <c r="G29" s="31">
        <f t="shared" si="9"/>
        <v>1860</v>
      </c>
      <c r="H29" s="21">
        <f t="shared" si="5"/>
        <v>1860</v>
      </c>
      <c r="I29" s="32">
        <f t="shared" si="6"/>
        <v>1</v>
      </c>
      <c r="J29" s="42">
        <f t="shared" si="7"/>
        <v>1860</v>
      </c>
      <c r="K29" s="33">
        <f t="shared" si="8"/>
        <v>1860</v>
      </c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>
        <f t="shared" ref="I30:I89" si="10">+I29+C30-F30</f>
        <v>1</v>
      </c>
      <c r="J30" s="42">
        <f t="shared" ref="J30:J89" si="11">ROUND(((K29+E30)-H30)/I30,2)</f>
        <v>1860</v>
      </c>
      <c r="K30" s="33">
        <f t="shared" ref="K30:K89" si="12">ROUND(I30*J30,2)</f>
        <v>1860</v>
      </c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>
        <f t="shared" si="10"/>
        <v>1</v>
      </c>
      <c r="J31" s="42">
        <f t="shared" si="11"/>
        <v>1860</v>
      </c>
      <c r="K31" s="33">
        <f t="shared" si="12"/>
        <v>1860</v>
      </c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>
        <f t="shared" si="10"/>
        <v>1</v>
      </c>
      <c r="J32" s="42">
        <f t="shared" si="11"/>
        <v>1860</v>
      </c>
      <c r="K32" s="33">
        <f t="shared" si="12"/>
        <v>1860</v>
      </c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>
        <f t="shared" si="10"/>
        <v>1</v>
      </c>
      <c r="J33" s="42">
        <f t="shared" si="11"/>
        <v>1860</v>
      </c>
      <c r="K33" s="33">
        <f t="shared" si="12"/>
        <v>1860</v>
      </c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>
        <f t="shared" si="10"/>
        <v>1</v>
      </c>
      <c r="J34" s="42">
        <f t="shared" si="11"/>
        <v>1860</v>
      </c>
      <c r="K34" s="33">
        <f t="shared" si="12"/>
        <v>1860</v>
      </c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>
        <f t="shared" si="10"/>
        <v>1</v>
      </c>
      <c r="J35" s="42">
        <f t="shared" si="11"/>
        <v>1860</v>
      </c>
      <c r="K35" s="33">
        <f t="shared" si="12"/>
        <v>1860</v>
      </c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>
        <f t="shared" si="10"/>
        <v>1</v>
      </c>
      <c r="J36" s="42">
        <f t="shared" si="11"/>
        <v>1860</v>
      </c>
      <c r="K36" s="33">
        <f t="shared" si="12"/>
        <v>1860</v>
      </c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>
        <f t="shared" si="10"/>
        <v>1</v>
      </c>
      <c r="J37" s="42">
        <f t="shared" si="11"/>
        <v>1860</v>
      </c>
      <c r="K37" s="33">
        <f t="shared" si="12"/>
        <v>1860</v>
      </c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>
        <f t="shared" si="10"/>
        <v>1</v>
      </c>
      <c r="J38" s="42">
        <f t="shared" si="11"/>
        <v>1860</v>
      </c>
      <c r="K38" s="33">
        <f t="shared" si="12"/>
        <v>1860</v>
      </c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>
        <f t="shared" si="10"/>
        <v>1</v>
      </c>
      <c r="J39" s="42">
        <f t="shared" si="11"/>
        <v>1860</v>
      </c>
      <c r="K39" s="33">
        <f t="shared" si="12"/>
        <v>1860</v>
      </c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>
        <f t="shared" si="10"/>
        <v>1</v>
      </c>
      <c r="J40" s="42">
        <f t="shared" si="11"/>
        <v>1860</v>
      </c>
      <c r="K40" s="33">
        <f t="shared" si="12"/>
        <v>1860</v>
      </c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>
        <f t="shared" si="10"/>
        <v>1</v>
      </c>
      <c r="J41" s="42">
        <f t="shared" si="11"/>
        <v>1860</v>
      </c>
      <c r="K41" s="33">
        <f t="shared" si="12"/>
        <v>1860</v>
      </c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>
        <f t="shared" si="10"/>
        <v>1</v>
      </c>
      <c r="J42" s="42">
        <f t="shared" si="11"/>
        <v>1860</v>
      </c>
      <c r="K42" s="33">
        <f t="shared" si="12"/>
        <v>1860</v>
      </c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>
        <f t="shared" si="10"/>
        <v>1</v>
      </c>
      <c r="J43" s="42">
        <f t="shared" si="11"/>
        <v>1860</v>
      </c>
      <c r="K43" s="33">
        <f t="shared" si="12"/>
        <v>1860</v>
      </c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>
        <f t="shared" si="10"/>
        <v>1</v>
      </c>
      <c r="J44" s="42">
        <f t="shared" si="11"/>
        <v>1860</v>
      </c>
      <c r="K44" s="33">
        <f t="shared" si="12"/>
        <v>1860</v>
      </c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>
        <f t="shared" si="10"/>
        <v>1</v>
      </c>
      <c r="J45" s="42">
        <f t="shared" si="11"/>
        <v>1860</v>
      </c>
      <c r="K45" s="33">
        <f t="shared" si="12"/>
        <v>1860</v>
      </c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>
        <f t="shared" si="10"/>
        <v>1</v>
      </c>
      <c r="J46" s="42">
        <f t="shared" si="11"/>
        <v>1860</v>
      </c>
      <c r="K46" s="33">
        <f t="shared" si="12"/>
        <v>1860</v>
      </c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>
        <f t="shared" si="10"/>
        <v>1</v>
      </c>
      <c r="J47" s="42">
        <f t="shared" si="11"/>
        <v>1860</v>
      </c>
      <c r="K47" s="33">
        <f t="shared" si="12"/>
        <v>1860</v>
      </c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>
        <f t="shared" si="10"/>
        <v>1</v>
      </c>
      <c r="J48" s="42">
        <f t="shared" si="11"/>
        <v>1860</v>
      </c>
      <c r="K48" s="33">
        <f t="shared" si="12"/>
        <v>1860</v>
      </c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>
        <f t="shared" si="10"/>
        <v>1</v>
      </c>
      <c r="J49" s="42">
        <f t="shared" si="11"/>
        <v>1860</v>
      </c>
      <c r="K49" s="33">
        <f t="shared" si="12"/>
        <v>1860</v>
      </c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>
        <f t="shared" si="10"/>
        <v>1</v>
      </c>
      <c r="J50" s="42">
        <f t="shared" si="11"/>
        <v>1860</v>
      </c>
      <c r="K50" s="33">
        <f t="shared" si="12"/>
        <v>1860</v>
      </c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>
        <f t="shared" si="10"/>
        <v>1</v>
      </c>
      <c r="J51" s="42">
        <f t="shared" si="11"/>
        <v>1860</v>
      </c>
      <c r="K51" s="33">
        <f t="shared" si="12"/>
        <v>1860</v>
      </c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>
        <f t="shared" si="10"/>
        <v>1</v>
      </c>
      <c r="J52" s="42">
        <f t="shared" si="11"/>
        <v>1860</v>
      </c>
      <c r="K52" s="33">
        <f t="shared" si="12"/>
        <v>1860</v>
      </c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>
        <f t="shared" si="10"/>
        <v>1</v>
      </c>
      <c r="J53" s="42">
        <f t="shared" si="11"/>
        <v>1860</v>
      </c>
      <c r="K53" s="33">
        <f t="shared" si="12"/>
        <v>1860</v>
      </c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>
        <f t="shared" si="10"/>
        <v>1</v>
      </c>
      <c r="J54" s="42">
        <f t="shared" si="11"/>
        <v>1860</v>
      </c>
      <c r="K54" s="33">
        <f t="shared" si="12"/>
        <v>1860</v>
      </c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>
        <f t="shared" si="10"/>
        <v>1</v>
      </c>
      <c r="J55" s="42">
        <f t="shared" si="11"/>
        <v>1860</v>
      </c>
      <c r="K55" s="33">
        <f t="shared" si="12"/>
        <v>1860</v>
      </c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>
        <f t="shared" si="10"/>
        <v>1</v>
      </c>
      <c r="J56" s="42">
        <f t="shared" si="11"/>
        <v>1860</v>
      </c>
      <c r="K56" s="33">
        <f t="shared" si="12"/>
        <v>1860</v>
      </c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>
        <f t="shared" si="10"/>
        <v>1</v>
      </c>
      <c r="J57" s="42">
        <f t="shared" si="11"/>
        <v>1860</v>
      </c>
      <c r="K57" s="33">
        <f t="shared" si="12"/>
        <v>1860</v>
      </c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>
        <f t="shared" si="10"/>
        <v>1</v>
      </c>
      <c r="J58" s="42">
        <f t="shared" si="11"/>
        <v>1860</v>
      </c>
      <c r="K58" s="33">
        <f t="shared" si="12"/>
        <v>1860</v>
      </c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>
        <f t="shared" si="10"/>
        <v>1</v>
      </c>
      <c r="J59" s="42">
        <f t="shared" si="11"/>
        <v>1860</v>
      </c>
      <c r="K59" s="33">
        <f t="shared" si="12"/>
        <v>1860</v>
      </c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>
        <f t="shared" si="10"/>
        <v>1</v>
      </c>
      <c r="J60" s="42">
        <f t="shared" si="11"/>
        <v>1860</v>
      </c>
      <c r="K60" s="33">
        <f t="shared" si="12"/>
        <v>1860</v>
      </c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>
        <f t="shared" si="10"/>
        <v>1</v>
      </c>
      <c r="J61" s="42">
        <f t="shared" si="11"/>
        <v>1860</v>
      </c>
      <c r="K61" s="33">
        <f t="shared" si="12"/>
        <v>1860</v>
      </c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>
        <f t="shared" si="10"/>
        <v>1</v>
      </c>
      <c r="J62" s="42">
        <f t="shared" si="11"/>
        <v>1860</v>
      </c>
      <c r="K62" s="33">
        <f t="shared" si="12"/>
        <v>1860</v>
      </c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>
        <f t="shared" si="10"/>
        <v>1</v>
      </c>
      <c r="J63" s="42">
        <f t="shared" si="11"/>
        <v>1860</v>
      </c>
      <c r="K63" s="33">
        <f t="shared" si="12"/>
        <v>1860</v>
      </c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>
        <f t="shared" si="10"/>
        <v>1</v>
      </c>
      <c r="J64" s="42">
        <f t="shared" si="11"/>
        <v>1860</v>
      </c>
      <c r="K64" s="33">
        <f t="shared" si="12"/>
        <v>1860</v>
      </c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>
        <f t="shared" si="10"/>
        <v>1</v>
      </c>
      <c r="J65" s="42">
        <f t="shared" si="11"/>
        <v>1860</v>
      </c>
      <c r="K65" s="33">
        <f t="shared" si="12"/>
        <v>1860</v>
      </c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>
        <f t="shared" si="10"/>
        <v>1</v>
      </c>
      <c r="J66" s="42">
        <f t="shared" si="11"/>
        <v>1860</v>
      </c>
      <c r="K66" s="33">
        <f t="shared" si="12"/>
        <v>1860</v>
      </c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>
        <f t="shared" si="10"/>
        <v>1</v>
      </c>
      <c r="J67" s="42">
        <f t="shared" si="11"/>
        <v>1860</v>
      </c>
      <c r="K67" s="33">
        <f t="shared" si="12"/>
        <v>1860</v>
      </c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>
        <f t="shared" si="10"/>
        <v>1</v>
      </c>
      <c r="J68" s="42">
        <f t="shared" si="11"/>
        <v>1860</v>
      </c>
      <c r="K68" s="33">
        <f t="shared" si="12"/>
        <v>1860</v>
      </c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>
        <f t="shared" si="10"/>
        <v>1</v>
      </c>
      <c r="J69" s="42">
        <f t="shared" si="11"/>
        <v>1860</v>
      </c>
      <c r="K69" s="33">
        <f t="shared" si="12"/>
        <v>1860</v>
      </c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>
        <f t="shared" si="10"/>
        <v>1</v>
      </c>
      <c r="J70" s="42">
        <f t="shared" si="11"/>
        <v>1860</v>
      </c>
      <c r="K70" s="33">
        <f t="shared" si="12"/>
        <v>1860</v>
      </c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>
        <f t="shared" si="10"/>
        <v>1</v>
      </c>
      <c r="J71" s="42">
        <f t="shared" si="11"/>
        <v>1860</v>
      </c>
      <c r="K71" s="33">
        <f t="shared" si="12"/>
        <v>1860</v>
      </c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>
        <f t="shared" si="10"/>
        <v>1</v>
      </c>
      <c r="J72" s="42">
        <f t="shared" si="11"/>
        <v>1860</v>
      </c>
      <c r="K72" s="33">
        <f t="shared" si="12"/>
        <v>1860</v>
      </c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>
        <f t="shared" si="10"/>
        <v>1</v>
      </c>
      <c r="J73" s="42">
        <f t="shared" si="11"/>
        <v>1860</v>
      </c>
      <c r="K73" s="33">
        <f t="shared" si="12"/>
        <v>1860</v>
      </c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>
        <f t="shared" si="10"/>
        <v>1</v>
      </c>
      <c r="J74" s="42">
        <f t="shared" si="11"/>
        <v>1860</v>
      </c>
      <c r="K74" s="33">
        <f t="shared" si="12"/>
        <v>1860</v>
      </c>
      <c r="L74" s="34"/>
    </row>
    <row r="75" spans="1:12" ht="17.100000000000001" customHeight="1">
      <c r="A75" s="17"/>
      <c r="B75" s="85"/>
      <c r="C75" s="28"/>
      <c r="D75" s="29"/>
      <c r="E75" s="21"/>
      <c r="F75" s="30"/>
      <c r="G75" s="31"/>
      <c r="H75" s="21"/>
      <c r="I75" s="32">
        <f t="shared" si="10"/>
        <v>1</v>
      </c>
      <c r="J75" s="42">
        <f t="shared" si="11"/>
        <v>1860</v>
      </c>
      <c r="K75" s="33">
        <f t="shared" si="12"/>
        <v>1860</v>
      </c>
      <c r="L75" s="34"/>
    </row>
    <row r="76" spans="1:12" ht="17.100000000000001" customHeight="1">
      <c r="A76" s="17"/>
      <c r="B76" s="85"/>
      <c r="C76" s="28"/>
      <c r="D76" s="29"/>
      <c r="E76" s="21"/>
      <c r="F76" s="30"/>
      <c r="G76" s="31"/>
      <c r="H76" s="21"/>
      <c r="I76" s="32">
        <f t="shared" si="10"/>
        <v>1</v>
      </c>
      <c r="J76" s="42">
        <f t="shared" si="11"/>
        <v>1860</v>
      </c>
      <c r="K76" s="33">
        <f t="shared" si="12"/>
        <v>1860</v>
      </c>
      <c r="L76" s="34"/>
    </row>
    <row r="77" spans="1:12" ht="17.100000000000001" customHeight="1">
      <c r="A77" s="17"/>
      <c r="B77" s="85"/>
      <c r="C77" s="28"/>
      <c r="D77" s="29"/>
      <c r="E77" s="21"/>
      <c r="F77" s="30"/>
      <c r="G77" s="31"/>
      <c r="H77" s="21"/>
      <c r="I77" s="32">
        <f t="shared" si="10"/>
        <v>1</v>
      </c>
      <c r="J77" s="42">
        <f t="shared" si="11"/>
        <v>1860</v>
      </c>
      <c r="K77" s="33">
        <f t="shared" si="12"/>
        <v>1860</v>
      </c>
      <c r="L77" s="34"/>
    </row>
    <row r="78" spans="1:12" ht="17.100000000000001" customHeight="1">
      <c r="A78" s="17"/>
      <c r="B78" s="85"/>
      <c r="C78" s="28"/>
      <c r="D78" s="29"/>
      <c r="E78" s="21"/>
      <c r="F78" s="30"/>
      <c r="G78" s="31"/>
      <c r="H78" s="21"/>
      <c r="I78" s="32">
        <f t="shared" si="10"/>
        <v>1</v>
      </c>
      <c r="J78" s="42">
        <f t="shared" si="11"/>
        <v>1860</v>
      </c>
      <c r="K78" s="33">
        <f t="shared" si="12"/>
        <v>1860</v>
      </c>
      <c r="L78" s="34"/>
    </row>
    <row r="79" spans="1:12" ht="17.100000000000001" customHeight="1">
      <c r="A79" s="17"/>
      <c r="B79" s="85"/>
      <c r="C79" s="28"/>
      <c r="D79" s="29"/>
      <c r="E79" s="21"/>
      <c r="F79" s="30"/>
      <c r="G79" s="31"/>
      <c r="H79" s="21"/>
      <c r="I79" s="32">
        <f t="shared" si="10"/>
        <v>1</v>
      </c>
      <c r="J79" s="42">
        <f t="shared" si="11"/>
        <v>1860</v>
      </c>
      <c r="K79" s="33">
        <f t="shared" si="12"/>
        <v>1860</v>
      </c>
      <c r="L79" s="34"/>
    </row>
    <row r="80" spans="1:12" ht="17.100000000000001" customHeight="1">
      <c r="A80" s="17"/>
      <c r="B80" s="85"/>
      <c r="C80" s="28"/>
      <c r="D80" s="29"/>
      <c r="E80" s="21"/>
      <c r="F80" s="30"/>
      <c r="G80" s="31"/>
      <c r="H80" s="21"/>
      <c r="I80" s="32">
        <f t="shared" si="10"/>
        <v>1</v>
      </c>
      <c r="J80" s="42">
        <f t="shared" si="11"/>
        <v>1860</v>
      </c>
      <c r="K80" s="33">
        <f t="shared" si="12"/>
        <v>1860</v>
      </c>
      <c r="L80" s="34"/>
    </row>
    <row r="81" spans="1:12" ht="17.100000000000001" customHeight="1">
      <c r="A81" s="17"/>
      <c r="B81" s="85"/>
      <c r="C81" s="28"/>
      <c r="D81" s="29"/>
      <c r="E81" s="21"/>
      <c r="F81" s="30"/>
      <c r="G81" s="31"/>
      <c r="H81" s="21"/>
      <c r="I81" s="32">
        <f t="shared" si="10"/>
        <v>1</v>
      </c>
      <c r="J81" s="42">
        <f t="shared" si="11"/>
        <v>1860</v>
      </c>
      <c r="K81" s="33">
        <f t="shared" si="12"/>
        <v>1860</v>
      </c>
      <c r="L81" s="34"/>
    </row>
    <row r="82" spans="1:12" ht="17.100000000000001" customHeight="1">
      <c r="A82" s="17"/>
      <c r="B82" s="85"/>
      <c r="C82" s="28"/>
      <c r="D82" s="29"/>
      <c r="E82" s="21"/>
      <c r="F82" s="30"/>
      <c r="G82" s="31"/>
      <c r="H82" s="21"/>
      <c r="I82" s="32">
        <f t="shared" si="10"/>
        <v>1</v>
      </c>
      <c r="J82" s="42">
        <f t="shared" si="11"/>
        <v>1860</v>
      </c>
      <c r="K82" s="33">
        <f t="shared" si="12"/>
        <v>1860</v>
      </c>
      <c r="L82" s="34"/>
    </row>
    <row r="83" spans="1:12" ht="17.100000000000001" customHeight="1">
      <c r="A83" s="17"/>
      <c r="B83" s="85"/>
      <c r="C83" s="28"/>
      <c r="D83" s="29"/>
      <c r="E83" s="21"/>
      <c r="F83" s="30"/>
      <c r="G83" s="31"/>
      <c r="H83" s="21"/>
      <c r="I83" s="32">
        <f t="shared" si="10"/>
        <v>1</v>
      </c>
      <c r="J83" s="42">
        <f t="shared" si="11"/>
        <v>1860</v>
      </c>
      <c r="K83" s="33">
        <f t="shared" si="12"/>
        <v>1860</v>
      </c>
      <c r="L83" s="34"/>
    </row>
    <row r="84" spans="1:12" ht="17.100000000000001" customHeight="1">
      <c r="A84" s="17"/>
      <c r="B84" s="85"/>
      <c r="C84" s="28"/>
      <c r="D84" s="29"/>
      <c r="E84" s="21"/>
      <c r="F84" s="30"/>
      <c r="G84" s="31"/>
      <c r="H84" s="21"/>
      <c r="I84" s="32">
        <f t="shared" si="10"/>
        <v>1</v>
      </c>
      <c r="J84" s="42">
        <f t="shared" si="11"/>
        <v>1860</v>
      </c>
      <c r="K84" s="33">
        <f t="shared" si="12"/>
        <v>1860</v>
      </c>
      <c r="L84" s="34"/>
    </row>
    <row r="85" spans="1:12" ht="17.100000000000001" customHeight="1">
      <c r="A85" s="17"/>
      <c r="B85" s="85"/>
      <c r="C85" s="28"/>
      <c r="D85" s="29"/>
      <c r="E85" s="21"/>
      <c r="F85" s="30"/>
      <c r="G85" s="31"/>
      <c r="H85" s="21"/>
      <c r="I85" s="32">
        <f t="shared" si="10"/>
        <v>1</v>
      </c>
      <c r="J85" s="42">
        <f t="shared" si="11"/>
        <v>1860</v>
      </c>
      <c r="K85" s="33">
        <f t="shared" si="12"/>
        <v>1860</v>
      </c>
      <c r="L85" s="34"/>
    </row>
    <row r="86" spans="1:12" ht="17.100000000000001" customHeight="1">
      <c r="A86" s="17"/>
      <c r="B86" s="85"/>
      <c r="C86" s="28"/>
      <c r="D86" s="29"/>
      <c r="E86" s="21"/>
      <c r="F86" s="30"/>
      <c r="G86" s="31"/>
      <c r="H86" s="21"/>
      <c r="I86" s="32">
        <f t="shared" si="10"/>
        <v>1</v>
      </c>
      <c r="J86" s="42">
        <f t="shared" si="11"/>
        <v>1860</v>
      </c>
      <c r="K86" s="33">
        <f t="shared" si="12"/>
        <v>1860</v>
      </c>
      <c r="L86" s="34"/>
    </row>
    <row r="87" spans="1:12" ht="17.100000000000001" customHeight="1">
      <c r="A87" s="17"/>
      <c r="B87" s="85"/>
      <c r="C87" s="28"/>
      <c r="D87" s="29"/>
      <c r="E87" s="21"/>
      <c r="F87" s="30"/>
      <c r="G87" s="31"/>
      <c r="H87" s="21"/>
      <c r="I87" s="32">
        <f t="shared" si="10"/>
        <v>1</v>
      </c>
      <c r="J87" s="42">
        <f t="shared" si="11"/>
        <v>1860</v>
      </c>
      <c r="K87" s="33">
        <f t="shared" si="12"/>
        <v>1860</v>
      </c>
      <c r="L87" s="34"/>
    </row>
    <row r="88" spans="1:12" ht="17.100000000000001" customHeight="1">
      <c r="A88" s="17"/>
      <c r="B88" s="85"/>
      <c r="C88" s="28"/>
      <c r="D88" s="29"/>
      <c r="E88" s="21"/>
      <c r="F88" s="30"/>
      <c r="G88" s="31"/>
      <c r="H88" s="21"/>
      <c r="I88" s="32">
        <f t="shared" si="10"/>
        <v>1</v>
      </c>
      <c r="J88" s="42">
        <f t="shared" si="11"/>
        <v>1860</v>
      </c>
      <c r="K88" s="33">
        <f t="shared" si="12"/>
        <v>1860</v>
      </c>
      <c r="L88" s="34"/>
    </row>
    <row r="89" spans="1:12" ht="17.100000000000001" customHeight="1">
      <c r="A89" s="17"/>
      <c r="B89" s="85"/>
      <c r="C89" s="28"/>
      <c r="D89" s="29"/>
      <c r="E89" s="21"/>
      <c r="F89" s="30"/>
      <c r="G89" s="31"/>
      <c r="H89" s="21"/>
      <c r="I89" s="32">
        <f t="shared" si="10"/>
        <v>1</v>
      </c>
      <c r="J89" s="42">
        <f t="shared" si="11"/>
        <v>1860</v>
      </c>
      <c r="K89" s="33">
        <f t="shared" si="12"/>
        <v>1860</v>
      </c>
      <c r="L89" s="34"/>
    </row>
    <row r="90" spans="1:12" ht="17.100000000000001" customHeight="1">
      <c r="A90" s="17"/>
      <c r="B90" s="85"/>
      <c r="C90" s="28"/>
      <c r="D90" s="29"/>
      <c r="E90" s="21"/>
      <c r="F90" s="30"/>
      <c r="G90" s="31"/>
      <c r="H90" s="21"/>
      <c r="I90" s="32">
        <f t="shared" ref="I90:I120" si="13">+I89+C90-F90</f>
        <v>1</v>
      </c>
      <c r="J90" s="42">
        <f t="shared" ref="J90:J120" si="14">ROUND(((K89+E90)-H90)/I90,2)</f>
        <v>1860</v>
      </c>
      <c r="K90" s="33">
        <f t="shared" ref="K90:K120" si="15">ROUND(I90*J90,2)</f>
        <v>1860</v>
      </c>
      <c r="L90" s="34"/>
    </row>
    <row r="91" spans="1:12" ht="17.100000000000001" customHeight="1">
      <c r="A91" s="17"/>
      <c r="B91" s="85"/>
      <c r="C91" s="28"/>
      <c r="D91" s="29"/>
      <c r="E91" s="21"/>
      <c r="F91" s="30"/>
      <c r="G91" s="31"/>
      <c r="H91" s="21"/>
      <c r="I91" s="32">
        <f t="shared" si="13"/>
        <v>1</v>
      </c>
      <c r="J91" s="42">
        <f t="shared" si="14"/>
        <v>1860</v>
      </c>
      <c r="K91" s="33">
        <f t="shared" si="15"/>
        <v>1860</v>
      </c>
      <c r="L91" s="34"/>
    </row>
    <row r="92" spans="1:12" ht="17.100000000000001" customHeight="1">
      <c r="A92" s="17"/>
      <c r="B92" s="85"/>
      <c r="C92" s="28"/>
      <c r="D92" s="29"/>
      <c r="E92" s="21"/>
      <c r="F92" s="30"/>
      <c r="G92" s="31"/>
      <c r="H92" s="21"/>
      <c r="I92" s="32">
        <f t="shared" si="13"/>
        <v>1</v>
      </c>
      <c r="J92" s="42">
        <f t="shared" si="14"/>
        <v>1860</v>
      </c>
      <c r="K92" s="33">
        <f t="shared" si="15"/>
        <v>1860</v>
      </c>
      <c r="L92" s="34"/>
    </row>
    <row r="93" spans="1:12" ht="17.100000000000001" customHeight="1">
      <c r="A93" s="17"/>
      <c r="B93" s="85"/>
      <c r="C93" s="28"/>
      <c r="D93" s="29"/>
      <c r="E93" s="21"/>
      <c r="F93" s="30"/>
      <c r="G93" s="31"/>
      <c r="H93" s="21"/>
      <c r="I93" s="32">
        <f t="shared" si="13"/>
        <v>1</v>
      </c>
      <c r="J93" s="42">
        <f t="shared" si="14"/>
        <v>1860</v>
      </c>
      <c r="K93" s="33">
        <f t="shared" si="15"/>
        <v>1860</v>
      </c>
      <c r="L93" s="34"/>
    </row>
    <row r="94" spans="1:12" ht="17.100000000000001" customHeight="1">
      <c r="A94" s="17"/>
      <c r="B94" s="85"/>
      <c r="C94" s="28"/>
      <c r="D94" s="29"/>
      <c r="E94" s="21"/>
      <c r="F94" s="30"/>
      <c r="G94" s="31"/>
      <c r="H94" s="21"/>
      <c r="I94" s="32">
        <f t="shared" si="13"/>
        <v>1</v>
      </c>
      <c r="J94" s="42">
        <f t="shared" si="14"/>
        <v>1860</v>
      </c>
      <c r="K94" s="33">
        <f t="shared" si="15"/>
        <v>1860</v>
      </c>
      <c r="L94" s="34"/>
    </row>
    <row r="95" spans="1:12" ht="17.100000000000001" customHeight="1">
      <c r="A95" s="17"/>
      <c r="B95" s="85"/>
      <c r="C95" s="28"/>
      <c r="D95" s="29"/>
      <c r="E95" s="21"/>
      <c r="F95" s="30"/>
      <c r="G95" s="31"/>
      <c r="H95" s="21"/>
      <c r="I95" s="32">
        <f t="shared" si="13"/>
        <v>1</v>
      </c>
      <c r="J95" s="42">
        <f t="shared" si="14"/>
        <v>1860</v>
      </c>
      <c r="K95" s="33">
        <f t="shared" si="15"/>
        <v>1860</v>
      </c>
      <c r="L95" s="34"/>
    </row>
    <row r="96" spans="1:12" ht="17.100000000000001" customHeight="1">
      <c r="A96" s="17"/>
      <c r="B96" s="85"/>
      <c r="C96" s="28"/>
      <c r="D96" s="29"/>
      <c r="E96" s="21"/>
      <c r="F96" s="30"/>
      <c r="G96" s="31"/>
      <c r="H96" s="21"/>
      <c r="I96" s="32">
        <f t="shared" si="13"/>
        <v>1</v>
      </c>
      <c r="J96" s="42">
        <f t="shared" si="14"/>
        <v>1860</v>
      </c>
      <c r="K96" s="33">
        <f t="shared" si="15"/>
        <v>1860</v>
      </c>
      <c r="L96" s="34"/>
    </row>
    <row r="97" spans="1:12" ht="17.100000000000001" customHeight="1">
      <c r="A97" s="17"/>
      <c r="B97" s="85"/>
      <c r="C97" s="28"/>
      <c r="D97" s="29"/>
      <c r="E97" s="21"/>
      <c r="F97" s="30"/>
      <c r="G97" s="31"/>
      <c r="H97" s="21"/>
      <c r="I97" s="32">
        <f t="shared" si="13"/>
        <v>1</v>
      </c>
      <c r="J97" s="42">
        <f t="shared" si="14"/>
        <v>1860</v>
      </c>
      <c r="K97" s="33">
        <f t="shared" si="15"/>
        <v>1860</v>
      </c>
      <c r="L97" s="34"/>
    </row>
    <row r="98" spans="1:12" ht="17.100000000000001" customHeight="1">
      <c r="A98" s="17"/>
      <c r="B98" s="85"/>
      <c r="C98" s="28"/>
      <c r="D98" s="29"/>
      <c r="E98" s="21"/>
      <c r="F98" s="30"/>
      <c r="G98" s="31"/>
      <c r="H98" s="21"/>
      <c r="I98" s="32">
        <f t="shared" si="13"/>
        <v>1</v>
      </c>
      <c r="J98" s="42">
        <f t="shared" si="14"/>
        <v>1860</v>
      </c>
      <c r="K98" s="33">
        <f t="shared" si="15"/>
        <v>1860</v>
      </c>
      <c r="L98" s="34"/>
    </row>
    <row r="99" spans="1:12" ht="17.100000000000001" customHeight="1">
      <c r="A99" s="17"/>
      <c r="B99" s="85"/>
      <c r="C99" s="28"/>
      <c r="D99" s="29"/>
      <c r="E99" s="21"/>
      <c r="F99" s="30"/>
      <c r="G99" s="31"/>
      <c r="H99" s="21"/>
      <c r="I99" s="32">
        <f t="shared" si="13"/>
        <v>1</v>
      </c>
      <c r="J99" s="42">
        <f t="shared" si="14"/>
        <v>1860</v>
      </c>
      <c r="K99" s="33">
        <f t="shared" si="15"/>
        <v>1860</v>
      </c>
      <c r="L99" s="34"/>
    </row>
    <row r="100" spans="1:12" ht="17.100000000000001" customHeight="1">
      <c r="A100" s="17"/>
      <c r="B100" s="85"/>
      <c r="C100" s="28"/>
      <c r="D100" s="29"/>
      <c r="E100" s="21"/>
      <c r="F100" s="30"/>
      <c r="G100" s="31"/>
      <c r="H100" s="21"/>
      <c r="I100" s="32">
        <f t="shared" si="13"/>
        <v>1</v>
      </c>
      <c r="J100" s="42">
        <f t="shared" si="14"/>
        <v>1860</v>
      </c>
      <c r="K100" s="33">
        <f t="shared" si="15"/>
        <v>1860</v>
      </c>
      <c r="L100" s="34"/>
    </row>
    <row r="101" spans="1:12" ht="17.100000000000001" customHeight="1">
      <c r="A101" s="17"/>
      <c r="B101" s="85"/>
      <c r="C101" s="28"/>
      <c r="D101" s="29"/>
      <c r="E101" s="21"/>
      <c r="F101" s="30"/>
      <c r="G101" s="31"/>
      <c r="H101" s="21"/>
      <c r="I101" s="32">
        <f t="shared" si="13"/>
        <v>1</v>
      </c>
      <c r="J101" s="42">
        <f t="shared" si="14"/>
        <v>1860</v>
      </c>
      <c r="K101" s="33">
        <f t="shared" si="15"/>
        <v>1860</v>
      </c>
      <c r="L101" s="34"/>
    </row>
    <row r="102" spans="1:12" ht="17.100000000000001" customHeight="1">
      <c r="A102" s="17"/>
      <c r="B102" s="85"/>
      <c r="C102" s="28"/>
      <c r="D102" s="29"/>
      <c r="E102" s="21"/>
      <c r="F102" s="30"/>
      <c r="G102" s="31"/>
      <c r="H102" s="21"/>
      <c r="I102" s="32">
        <f t="shared" si="13"/>
        <v>1</v>
      </c>
      <c r="J102" s="42">
        <f t="shared" si="14"/>
        <v>1860</v>
      </c>
      <c r="K102" s="33">
        <f t="shared" si="15"/>
        <v>1860</v>
      </c>
      <c r="L102" s="34"/>
    </row>
    <row r="103" spans="1:12" ht="17.100000000000001" customHeight="1">
      <c r="A103" s="17"/>
      <c r="B103" s="85"/>
      <c r="C103" s="28"/>
      <c r="D103" s="29"/>
      <c r="E103" s="21"/>
      <c r="F103" s="30"/>
      <c r="G103" s="31"/>
      <c r="H103" s="21"/>
      <c r="I103" s="32">
        <f t="shared" si="13"/>
        <v>1</v>
      </c>
      <c r="J103" s="42">
        <f t="shared" si="14"/>
        <v>1860</v>
      </c>
      <c r="K103" s="33">
        <f t="shared" si="15"/>
        <v>1860</v>
      </c>
      <c r="L103" s="34"/>
    </row>
    <row r="104" spans="1:12" ht="17.100000000000001" customHeight="1">
      <c r="A104" s="17"/>
      <c r="B104" s="85"/>
      <c r="C104" s="28"/>
      <c r="D104" s="29"/>
      <c r="E104" s="21"/>
      <c r="F104" s="30"/>
      <c r="G104" s="31"/>
      <c r="H104" s="21"/>
      <c r="I104" s="32">
        <f t="shared" si="13"/>
        <v>1</v>
      </c>
      <c r="J104" s="42">
        <f t="shared" si="14"/>
        <v>1860</v>
      </c>
      <c r="K104" s="33">
        <f t="shared" si="15"/>
        <v>1860</v>
      </c>
      <c r="L104" s="34"/>
    </row>
    <row r="105" spans="1:12" ht="17.100000000000001" customHeight="1">
      <c r="A105" s="17"/>
      <c r="B105" s="85"/>
      <c r="C105" s="28"/>
      <c r="D105" s="29"/>
      <c r="E105" s="21"/>
      <c r="F105" s="30"/>
      <c r="G105" s="31"/>
      <c r="H105" s="21"/>
      <c r="I105" s="32">
        <f t="shared" si="13"/>
        <v>1</v>
      </c>
      <c r="J105" s="42">
        <f t="shared" si="14"/>
        <v>1860</v>
      </c>
      <c r="K105" s="33">
        <f t="shared" si="15"/>
        <v>1860</v>
      </c>
      <c r="L105" s="34"/>
    </row>
    <row r="106" spans="1:12" ht="17.100000000000001" customHeight="1">
      <c r="A106" s="17"/>
      <c r="B106" s="85"/>
      <c r="C106" s="28"/>
      <c r="D106" s="29"/>
      <c r="E106" s="21"/>
      <c r="F106" s="30"/>
      <c r="G106" s="31"/>
      <c r="H106" s="21"/>
      <c r="I106" s="32">
        <f t="shared" si="13"/>
        <v>1</v>
      </c>
      <c r="J106" s="42">
        <f t="shared" si="14"/>
        <v>1860</v>
      </c>
      <c r="K106" s="33">
        <f t="shared" si="15"/>
        <v>1860</v>
      </c>
      <c r="L106" s="34"/>
    </row>
    <row r="107" spans="1:12" ht="17.100000000000001" customHeight="1">
      <c r="A107" s="17"/>
      <c r="B107" s="85"/>
      <c r="C107" s="28"/>
      <c r="D107" s="29"/>
      <c r="E107" s="21"/>
      <c r="F107" s="30"/>
      <c r="G107" s="31"/>
      <c r="H107" s="21"/>
      <c r="I107" s="32">
        <f t="shared" si="13"/>
        <v>1</v>
      </c>
      <c r="J107" s="42">
        <f t="shared" si="14"/>
        <v>1860</v>
      </c>
      <c r="K107" s="33">
        <f t="shared" si="15"/>
        <v>1860</v>
      </c>
      <c r="L107" s="34"/>
    </row>
    <row r="108" spans="1:12" ht="17.100000000000001" customHeight="1">
      <c r="A108" s="17"/>
      <c r="B108" s="85"/>
      <c r="C108" s="28"/>
      <c r="D108" s="29"/>
      <c r="E108" s="21"/>
      <c r="F108" s="30"/>
      <c r="G108" s="31"/>
      <c r="H108" s="21"/>
      <c r="I108" s="32">
        <f t="shared" si="13"/>
        <v>1</v>
      </c>
      <c r="J108" s="42">
        <f t="shared" si="14"/>
        <v>1860</v>
      </c>
      <c r="K108" s="33">
        <f t="shared" si="15"/>
        <v>1860</v>
      </c>
      <c r="L108" s="34"/>
    </row>
    <row r="109" spans="1:12" ht="17.100000000000001" customHeight="1">
      <c r="A109" s="17"/>
      <c r="B109" s="85"/>
      <c r="C109" s="28"/>
      <c r="D109" s="29"/>
      <c r="E109" s="21"/>
      <c r="F109" s="30"/>
      <c r="G109" s="31"/>
      <c r="H109" s="21"/>
      <c r="I109" s="32">
        <f t="shared" si="13"/>
        <v>1</v>
      </c>
      <c r="J109" s="42">
        <f t="shared" si="14"/>
        <v>1860</v>
      </c>
      <c r="K109" s="33">
        <f t="shared" si="15"/>
        <v>1860</v>
      </c>
      <c r="L109" s="34"/>
    </row>
    <row r="110" spans="1:12" ht="17.100000000000001" customHeight="1">
      <c r="A110" s="17"/>
      <c r="B110" s="85"/>
      <c r="C110" s="28"/>
      <c r="D110" s="29"/>
      <c r="E110" s="21"/>
      <c r="F110" s="30"/>
      <c r="G110" s="31"/>
      <c r="H110" s="21"/>
      <c r="I110" s="32">
        <f t="shared" si="13"/>
        <v>1</v>
      </c>
      <c r="J110" s="42">
        <f t="shared" si="14"/>
        <v>1860</v>
      </c>
      <c r="K110" s="33">
        <f t="shared" si="15"/>
        <v>1860</v>
      </c>
      <c r="L110" s="34"/>
    </row>
    <row r="111" spans="1:12" ht="17.100000000000001" customHeight="1">
      <c r="A111" s="17"/>
      <c r="B111" s="85"/>
      <c r="C111" s="28"/>
      <c r="D111" s="29"/>
      <c r="E111" s="21"/>
      <c r="F111" s="30"/>
      <c r="G111" s="31"/>
      <c r="H111" s="21"/>
      <c r="I111" s="32">
        <f t="shared" si="13"/>
        <v>1</v>
      </c>
      <c r="J111" s="42">
        <f t="shared" si="14"/>
        <v>1860</v>
      </c>
      <c r="K111" s="33">
        <f t="shared" si="15"/>
        <v>1860</v>
      </c>
      <c r="L111" s="34"/>
    </row>
    <row r="112" spans="1:12" ht="17.100000000000001" customHeight="1">
      <c r="A112" s="17"/>
      <c r="B112" s="85"/>
      <c r="C112" s="28"/>
      <c r="D112" s="29"/>
      <c r="E112" s="21"/>
      <c r="F112" s="30"/>
      <c r="G112" s="31"/>
      <c r="H112" s="21"/>
      <c r="I112" s="32">
        <f t="shared" si="13"/>
        <v>1</v>
      </c>
      <c r="J112" s="42">
        <f t="shared" si="14"/>
        <v>1860</v>
      </c>
      <c r="K112" s="33">
        <f t="shared" si="15"/>
        <v>1860</v>
      </c>
      <c r="L112" s="34"/>
    </row>
    <row r="113" spans="1:12" ht="17.100000000000001" customHeight="1">
      <c r="A113" s="17"/>
      <c r="B113" s="85"/>
      <c r="C113" s="28"/>
      <c r="D113" s="29"/>
      <c r="E113" s="21"/>
      <c r="F113" s="30"/>
      <c r="G113" s="31"/>
      <c r="H113" s="21"/>
      <c r="I113" s="32">
        <f t="shared" si="13"/>
        <v>1</v>
      </c>
      <c r="J113" s="42">
        <f t="shared" si="14"/>
        <v>1860</v>
      </c>
      <c r="K113" s="33">
        <f t="shared" si="15"/>
        <v>1860</v>
      </c>
      <c r="L113" s="34"/>
    </row>
    <row r="114" spans="1:12" ht="17.100000000000001" customHeight="1">
      <c r="A114" s="17"/>
      <c r="B114" s="85"/>
      <c r="C114" s="28"/>
      <c r="D114" s="29"/>
      <c r="E114" s="21"/>
      <c r="F114" s="30"/>
      <c r="G114" s="31"/>
      <c r="H114" s="21"/>
      <c r="I114" s="32">
        <f t="shared" si="13"/>
        <v>1</v>
      </c>
      <c r="J114" s="42">
        <f t="shared" si="14"/>
        <v>1860</v>
      </c>
      <c r="K114" s="33">
        <f t="shared" si="15"/>
        <v>1860</v>
      </c>
      <c r="L114" s="34"/>
    </row>
    <row r="115" spans="1:12" ht="17.100000000000001" customHeight="1">
      <c r="A115" s="17"/>
      <c r="B115" s="85"/>
      <c r="C115" s="28"/>
      <c r="D115" s="29"/>
      <c r="E115" s="21"/>
      <c r="F115" s="30"/>
      <c r="G115" s="31"/>
      <c r="H115" s="21"/>
      <c r="I115" s="32">
        <f t="shared" si="13"/>
        <v>1</v>
      </c>
      <c r="J115" s="42">
        <f t="shared" si="14"/>
        <v>1860</v>
      </c>
      <c r="K115" s="33">
        <f t="shared" si="15"/>
        <v>1860</v>
      </c>
      <c r="L115" s="34"/>
    </row>
    <row r="116" spans="1:12" ht="17.100000000000001" customHeight="1">
      <c r="A116" s="17"/>
      <c r="B116" s="85"/>
      <c r="C116" s="28"/>
      <c r="D116" s="29"/>
      <c r="E116" s="21"/>
      <c r="F116" s="30"/>
      <c r="G116" s="31"/>
      <c r="H116" s="21"/>
      <c r="I116" s="32">
        <f t="shared" si="13"/>
        <v>1</v>
      </c>
      <c r="J116" s="42">
        <f t="shared" si="14"/>
        <v>1860</v>
      </c>
      <c r="K116" s="33">
        <f t="shared" si="15"/>
        <v>1860</v>
      </c>
      <c r="L116" s="34"/>
    </row>
    <row r="117" spans="1:12" ht="17.100000000000001" customHeight="1">
      <c r="A117" s="17"/>
      <c r="B117" s="85"/>
      <c r="C117" s="28"/>
      <c r="D117" s="29"/>
      <c r="E117" s="21"/>
      <c r="F117" s="30"/>
      <c r="G117" s="31"/>
      <c r="H117" s="21"/>
      <c r="I117" s="32">
        <f t="shared" si="13"/>
        <v>1</v>
      </c>
      <c r="J117" s="42">
        <f t="shared" si="14"/>
        <v>1860</v>
      </c>
      <c r="K117" s="33">
        <f t="shared" si="15"/>
        <v>1860</v>
      </c>
      <c r="L117" s="34"/>
    </row>
    <row r="118" spans="1:12" ht="17.100000000000001" customHeight="1">
      <c r="A118" s="17"/>
      <c r="B118" s="85"/>
      <c r="C118" s="28"/>
      <c r="D118" s="29"/>
      <c r="E118" s="21"/>
      <c r="F118" s="30"/>
      <c r="G118" s="31"/>
      <c r="H118" s="21"/>
      <c r="I118" s="32">
        <f t="shared" si="13"/>
        <v>1</v>
      </c>
      <c r="J118" s="42">
        <f t="shared" si="14"/>
        <v>1860</v>
      </c>
      <c r="K118" s="33">
        <f t="shared" si="15"/>
        <v>1860</v>
      </c>
      <c r="L118" s="34"/>
    </row>
    <row r="119" spans="1:12" ht="17.100000000000001" customHeight="1">
      <c r="A119" s="17"/>
      <c r="B119" s="85"/>
      <c r="C119" s="28"/>
      <c r="D119" s="29"/>
      <c r="E119" s="21"/>
      <c r="F119" s="30"/>
      <c r="G119" s="31"/>
      <c r="H119" s="21"/>
      <c r="I119" s="32">
        <f t="shared" si="13"/>
        <v>1</v>
      </c>
      <c r="J119" s="42">
        <f t="shared" si="14"/>
        <v>1860</v>
      </c>
      <c r="K119" s="33">
        <f t="shared" si="15"/>
        <v>1860</v>
      </c>
      <c r="L119" s="34"/>
    </row>
    <row r="120" spans="1:12" ht="17.100000000000001" customHeight="1">
      <c r="A120" s="17"/>
      <c r="B120" s="85"/>
      <c r="C120" s="28"/>
      <c r="D120" s="29"/>
      <c r="E120" s="21"/>
      <c r="F120" s="30"/>
      <c r="G120" s="31"/>
      <c r="H120" s="21"/>
      <c r="I120" s="32">
        <f t="shared" si="13"/>
        <v>1</v>
      </c>
      <c r="J120" s="42">
        <f t="shared" si="14"/>
        <v>1860</v>
      </c>
      <c r="K120" s="33">
        <f t="shared" si="15"/>
        <v>1860</v>
      </c>
      <c r="L120" s="34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0">
    <tabColor rgb="FFFFFF00"/>
    <pageSetUpPr fitToPage="1"/>
  </sheetPr>
  <dimension ref="A1:M120"/>
  <sheetViews>
    <sheetView topLeftCell="A8" zoomScaleNormal="100" zoomScaleSheetLayoutView="100" workbookViewId="0">
      <selection activeCell="M21" sqref="M21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42578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440</v>
      </c>
      <c r="F8" s="10"/>
      <c r="G8" s="10"/>
      <c r="H8" s="38"/>
      <c r="I8" s="9" t="s">
        <v>6</v>
      </c>
      <c r="J8" s="10"/>
      <c r="K8" s="10" t="s">
        <v>442</v>
      </c>
      <c r="L8" s="11"/>
    </row>
    <row r="9" spans="1:13" ht="15" customHeight="1">
      <c r="A9" s="12" t="s">
        <v>8</v>
      </c>
      <c r="D9" s="10" t="s">
        <v>441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12</v>
      </c>
      <c r="J14" s="25">
        <v>3125</v>
      </c>
      <c r="K14" s="21">
        <f>J14*I14</f>
        <v>37500</v>
      </c>
      <c r="L14" s="26"/>
    </row>
    <row r="15" spans="1:13" ht="17.100000000000001" customHeight="1">
      <c r="A15" s="17">
        <v>45301</v>
      </c>
      <c r="B15" s="85" t="s">
        <v>583</v>
      </c>
      <c r="C15" s="28"/>
      <c r="D15" s="29"/>
      <c r="E15" s="21"/>
      <c r="F15" s="30">
        <v>1</v>
      </c>
      <c r="G15" s="31">
        <v>3125</v>
      </c>
      <c r="H15" s="21">
        <f t="shared" si="0"/>
        <v>3125</v>
      </c>
      <c r="I15" s="32">
        <f t="shared" ref="I15:I20" si="1">+I14+C15-F15</f>
        <v>11</v>
      </c>
      <c r="J15" s="42">
        <f>ROUND(((K14+E15)-H15)/I15,2)</f>
        <v>3125</v>
      </c>
      <c r="K15" s="33">
        <f t="shared" ref="K15:K20" si="2">ROUND(I15*J15,2)</f>
        <v>34375</v>
      </c>
      <c r="L15" s="34"/>
      <c r="M15" s="122" t="s">
        <v>616</v>
      </c>
    </row>
    <row r="16" spans="1:13" ht="17.100000000000001" customHeight="1">
      <c r="A16" s="154">
        <v>45317</v>
      </c>
      <c r="B16" s="166" t="s">
        <v>598</v>
      </c>
      <c r="C16" s="156"/>
      <c r="D16" s="157"/>
      <c r="E16" s="158"/>
      <c r="F16" s="159">
        <v>1</v>
      </c>
      <c r="G16" s="160">
        <v>3125</v>
      </c>
      <c r="H16" s="158">
        <f t="shared" si="0"/>
        <v>3125</v>
      </c>
      <c r="I16" s="161">
        <f t="shared" si="1"/>
        <v>10</v>
      </c>
      <c r="J16" s="162">
        <f>ROUND(((K15+E16)-H16)/I16,2)</f>
        <v>3125</v>
      </c>
      <c r="K16" s="163">
        <f t="shared" si="2"/>
        <v>31250</v>
      </c>
      <c r="L16" s="164"/>
      <c r="M16" s="167" t="s">
        <v>658</v>
      </c>
    </row>
    <row r="17" spans="1:13" ht="17.100000000000001" customHeight="1">
      <c r="A17" s="154">
        <v>45344</v>
      </c>
      <c r="B17" s="171" t="s">
        <v>607</v>
      </c>
      <c r="C17" s="244"/>
      <c r="D17" s="245"/>
      <c r="E17" s="158"/>
      <c r="F17" s="172">
        <v>1</v>
      </c>
      <c r="G17" s="170">
        <v>3125</v>
      </c>
      <c r="H17" s="158">
        <f t="shared" si="0"/>
        <v>3125</v>
      </c>
      <c r="I17" s="173">
        <f t="shared" si="1"/>
        <v>9</v>
      </c>
      <c r="J17" s="174">
        <f>ROUND(((K16+E17)-H17)/I17,2)</f>
        <v>3125</v>
      </c>
      <c r="K17" s="158">
        <f t="shared" si="2"/>
        <v>28125</v>
      </c>
      <c r="L17" s="246"/>
      <c r="M17" s="167" t="s">
        <v>732</v>
      </c>
    </row>
    <row r="18" spans="1:13" ht="17.100000000000001" customHeight="1">
      <c r="A18" s="17">
        <v>45490</v>
      </c>
      <c r="B18" s="86" t="s">
        <v>627</v>
      </c>
      <c r="C18" s="19"/>
      <c r="D18" s="20"/>
      <c r="E18" s="21"/>
      <c r="F18" s="22">
        <v>6</v>
      </c>
      <c r="G18" s="170">
        <v>3125</v>
      </c>
      <c r="H18" s="158">
        <f t="shared" si="0"/>
        <v>18750</v>
      </c>
      <c r="I18" s="173">
        <f t="shared" si="1"/>
        <v>3</v>
      </c>
      <c r="J18" s="174">
        <f>ROUND(((K17+E18)-H18)/I18,2)</f>
        <v>3125</v>
      </c>
      <c r="K18" s="158">
        <f t="shared" si="2"/>
        <v>9375</v>
      </c>
      <c r="L18" s="26"/>
      <c r="M18" s="118" t="s">
        <v>1011</v>
      </c>
    </row>
    <row r="19" spans="1:13" ht="17.100000000000001" customHeight="1">
      <c r="A19" s="17">
        <v>45509</v>
      </c>
      <c r="B19" s="86" t="s">
        <v>629</v>
      </c>
      <c r="C19" s="28"/>
      <c r="D19" s="29"/>
      <c r="E19" s="21"/>
      <c r="F19" s="30">
        <v>1</v>
      </c>
      <c r="G19" s="170">
        <v>3125</v>
      </c>
      <c r="H19" s="158">
        <f t="shared" si="0"/>
        <v>3125</v>
      </c>
      <c r="I19" s="173">
        <f t="shared" si="1"/>
        <v>2</v>
      </c>
      <c r="J19" s="174">
        <f>ROUND(((K18+E19)-H19)/I19,2)</f>
        <v>3125</v>
      </c>
      <c r="K19" s="158">
        <f t="shared" si="2"/>
        <v>6250</v>
      </c>
      <c r="L19" s="34"/>
      <c r="M19" s="118" t="s">
        <v>1035</v>
      </c>
    </row>
    <row r="20" spans="1:13" ht="17.100000000000001" customHeight="1">
      <c r="A20" s="17">
        <v>45572</v>
      </c>
      <c r="B20" s="86" t="s">
        <v>640</v>
      </c>
      <c r="C20" s="28"/>
      <c r="D20" s="29"/>
      <c r="E20" s="21"/>
      <c r="F20" s="30">
        <v>2</v>
      </c>
      <c r="G20" s="170">
        <v>3125</v>
      </c>
      <c r="H20" s="158">
        <f>F20*G20</f>
        <v>6250</v>
      </c>
      <c r="I20" s="173">
        <f t="shared" si="1"/>
        <v>0</v>
      </c>
      <c r="J20" s="174">
        <v>0</v>
      </c>
      <c r="K20" s="158">
        <f t="shared" si="2"/>
        <v>0</v>
      </c>
      <c r="L20" s="34"/>
      <c r="M20" s="118" t="s">
        <v>1147</v>
      </c>
    </row>
    <row r="21" spans="1:13" ht="17.100000000000001" customHeight="1">
      <c r="A21" s="17"/>
      <c r="B21" s="86"/>
      <c r="C21" s="28"/>
      <c r="D21" s="29"/>
      <c r="E21" s="21"/>
      <c r="F21" s="30"/>
      <c r="G21" s="31"/>
      <c r="H21" s="21"/>
      <c r="I21" s="32">
        <f t="shared" ref="I21:I81" si="3">+I20+C21-F21</f>
        <v>0</v>
      </c>
      <c r="J21" s="42" t="e">
        <f t="shared" ref="J21:J81" si="4">ROUND(((K20+E21)-H21)/I21,2)</f>
        <v>#DIV/0!</v>
      </c>
      <c r="K21" s="33" t="e">
        <f t="shared" ref="K21:K81" si="5">ROUND(I21*J21,2)</f>
        <v>#DIV/0!</v>
      </c>
      <c r="L21" s="34"/>
    </row>
    <row r="22" spans="1:13" ht="17.100000000000001" customHeight="1">
      <c r="A22" s="17"/>
      <c r="B22" s="86"/>
      <c r="C22" s="28"/>
      <c r="D22" s="29"/>
      <c r="E22" s="21"/>
      <c r="F22" s="30"/>
      <c r="G22" s="31"/>
      <c r="H22" s="21"/>
      <c r="I22" s="32">
        <f t="shared" si="3"/>
        <v>0</v>
      </c>
      <c r="J22" s="42" t="e">
        <f t="shared" si="4"/>
        <v>#DIV/0!</v>
      </c>
      <c r="K22" s="33" t="e">
        <f t="shared" si="5"/>
        <v>#DIV/0!</v>
      </c>
      <c r="L22" s="34"/>
    </row>
    <row r="23" spans="1:13" ht="17.100000000000001" customHeight="1">
      <c r="A23" s="17"/>
      <c r="B23" s="86"/>
      <c r="C23" s="28"/>
      <c r="D23" s="29"/>
      <c r="E23" s="21"/>
      <c r="F23" s="30"/>
      <c r="G23" s="31"/>
      <c r="H23" s="21"/>
      <c r="I23" s="32">
        <f t="shared" si="3"/>
        <v>0</v>
      </c>
      <c r="J23" s="42" t="e">
        <f t="shared" si="4"/>
        <v>#DIV/0!</v>
      </c>
      <c r="K23" s="33" t="e">
        <f t="shared" si="5"/>
        <v>#DIV/0!</v>
      </c>
      <c r="L23" s="34"/>
    </row>
    <row r="24" spans="1:13" ht="17.100000000000001" customHeight="1">
      <c r="A24" s="17"/>
      <c r="B24" s="86"/>
      <c r="C24" s="28"/>
      <c r="D24" s="29"/>
      <c r="E24" s="21"/>
      <c r="F24" s="30"/>
      <c r="G24" s="31"/>
      <c r="H24" s="21"/>
      <c r="I24" s="32">
        <f t="shared" si="3"/>
        <v>0</v>
      </c>
      <c r="J24" s="42" t="e">
        <f t="shared" si="4"/>
        <v>#DIV/0!</v>
      </c>
      <c r="K24" s="33" t="e">
        <f t="shared" si="5"/>
        <v>#DIV/0!</v>
      </c>
      <c r="L24" s="34"/>
    </row>
    <row r="25" spans="1:13" ht="17.100000000000001" customHeight="1">
      <c r="A25" s="17"/>
      <c r="B25" s="86"/>
      <c r="C25" s="28"/>
      <c r="D25" s="29"/>
      <c r="E25" s="21"/>
      <c r="F25" s="30"/>
      <c r="G25" s="31"/>
      <c r="H25" s="21"/>
      <c r="I25" s="32">
        <f t="shared" si="3"/>
        <v>0</v>
      </c>
      <c r="J25" s="42" t="e">
        <f t="shared" si="4"/>
        <v>#DIV/0!</v>
      </c>
      <c r="K25" s="33" t="e">
        <f t="shared" si="5"/>
        <v>#DIV/0!</v>
      </c>
      <c r="L25" s="34"/>
    </row>
    <row r="26" spans="1:13" ht="17.100000000000001" customHeight="1">
      <c r="A26" s="17"/>
      <c r="B26" s="86"/>
      <c r="C26" s="28"/>
      <c r="D26" s="29"/>
      <c r="E26" s="21"/>
      <c r="F26" s="30"/>
      <c r="G26" s="31"/>
      <c r="H26" s="21"/>
      <c r="I26" s="32">
        <f t="shared" si="3"/>
        <v>0</v>
      </c>
      <c r="J26" s="42" t="e">
        <f t="shared" si="4"/>
        <v>#DIV/0!</v>
      </c>
      <c r="K26" s="33" t="e">
        <f t="shared" si="5"/>
        <v>#DIV/0!</v>
      </c>
      <c r="L26" s="34"/>
    </row>
    <row r="27" spans="1:13" ht="17.100000000000001" customHeight="1">
      <c r="A27" s="17"/>
      <c r="B27" s="86"/>
      <c r="C27" s="28"/>
      <c r="D27" s="29"/>
      <c r="E27" s="21"/>
      <c r="F27" s="30"/>
      <c r="G27" s="31"/>
      <c r="H27" s="21"/>
      <c r="I27" s="32">
        <f t="shared" si="3"/>
        <v>0</v>
      </c>
      <c r="J27" s="42" t="e">
        <f t="shared" si="4"/>
        <v>#DIV/0!</v>
      </c>
      <c r="K27" s="33" t="e">
        <f t="shared" si="5"/>
        <v>#DIV/0!</v>
      </c>
      <c r="L27" s="34"/>
    </row>
    <row r="28" spans="1:13" ht="17.100000000000001" customHeight="1">
      <c r="A28" s="17"/>
      <c r="B28" s="86"/>
      <c r="C28" s="28"/>
      <c r="D28" s="29"/>
      <c r="E28" s="21"/>
      <c r="F28" s="30"/>
      <c r="G28" s="31"/>
      <c r="H28" s="21"/>
      <c r="I28" s="32">
        <f t="shared" si="3"/>
        <v>0</v>
      </c>
      <c r="J28" s="42" t="e">
        <f t="shared" si="4"/>
        <v>#DIV/0!</v>
      </c>
      <c r="K28" s="33" t="e">
        <f t="shared" si="5"/>
        <v>#DIV/0!</v>
      </c>
      <c r="L28" s="34"/>
    </row>
    <row r="29" spans="1:13" ht="17.100000000000001" customHeight="1">
      <c r="A29" s="17"/>
      <c r="B29" s="86"/>
      <c r="C29" s="28"/>
      <c r="D29" s="29"/>
      <c r="E29" s="21"/>
      <c r="F29" s="30"/>
      <c r="G29" s="31"/>
      <c r="H29" s="21"/>
      <c r="I29" s="32">
        <f t="shared" si="3"/>
        <v>0</v>
      </c>
      <c r="J29" s="42" t="e">
        <f t="shared" si="4"/>
        <v>#DIV/0!</v>
      </c>
      <c r="K29" s="33" t="e">
        <f t="shared" si="5"/>
        <v>#DIV/0!</v>
      </c>
      <c r="L29" s="34"/>
    </row>
    <row r="30" spans="1:13" ht="17.100000000000001" customHeight="1">
      <c r="A30" s="17"/>
      <c r="B30" s="86"/>
      <c r="C30" s="28"/>
      <c r="D30" s="29"/>
      <c r="E30" s="21"/>
      <c r="F30" s="30"/>
      <c r="G30" s="31"/>
      <c r="H30" s="21"/>
      <c r="I30" s="32">
        <f t="shared" si="3"/>
        <v>0</v>
      </c>
      <c r="J30" s="42" t="e">
        <f t="shared" si="4"/>
        <v>#DIV/0!</v>
      </c>
      <c r="K30" s="33" t="e">
        <f t="shared" si="5"/>
        <v>#DIV/0!</v>
      </c>
      <c r="L30" s="34"/>
    </row>
    <row r="31" spans="1:13" ht="17.100000000000001" customHeight="1">
      <c r="A31" s="17"/>
      <c r="B31" s="86"/>
      <c r="C31" s="28"/>
      <c r="D31" s="29"/>
      <c r="E31" s="21"/>
      <c r="F31" s="30"/>
      <c r="G31" s="31"/>
      <c r="H31" s="21"/>
      <c r="I31" s="32">
        <f t="shared" si="3"/>
        <v>0</v>
      </c>
      <c r="J31" s="42" t="e">
        <f t="shared" si="4"/>
        <v>#DIV/0!</v>
      </c>
      <c r="K31" s="33" t="e">
        <f t="shared" si="5"/>
        <v>#DIV/0!</v>
      </c>
      <c r="L31" s="34"/>
    </row>
    <row r="32" spans="1:13" ht="17.100000000000001" customHeight="1">
      <c r="A32" s="17"/>
      <c r="B32" s="86"/>
      <c r="C32" s="28"/>
      <c r="D32" s="29"/>
      <c r="E32" s="21"/>
      <c r="F32" s="30"/>
      <c r="G32" s="31"/>
      <c r="H32" s="21"/>
      <c r="I32" s="32">
        <f t="shared" si="3"/>
        <v>0</v>
      </c>
      <c r="J32" s="42" t="e">
        <f t="shared" si="4"/>
        <v>#DIV/0!</v>
      </c>
      <c r="K32" s="33" t="e">
        <f t="shared" si="5"/>
        <v>#DIV/0!</v>
      </c>
      <c r="L32" s="34"/>
    </row>
    <row r="33" spans="1:12" ht="17.100000000000001" customHeight="1">
      <c r="A33" s="17"/>
      <c r="B33" s="86"/>
      <c r="C33" s="28"/>
      <c r="D33" s="29"/>
      <c r="E33" s="21"/>
      <c r="F33" s="30"/>
      <c r="G33" s="31"/>
      <c r="H33" s="21"/>
      <c r="I33" s="32">
        <f t="shared" si="3"/>
        <v>0</v>
      </c>
      <c r="J33" s="42" t="e">
        <f t="shared" si="4"/>
        <v>#DIV/0!</v>
      </c>
      <c r="K33" s="33" t="e">
        <f t="shared" si="5"/>
        <v>#DIV/0!</v>
      </c>
      <c r="L33" s="34"/>
    </row>
    <row r="34" spans="1:12" ht="17.100000000000001" customHeight="1">
      <c r="A34" s="17"/>
      <c r="B34" s="86"/>
      <c r="C34" s="28"/>
      <c r="D34" s="29"/>
      <c r="E34" s="21"/>
      <c r="F34" s="30"/>
      <c r="G34" s="31"/>
      <c r="H34" s="21"/>
      <c r="I34" s="32">
        <f t="shared" si="3"/>
        <v>0</v>
      </c>
      <c r="J34" s="42" t="e">
        <f t="shared" si="4"/>
        <v>#DIV/0!</v>
      </c>
      <c r="K34" s="33" t="e">
        <f t="shared" si="5"/>
        <v>#DIV/0!</v>
      </c>
      <c r="L34" s="34"/>
    </row>
    <row r="35" spans="1:12" ht="17.100000000000001" customHeight="1">
      <c r="A35" s="17"/>
      <c r="B35" s="86"/>
      <c r="C35" s="28"/>
      <c r="D35" s="29"/>
      <c r="E35" s="21"/>
      <c r="F35" s="30"/>
      <c r="G35" s="31"/>
      <c r="H35" s="21"/>
      <c r="I35" s="32">
        <f t="shared" si="3"/>
        <v>0</v>
      </c>
      <c r="J35" s="42" t="e">
        <f t="shared" si="4"/>
        <v>#DIV/0!</v>
      </c>
      <c r="K35" s="33" t="e">
        <f t="shared" si="5"/>
        <v>#DIV/0!</v>
      </c>
      <c r="L35" s="34"/>
    </row>
    <row r="36" spans="1:12" ht="17.100000000000001" customHeight="1">
      <c r="A36" s="17"/>
      <c r="B36" s="86"/>
      <c r="C36" s="28"/>
      <c r="D36" s="29"/>
      <c r="E36" s="21"/>
      <c r="F36" s="30"/>
      <c r="G36" s="31"/>
      <c r="H36" s="21"/>
      <c r="I36" s="32">
        <f t="shared" si="3"/>
        <v>0</v>
      </c>
      <c r="J36" s="42" t="e">
        <f t="shared" si="4"/>
        <v>#DIV/0!</v>
      </c>
      <c r="K36" s="33" t="e">
        <f t="shared" si="5"/>
        <v>#DIV/0!</v>
      </c>
      <c r="L36" s="34"/>
    </row>
    <row r="37" spans="1:12" ht="17.100000000000001" customHeight="1">
      <c r="A37" s="17"/>
      <c r="B37" s="86"/>
      <c r="C37" s="28"/>
      <c r="D37" s="29"/>
      <c r="E37" s="21"/>
      <c r="F37" s="30"/>
      <c r="G37" s="31"/>
      <c r="H37" s="21"/>
      <c r="I37" s="32">
        <f t="shared" si="3"/>
        <v>0</v>
      </c>
      <c r="J37" s="42" t="e">
        <f t="shared" si="4"/>
        <v>#DIV/0!</v>
      </c>
      <c r="K37" s="33" t="e">
        <f t="shared" si="5"/>
        <v>#DIV/0!</v>
      </c>
      <c r="L37" s="34"/>
    </row>
    <row r="38" spans="1:12" ht="17.100000000000001" customHeight="1">
      <c r="A38" s="17"/>
      <c r="B38" s="86"/>
      <c r="C38" s="28"/>
      <c r="D38" s="29"/>
      <c r="E38" s="21"/>
      <c r="F38" s="30"/>
      <c r="G38" s="31"/>
      <c r="H38" s="21"/>
      <c r="I38" s="32">
        <f t="shared" si="3"/>
        <v>0</v>
      </c>
      <c r="J38" s="42" t="e">
        <f t="shared" si="4"/>
        <v>#DIV/0!</v>
      </c>
      <c r="K38" s="33" t="e">
        <f t="shared" si="5"/>
        <v>#DIV/0!</v>
      </c>
      <c r="L38" s="34"/>
    </row>
    <row r="39" spans="1:12" ht="17.100000000000001" customHeight="1">
      <c r="A39" s="17"/>
      <c r="B39" s="86"/>
      <c r="C39" s="28"/>
      <c r="D39" s="29"/>
      <c r="E39" s="21"/>
      <c r="F39" s="30"/>
      <c r="G39" s="31"/>
      <c r="H39" s="21"/>
      <c r="I39" s="32">
        <f t="shared" si="3"/>
        <v>0</v>
      </c>
      <c r="J39" s="42" t="e">
        <f t="shared" si="4"/>
        <v>#DIV/0!</v>
      </c>
      <c r="K39" s="33" t="e">
        <f t="shared" si="5"/>
        <v>#DIV/0!</v>
      </c>
      <c r="L39" s="34"/>
    </row>
    <row r="40" spans="1:12" ht="17.100000000000001" customHeight="1">
      <c r="A40" s="17"/>
      <c r="B40" s="86"/>
      <c r="C40" s="28"/>
      <c r="D40" s="29"/>
      <c r="E40" s="21"/>
      <c r="F40" s="30"/>
      <c r="G40" s="31"/>
      <c r="H40" s="21"/>
      <c r="I40" s="32">
        <f t="shared" si="3"/>
        <v>0</v>
      </c>
      <c r="J40" s="42" t="e">
        <f t="shared" si="4"/>
        <v>#DIV/0!</v>
      </c>
      <c r="K40" s="33" t="e">
        <f t="shared" si="5"/>
        <v>#DIV/0!</v>
      </c>
      <c r="L40" s="34"/>
    </row>
    <row r="41" spans="1:12" ht="17.100000000000001" customHeight="1">
      <c r="A41" s="17"/>
      <c r="B41" s="86"/>
      <c r="C41" s="28"/>
      <c r="D41" s="29"/>
      <c r="E41" s="21"/>
      <c r="F41" s="30"/>
      <c r="G41" s="31"/>
      <c r="H41" s="21"/>
      <c r="I41" s="32">
        <f t="shared" si="3"/>
        <v>0</v>
      </c>
      <c r="J41" s="42" t="e">
        <f t="shared" si="4"/>
        <v>#DIV/0!</v>
      </c>
      <c r="K41" s="33" t="e">
        <f t="shared" si="5"/>
        <v>#DIV/0!</v>
      </c>
      <c r="L41" s="34"/>
    </row>
    <row r="42" spans="1:12" ht="17.100000000000001" customHeight="1">
      <c r="A42" s="17"/>
      <c r="B42" s="86"/>
      <c r="C42" s="28"/>
      <c r="D42" s="29"/>
      <c r="E42" s="21"/>
      <c r="F42" s="30"/>
      <c r="G42" s="31"/>
      <c r="H42" s="21"/>
      <c r="I42" s="32">
        <f t="shared" si="3"/>
        <v>0</v>
      </c>
      <c r="J42" s="42" t="e">
        <f t="shared" si="4"/>
        <v>#DIV/0!</v>
      </c>
      <c r="K42" s="33" t="e">
        <f t="shared" si="5"/>
        <v>#DIV/0!</v>
      </c>
      <c r="L42" s="34"/>
    </row>
    <row r="43" spans="1:12" ht="17.100000000000001" customHeight="1">
      <c r="A43" s="17"/>
      <c r="B43" s="86"/>
      <c r="C43" s="28"/>
      <c r="D43" s="29"/>
      <c r="E43" s="21"/>
      <c r="F43" s="30"/>
      <c r="G43" s="31"/>
      <c r="H43" s="21"/>
      <c r="I43" s="32">
        <f t="shared" si="3"/>
        <v>0</v>
      </c>
      <c r="J43" s="42" t="e">
        <f t="shared" si="4"/>
        <v>#DIV/0!</v>
      </c>
      <c r="K43" s="33" t="e">
        <f t="shared" si="5"/>
        <v>#DIV/0!</v>
      </c>
      <c r="L43" s="34"/>
    </row>
    <row r="44" spans="1:12" ht="17.100000000000001" customHeight="1">
      <c r="A44" s="17"/>
      <c r="B44" s="86"/>
      <c r="C44" s="28"/>
      <c r="D44" s="29"/>
      <c r="E44" s="21"/>
      <c r="F44" s="30"/>
      <c r="G44" s="31"/>
      <c r="H44" s="21"/>
      <c r="I44" s="32">
        <f t="shared" si="3"/>
        <v>0</v>
      </c>
      <c r="J44" s="42" t="e">
        <f t="shared" si="4"/>
        <v>#DIV/0!</v>
      </c>
      <c r="K44" s="33" t="e">
        <f t="shared" si="5"/>
        <v>#DIV/0!</v>
      </c>
      <c r="L44" s="34"/>
    </row>
    <row r="45" spans="1:12" ht="17.100000000000001" customHeight="1">
      <c r="A45" s="17"/>
      <c r="B45" s="86"/>
      <c r="C45" s="28"/>
      <c r="D45" s="29"/>
      <c r="E45" s="21"/>
      <c r="F45" s="30"/>
      <c r="G45" s="31"/>
      <c r="H45" s="21"/>
      <c r="I45" s="32">
        <f t="shared" si="3"/>
        <v>0</v>
      </c>
      <c r="J45" s="42" t="e">
        <f t="shared" si="4"/>
        <v>#DIV/0!</v>
      </c>
      <c r="K45" s="33" t="e">
        <f t="shared" si="5"/>
        <v>#DIV/0!</v>
      </c>
      <c r="L45" s="34"/>
    </row>
    <row r="46" spans="1:12" ht="17.100000000000001" customHeight="1">
      <c r="A46" s="17"/>
      <c r="B46" s="86"/>
      <c r="C46" s="28"/>
      <c r="D46" s="29"/>
      <c r="E46" s="21"/>
      <c r="F46" s="30"/>
      <c r="G46" s="31"/>
      <c r="H46" s="21"/>
      <c r="I46" s="32">
        <f t="shared" si="3"/>
        <v>0</v>
      </c>
      <c r="J46" s="42" t="e">
        <f t="shared" si="4"/>
        <v>#DIV/0!</v>
      </c>
      <c r="K46" s="33" t="e">
        <f t="shared" si="5"/>
        <v>#DIV/0!</v>
      </c>
      <c r="L46" s="34"/>
    </row>
    <row r="47" spans="1:12" ht="17.100000000000001" customHeight="1">
      <c r="A47" s="17"/>
      <c r="B47" s="86"/>
      <c r="C47" s="28"/>
      <c r="D47" s="29"/>
      <c r="E47" s="21"/>
      <c r="F47" s="30"/>
      <c r="G47" s="31"/>
      <c r="H47" s="21"/>
      <c r="I47" s="32">
        <f t="shared" si="3"/>
        <v>0</v>
      </c>
      <c r="J47" s="42" t="e">
        <f t="shared" si="4"/>
        <v>#DIV/0!</v>
      </c>
      <c r="K47" s="33" t="e">
        <f t="shared" si="5"/>
        <v>#DIV/0!</v>
      </c>
      <c r="L47" s="34"/>
    </row>
    <row r="48" spans="1:12" ht="17.100000000000001" customHeight="1">
      <c r="A48" s="17"/>
      <c r="B48" s="86"/>
      <c r="C48" s="28"/>
      <c r="D48" s="29"/>
      <c r="E48" s="21"/>
      <c r="F48" s="30"/>
      <c r="G48" s="31"/>
      <c r="H48" s="21"/>
      <c r="I48" s="32">
        <f t="shared" si="3"/>
        <v>0</v>
      </c>
      <c r="J48" s="42" t="e">
        <f t="shared" si="4"/>
        <v>#DIV/0!</v>
      </c>
      <c r="K48" s="33" t="e">
        <f t="shared" si="5"/>
        <v>#DIV/0!</v>
      </c>
      <c r="L48" s="34"/>
    </row>
    <row r="49" spans="1:12" ht="17.100000000000001" customHeight="1">
      <c r="A49" s="17"/>
      <c r="B49" s="86"/>
      <c r="C49" s="28"/>
      <c r="D49" s="29"/>
      <c r="E49" s="21"/>
      <c r="F49" s="30"/>
      <c r="G49" s="31"/>
      <c r="H49" s="21"/>
      <c r="I49" s="32">
        <f t="shared" si="3"/>
        <v>0</v>
      </c>
      <c r="J49" s="42" t="e">
        <f t="shared" si="4"/>
        <v>#DIV/0!</v>
      </c>
      <c r="K49" s="33" t="e">
        <f t="shared" si="5"/>
        <v>#DIV/0!</v>
      </c>
      <c r="L49" s="34"/>
    </row>
    <row r="50" spans="1:12" ht="17.100000000000001" customHeight="1">
      <c r="A50" s="17"/>
      <c r="B50" s="86"/>
      <c r="C50" s="28"/>
      <c r="D50" s="29"/>
      <c r="E50" s="21"/>
      <c r="F50" s="30"/>
      <c r="G50" s="31"/>
      <c r="H50" s="21"/>
      <c r="I50" s="32">
        <f t="shared" si="3"/>
        <v>0</v>
      </c>
      <c r="J50" s="42" t="e">
        <f t="shared" si="4"/>
        <v>#DIV/0!</v>
      </c>
      <c r="K50" s="33" t="e">
        <f t="shared" si="5"/>
        <v>#DIV/0!</v>
      </c>
      <c r="L50" s="34"/>
    </row>
    <row r="51" spans="1:12" ht="17.100000000000001" customHeight="1">
      <c r="A51" s="17"/>
      <c r="B51" s="86"/>
      <c r="C51" s="28"/>
      <c r="D51" s="29"/>
      <c r="E51" s="21"/>
      <c r="F51" s="30"/>
      <c r="G51" s="31"/>
      <c r="H51" s="21"/>
      <c r="I51" s="32">
        <f t="shared" si="3"/>
        <v>0</v>
      </c>
      <c r="J51" s="42" t="e">
        <f t="shared" si="4"/>
        <v>#DIV/0!</v>
      </c>
      <c r="K51" s="33" t="e">
        <f t="shared" si="5"/>
        <v>#DIV/0!</v>
      </c>
      <c r="L51" s="34"/>
    </row>
    <row r="52" spans="1:12" ht="17.100000000000001" customHeight="1">
      <c r="A52" s="17"/>
      <c r="B52" s="86"/>
      <c r="C52" s="28"/>
      <c r="D52" s="29"/>
      <c r="E52" s="21"/>
      <c r="F52" s="30"/>
      <c r="G52" s="31"/>
      <c r="H52" s="21"/>
      <c r="I52" s="32">
        <f t="shared" si="3"/>
        <v>0</v>
      </c>
      <c r="J52" s="42" t="e">
        <f t="shared" si="4"/>
        <v>#DIV/0!</v>
      </c>
      <c r="K52" s="33" t="e">
        <f t="shared" si="5"/>
        <v>#DIV/0!</v>
      </c>
      <c r="L52" s="34"/>
    </row>
    <row r="53" spans="1:12" ht="17.100000000000001" customHeight="1">
      <c r="A53" s="17"/>
      <c r="B53" s="86"/>
      <c r="C53" s="28"/>
      <c r="D53" s="29"/>
      <c r="E53" s="21"/>
      <c r="F53" s="30"/>
      <c r="G53" s="31"/>
      <c r="H53" s="21"/>
      <c r="I53" s="32">
        <f t="shared" si="3"/>
        <v>0</v>
      </c>
      <c r="J53" s="42" t="e">
        <f t="shared" si="4"/>
        <v>#DIV/0!</v>
      </c>
      <c r="K53" s="33" t="e">
        <f t="shared" si="5"/>
        <v>#DIV/0!</v>
      </c>
      <c r="L53" s="34"/>
    </row>
    <row r="54" spans="1:12" ht="17.100000000000001" customHeight="1">
      <c r="A54" s="17"/>
      <c r="B54" s="86"/>
      <c r="C54" s="28"/>
      <c r="D54" s="29"/>
      <c r="E54" s="21"/>
      <c r="F54" s="30"/>
      <c r="G54" s="31"/>
      <c r="H54" s="21"/>
      <c r="I54" s="32">
        <f t="shared" si="3"/>
        <v>0</v>
      </c>
      <c r="J54" s="42" t="e">
        <f t="shared" si="4"/>
        <v>#DIV/0!</v>
      </c>
      <c r="K54" s="33" t="e">
        <f t="shared" si="5"/>
        <v>#DIV/0!</v>
      </c>
      <c r="L54" s="34"/>
    </row>
    <row r="55" spans="1:12" ht="17.100000000000001" customHeight="1">
      <c r="A55" s="17"/>
      <c r="B55" s="86"/>
      <c r="C55" s="28"/>
      <c r="D55" s="29"/>
      <c r="E55" s="21"/>
      <c r="F55" s="30"/>
      <c r="G55" s="31"/>
      <c r="H55" s="21"/>
      <c r="I55" s="32">
        <f t="shared" si="3"/>
        <v>0</v>
      </c>
      <c r="J55" s="42" t="e">
        <f t="shared" si="4"/>
        <v>#DIV/0!</v>
      </c>
      <c r="K55" s="33" t="e">
        <f t="shared" si="5"/>
        <v>#DIV/0!</v>
      </c>
      <c r="L55" s="34"/>
    </row>
    <row r="56" spans="1:12" ht="17.100000000000001" customHeight="1">
      <c r="A56" s="17"/>
      <c r="B56" s="86"/>
      <c r="C56" s="28"/>
      <c r="D56" s="29"/>
      <c r="E56" s="21"/>
      <c r="F56" s="30"/>
      <c r="G56" s="31"/>
      <c r="H56" s="21"/>
      <c r="I56" s="32">
        <f t="shared" si="3"/>
        <v>0</v>
      </c>
      <c r="J56" s="42" t="e">
        <f t="shared" si="4"/>
        <v>#DIV/0!</v>
      </c>
      <c r="K56" s="33" t="e">
        <f t="shared" si="5"/>
        <v>#DIV/0!</v>
      </c>
      <c r="L56" s="34"/>
    </row>
    <row r="57" spans="1:12" ht="17.100000000000001" customHeight="1">
      <c r="A57" s="17"/>
      <c r="B57" s="86"/>
      <c r="C57" s="28"/>
      <c r="D57" s="29"/>
      <c r="E57" s="21"/>
      <c r="F57" s="30"/>
      <c r="G57" s="31"/>
      <c r="H57" s="21"/>
      <c r="I57" s="32">
        <f t="shared" si="3"/>
        <v>0</v>
      </c>
      <c r="J57" s="42" t="e">
        <f t="shared" si="4"/>
        <v>#DIV/0!</v>
      </c>
      <c r="K57" s="33" t="e">
        <f t="shared" si="5"/>
        <v>#DIV/0!</v>
      </c>
      <c r="L57" s="34"/>
    </row>
    <row r="58" spans="1:12" ht="17.100000000000001" customHeight="1">
      <c r="A58" s="17"/>
      <c r="B58" s="86"/>
      <c r="C58" s="28"/>
      <c r="D58" s="29"/>
      <c r="E58" s="21"/>
      <c r="F58" s="30"/>
      <c r="G58" s="31"/>
      <c r="H58" s="21"/>
      <c r="I58" s="32">
        <f t="shared" si="3"/>
        <v>0</v>
      </c>
      <c r="J58" s="42" t="e">
        <f t="shared" si="4"/>
        <v>#DIV/0!</v>
      </c>
      <c r="K58" s="33" t="e">
        <f t="shared" si="5"/>
        <v>#DIV/0!</v>
      </c>
      <c r="L58" s="34"/>
    </row>
    <row r="59" spans="1:12" ht="17.100000000000001" customHeight="1">
      <c r="A59" s="17"/>
      <c r="B59" s="86"/>
      <c r="C59" s="28"/>
      <c r="D59" s="29"/>
      <c r="E59" s="21"/>
      <c r="F59" s="30"/>
      <c r="G59" s="31"/>
      <c r="H59" s="21"/>
      <c r="I59" s="32">
        <f t="shared" si="3"/>
        <v>0</v>
      </c>
      <c r="J59" s="42" t="e">
        <f t="shared" si="4"/>
        <v>#DIV/0!</v>
      </c>
      <c r="K59" s="33" t="e">
        <f t="shared" si="5"/>
        <v>#DIV/0!</v>
      </c>
      <c r="L59" s="34"/>
    </row>
    <row r="60" spans="1:12" ht="17.100000000000001" customHeight="1">
      <c r="A60" s="17"/>
      <c r="B60" s="86"/>
      <c r="C60" s="28"/>
      <c r="D60" s="29"/>
      <c r="E60" s="21"/>
      <c r="F60" s="30"/>
      <c r="G60" s="31"/>
      <c r="H60" s="21"/>
      <c r="I60" s="32">
        <f t="shared" si="3"/>
        <v>0</v>
      </c>
      <c r="J60" s="42" t="e">
        <f t="shared" si="4"/>
        <v>#DIV/0!</v>
      </c>
      <c r="K60" s="33" t="e">
        <f t="shared" si="5"/>
        <v>#DIV/0!</v>
      </c>
      <c r="L60" s="34"/>
    </row>
    <row r="61" spans="1:12" ht="17.100000000000001" customHeight="1">
      <c r="A61" s="17"/>
      <c r="B61" s="86"/>
      <c r="C61" s="28"/>
      <c r="D61" s="29"/>
      <c r="E61" s="21"/>
      <c r="F61" s="30"/>
      <c r="G61" s="31"/>
      <c r="H61" s="21"/>
      <c r="I61" s="32">
        <f t="shared" si="3"/>
        <v>0</v>
      </c>
      <c r="J61" s="42" t="e">
        <f t="shared" si="4"/>
        <v>#DIV/0!</v>
      </c>
      <c r="K61" s="33" t="e">
        <f t="shared" si="5"/>
        <v>#DIV/0!</v>
      </c>
      <c r="L61" s="34"/>
    </row>
    <row r="62" spans="1:12" ht="17.100000000000001" customHeight="1">
      <c r="A62" s="17"/>
      <c r="B62" s="86"/>
      <c r="C62" s="28"/>
      <c r="D62" s="29"/>
      <c r="E62" s="21"/>
      <c r="F62" s="30"/>
      <c r="G62" s="31"/>
      <c r="H62" s="21"/>
      <c r="I62" s="32">
        <f t="shared" si="3"/>
        <v>0</v>
      </c>
      <c r="J62" s="42" t="e">
        <f t="shared" si="4"/>
        <v>#DIV/0!</v>
      </c>
      <c r="K62" s="33" t="e">
        <f t="shared" si="5"/>
        <v>#DIV/0!</v>
      </c>
      <c r="L62" s="34"/>
    </row>
    <row r="63" spans="1:12" ht="17.100000000000001" customHeight="1">
      <c r="A63" s="17"/>
      <c r="B63" s="86"/>
      <c r="C63" s="28"/>
      <c r="D63" s="29"/>
      <c r="E63" s="21"/>
      <c r="F63" s="30"/>
      <c r="G63" s="31"/>
      <c r="H63" s="21"/>
      <c r="I63" s="32">
        <f t="shared" si="3"/>
        <v>0</v>
      </c>
      <c r="J63" s="42" t="e">
        <f t="shared" si="4"/>
        <v>#DIV/0!</v>
      </c>
      <c r="K63" s="33" t="e">
        <f t="shared" si="5"/>
        <v>#DIV/0!</v>
      </c>
      <c r="L63" s="34"/>
    </row>
    <row r="64" spans="1:12" ht="17.100000000000001" customHeight="1">
      <c r="A64" s="17"/>
      <c r="B64" s="86"/>
      <c r="C64" s="28"/>
      <c r="D64" s="29"/>
      <c r="E64" s="21"/>
      <c r="F64" s="30"/>
      <c r="G64" s="31"/>
      <c r="H64" s="21"/>
      <c r="I64" s="32">
        <f t="shared" si="3"/>
        <v>0</v>
      </c>
      <c r="J64" s="42" t="e">
        <f t="shared" si="4"/>
        <v>#DIV/0!</v>
      </c>
      <c r="K64" s="33" t="e">
        <f t="shared" si="5"/>
        <v>#DIV/0!</v>
      </c>
      <c r="L64" s="34"/>
    </row>
    <row r="65" spans="1:12" ht="17.100000000000001" customHeight="1">
      <c r="A65" s="17"/>
      <c r="B65" s="86"/>
      <c r="C65" s="28"/>
      <c r="D65" s="29"/>
      <c r="E65" s="21"/>
      <c r="F65" s="30"/>
      <c r="G65" s="31"/>
      <c r="H65" s="21"/>
      <c r="I65" s="32">
        <f t="shared" si="3"/>
        <v>0</v>
      </c>
      <c r="J65" s="42" t="e">
        <f t="shared" si="4"/>
        <v>#DIV/0!</v>
      </c>
      <c r="K65" s="33" t="e">
        <f t="shared" si="5"/>
        <v>#DIV/0!</v>
      </c>
      <c r="L65" s="34"/>
    </row>
    <row r="66" spans="1:12" ht="17.100000000000001" customHeight="1">
      <c r="A66" s="17"/>
      <c r="B66" s="86"/>
      <c r="C66" s="28"/>
      <c r="D66" s="29"/>
      <c r="E66" s="21"/>
      <c r="F66" s="30"/>
      <c r="G66" s="31"/>
      <c r="H66" s="21"/>
      <c r="I66" s="32">
        <f t="shared" si="3"/>
        <v>0</v>
      </c>
      <c r="J66" s="42" t="e">
        <f t="shared" si="4"/>
        <v>#DIV/0!</v>
      </c>
      <c r="K66" s="33" t="e">
        <f t="shared" si="5"/>
        <v>#DIV/0!</v>
      </c>
      <c r="L66" s="34"/>
    </row>
    <row r="67" spans="1:12" ht="17.100000000000001" customHeight="1">
      <c r="A67" s="17"/>
      <c r="B67" s="86"/>
      <c r="C67" s="28"/>
      <c r="D67" s="29"/>
      <c r="E67" s="21"/>
      <c r="F67" s="30"/>
      <c r="G67" s="31"/>
      <c r="H67" s="21"/>
      <c r="I67" s="32">
        <f t="shared" si="3"/>
        <v>0</v>
      </c>
      <c r="J67" s="42" t="e">
        <f t="shared" si="4"/>
        <v>#DIV/0!</v>
      </c>
      <c r="K67" s="33" t="e">
        <f t="shared" si="5"/>
        <v>#DIV/0!</v>
      </c>
      <c r="L67" s="34"/>
    </row>
    <row r="68" spans="1:12" ht="17.100000000000001" customHeight="1">
      <c r="A68" s="17"/>
      <c r="B68" s="86"/>
      <c r="C68" s="28"/>
      <c r="D68" s="29"/>
      <c r="E68" s="21"/>
      <c r="F68" s="30"/>
      <c r="G68" s="31"/>
      <c r="H68" s="21"/>
      <c r="I68" s="32">
        <f t="shared" si="3"/>
        <v>0</v>
      </c>
      <c r="J68" s="42" t="e">
        <f t="shared" si="4"/>
        <v>#DIV/0!</v>
      </c>
      <c r="K68" s="33" t="e">
        <f t="shared" si="5"/>
        <v>#DIV/0!</v>
      </c>
      <c r="L68" s="34"/>
    </row>
    <row r="69" spans="1:12" ht="17.100000000000001" customHeight="1">
      <c r="A69" s="17"/>
      <c r="B69" s="86"/>
      <c r="C69" s="28"/>
      <c r="D69" s="29"/>
      <c r="E69" s="21"/>
      <c r="F69" s="30"/>
      <c r="G69" s="31"/>
      <c r="H69" s="21"/>
      <c r="I69" s="32">
        <f t="shared" si="3"/>
        <v>0</v>
      </c>
      <c r="J69" s="42" t="e">
        <f t="shared" si="4"/>
        <v>#DIV/0!</v>
      </c>
      <c r="K69" s="33" t="e">
        <f t="shared" si="5"/>
        <v>#DIV/0!</v>
      </c>
      <c r="L69" s="34"/>
    </row>
    <row r="70" spans="1:12" ht="17.100000000000001" customHeight="1">
      <c r="A70" s="17"/>
      <c r="B70" s="86"/>
      <c r="C70" s="28"/>
      <c r="D70" s="29"/>
      <c r="E70" s="21"/>
      <c r="F70" s="30"/>
      <c r="G70" s="31"/>
      <c r="H70" s="21"/>
      <c r="I70" s="32">
        <f t="shared" si="3"/>
        <v>0</v>
      </c>
      <c r="J70" s="42" t="e">
        <f t="shared" si="4"/>
        <v>#DIV/0!</v>
      </c>
      <c r="K70" s="33" t="e">
        <f t="shared" si="5"/>
        <v>#DIV/0!</v>
      </c>
      <c r="L70" s="34"/>
    </row>
    <row r="71" spans="1:12" ht="17.100000000000001" customHeight="1">
      <c r="A71" s="17"/>
      <c r="B71" s="86"/>
      <c r="C71" s="28"/>
      <c r="D71" s="29"/>
      <c r="E71" s="21"/>
      <c r="F71" s="30"/>
      <c r="G71" s="31"/>
      <c r="H71" s="21"/>
      <c r="I71" s="32">
        <f t="shared" si="3"/>
        <v>0</v>
      </c>
      <c r="J71" s="42" t="e">
        <f t="shared" si="4"/>
        <v>#DIV/0!</v>
      </c>
      <c r="K71" s="33" t="e">
        <f t="shared" si="5"/>
        <v>#DIV/0!</v>
      </c>
      <c r="L71" s="34"/>
    </row>
    <row r="72" spans="1:12" ht="17.100000000000001" customHeight="1">
      <c r="A72" s="17"/>
      <c r="B72" s="86"/>
      <c r="C72" s="28"/>
      <c r="D72" s="29"/>
      <c r="E72" s="21"/>
      <c r="F72" s="30"/>
      <c r="G72" s="31"/>
      <c r="H72" s="21"/>
      <c r="I72" s="32">
        <f t="shared" si="3"/>
        <v>0</v>
      </c>
      <c r="J72" s="42" t="e">
        <f t="shared" si="4"/>
        <v>#DIV/0!</v>
      </c>
      <c r="K72" s="33" t="e">
        <f t="shared" si="5"/>
        <v>#DIV/0!</v>
      </c>
      <c r="L72" s="34"/>
    </row>
    <row r="73" spans="1:12" ht="17.100000000000001" customHeight="1">
      <c r="A73" s="17"/>
      <c r="B73" s="86"/>
      <c r="C73" s="28"/>
      <c r="D73" s="29"/>
      <c r="E73" s="21"/>
      <c r="F73" s="30"/>
      <c r="G73" s="31"/>
      <c r="H73" s="21"/>
      <c r="I73" s="32">
        <f t="shared" si="3"/>
        <v>0</v>
      </c>
      <c r="J73" s="42" t="e">
        <f t="shared" si="4"/>
        <v>#DIV/0!</v>
      </c>
      <c r="K73" s="33" t="e">
        <f t="shared" si="5"/>
        <v>#DIV/0!</v>
      </c>
      <c r="L73" s="34"/>
    </row>
    <row r="74" spans="1:12" ht="17.100000000000001" customHeight="1">
      <c r="A74" s="17"/>
      <c r="B74" s="86"/>
      <c r="C74" s="28"/>
      <c r="D74" s="29"/>
      <c r="E74" s="21"/>
      <c r="F74" s="30"/>
      <c r="G74" s="31"/>
      <c r="H74" s="21"/>
      <c r="I74" s="32">
        <f t="shared" si="3"/>
        <v>0</v>
      </c>
      <c r="J74" s="42" t="e">
        <f t="shared" si="4"/>
        <v>#DIV/0!</v>
      </c>
      <c r="K74" s="33" t="e">
        <f t="shared" si="5"/>
        <v>#DIV/0!</v>
      </c>
      <c r="L74" s="34"/>
    </row>
    <row r="75" spans="1:12" ht="17.100000000000001" customHeight="1">
      <c r="A75" s="17"/>
      <c r="B75" s="86"/>
      <c r="C75" s="28"/>
      <c r="D75" s="29"/>
      <c r="E75" s="21"/>
      <c r="F75" s="30"/>
      <c r="G75" s="31"/>
      <c r="H75" s="21"/>
      <c r="I75" s="32">
        <f t="shared" si="3"/>
        <v>0</v>
      </c>
      <c r="J75" s="42" t="e">
        <f t="shared" si="4"/>
        <v>#DIV/0!</v>
      </c>
      <c r="K75" s="33" t="e">
        <f t="shared" si="5"/>
        <v>#DIV/0!</v>
      </c>
      <c r="L75" s="34"/>
    </row>
    <row r="76" spans="1:12" ht="17.100000000000001" customHeight="1">
      <c r="A76" s="17"/>
      <c r="B76" s="86"/>
      <c r="C76" s="28"/>
      <c r="D76" s="29"/>
      <c r="E76" s="21"/>
      <c r="F76" s="30"/>
      <c r="G76" s="31"/>
      <c r="H76" s="21"/>
      <c r="I76" s="32">
        <f t="shared" si="3"/>
        <v>0</v>
      </c>
      <c r="J76" s="42" t="e">
        <f t="shared" si="4"/>
        <v>#DIV/0!</v>
      </c>
      <c r="K76" s="33" t="e">
        <f t="shared" si="5"/>
        <v>#DIV/0!</v>
      </c>
      <c r="L76" s="34"/>
    </row>
    <row r="77" spans="1:12" ht="17.100000000000001" customHeight="1">
      <c r="A77" s="17"/>
      <c r="B77" s="86"/>
      <c r="C77" s="28"/>
      <c r="D77" s="29"/>
      <c r="E77" s="21"/>
      <c r="F77" s="30"/>
      <c r="G77" s="31"/>
      <c r="H77" s="21"/>
      <c r="I77" s="32">
        <f t="shared" si="3"/>
        <v>0</v>
      </c>
      <c r="J77" s="42" t="e">
        <f t="shared" si="4"/>
        <v>#DIV/0!</v>
      </c>
      <c r="K77" s="33" t="e">
        <f t="shared" si="5"/>
        <v>#DIV/0!</v>
      </c>
      <c r="L77" s="34"/>
    </row>
    <row r="78" spans="1:12" ht="17.100000000000001" customHeight="1">
      <c r="A78" s="17"/>
      <c r="B78" s="86"/>
      <c r="C78" s="28"/>
      <c r="D78" s="29"/>
      <c r="E78" s="21"/>
      <c r="F78" s="30"/>
      <c r="G78" s="31"/>
      <c r="H78" s="21"/>
      <c r="I78" s="32">
        <f t="shared" si="3"/>
        <v>0</v>
      </c>
      <c r="J78" s="42" t="e">
        <f t="shared" si="4"/>
        <v>#DIV/0!</v>
      </c>
      <c r="K78" s="33" t="e">
        <f t="shared" si="5"/>
        <v>#DIV/0!</v>
      </c>
      <c r="L78" s="34"/>
    </row>
    <row r="79" spans="1:12" ht="17.100000000000001" customHeight="1">
      <c r="A79" s="17"/>
      <c r="B79" s="86"/>
      <c r="C79" s="28"/>
      <c r="D79" s="29"/>
      <c r="E79" s="21"/>
      <c r="F79" s="30"/>
      <c r="G79" s="31"/>
      <c r="H79" s="21"/>
      <c r="I79" s="32">
        <f t="shared" si="3"/>
        <v>0</v>
      </c>
      <c r="J79" s="42" t="e">
        <f t="shared" si="4"/>
        <v>#DIV/0!</v>
      </c>
      <c r="K79" s="33" t="e">
        <f t="shared" si="5"/>
        <v>#DIV/0!</v>
      </c>
      <c r="L79" s="34"/>
    </row>
    <row r="80" spans="1:12" ht="17.100000000000001" customHeight="1">
      <c r="A80" s="17"/>
      <c r="B80" s="86"/>
      <c r="C80" s="28"/>
      <c r="D80" s="29"/>
      <c r="E80" s="21"/>
      <c r="F80" s="30"/>
      <c r="G80" s="31"/>
      <c r="H80" s="21"/>
      <c r="I80" s="32">
        <f t="shared" si="3"/>
        <v>0</v>
      </c>
      <c r="J80" s="42" t="e">
        <f t="shared" si="4"/>
        <v>#DIV/0!</v>
      </c>
      <c r="K80" s="33" t="e">
        <f t="shared" si="5"/>
        <v>#DIV/0!</v>
      </c>
      <c r="L80" s="34"/>
    </row>
    <row r="81" spans="1:12" ht="17.100000000000001" customHeight="1">
      <c r="A81" s="17"/>
      <c r="B81" s="86"/>
      <c r="C81" s="28"/>
      <c r="D81" s="29"/>
      <c r="E81" s="21"/>
      <c r="F81" s="30"/>
      <c r="G81" s="31"/>
      <c r="H81" s="21"/>
      <c r="I81" s="32">
        <f t="shared" si="3"/>
        <v>0</v>
      </c>
      <c r="J81" s="42" t="e">
        <f t="shared" si="4"/>
        <v>#DIV/0!</v>
      </c>
      <c r="K81" s="33" t="e">
        <f t="shared" si="5"/>
        <v>#DIV/0!</v>
      </c>
      <c r="L81" s="34"/>
    </row>
    <row r="82" spans="1:12" ht="17.100000000000001" customHeight="1">
      <c r="A82" s="17"/>
      <c r="B82" s="86"/>
      <c r="C82" s="28"/>
      <c r="D82" s="29"/>
      <c r="E82" s="21"/>
      <c r="F82" s="30"/>
      <c r="G82" s="31"/>
      <c r="H82" s="21"/>
      <c r="I82" s="32">
        <f t="shared" ref="I82:I120" si="6">+I81+C82-F82</f>
        <v>0</v>
      </c>
      <c r="J82" s="42" t="e">
        <f t="shared" ref="J82:J120" si="7">ROUND(((K81+E82)-H82)/I82,2)</f>
        <v>#DIV/0!</v>
      </c>
      <c r="K82" s="33" t="e">
        <f t="shared" ref="K82:K120" si="8">ROUND(I82*J82,2)</f>
        <v>#DIV/0!</v>
      </c>
      <c r="L82" s="34"/>
    </row>
    <row r="83" spans="1:12" ht="17.100000000000001" customHeight="1">
      <c r="A83" s="17"/>
      <c r="B83" s="86"/>
      <c r="C83" s="28"/>
      <c r="D83" s="29"/>
      <c r="E83" s="21"/>
      <c r="F83" s="30"/>
      <c r="G83" s="31"/>
      <c r="H83" s="21"/>
      <c r="I83" s="32">
        <f t="shared" si="6"/>
        <v>0</v>
      </c>
      <c r="J83" s="42" t="e">
        <f t="shared" si="7"/>
        <v>#DIV/0!</v>
      </c>
      <c r="K83" s="33" t="e">
        <f t="shared" si="8"/>
        <v>#DIV/0!</v>
      </c>
      <c r="L83" s="34"/>
    </row>
    <row r="84" spans="1:12" ht="17.100000000000001" customHeight="1">
      <c r="A84" s="17"/>
      <c r="B84" s="86"/>
      <c r="C84" s="28"/>
      <c r="D84" s="29"/>
      <c r="E84" s="21"/>
      <c r="F84" s="30"/>
      <c r="G84" s="31"/>
      <c r="H84" s="21"/>
      <c r="I84" s="32">
        <f t="shared" si="6"/>
        <v>0</v>
      </c>
      <c r="J84" s="42" t="e">
        <f t="shared" si="7"/>
        <v>#DIV/0!</v>
      </c>
      <c r="K84" s="33" t="e">
        <f t="shared" si="8"/>
        <v>#DIV/0!</v>
      </c>
      <c r="L84" s="34"/>
    </row>
    <row r="85" spans="1:12" ht="17.100000000000001" customHeight="1">
      <c r="A85" s="17"/>
      <c r="B85" s="86"/>
      <c r="C85" s="28"/>
      <c r="D85" s="29"/>
      <c r="E85" s="21"/>
      <c r="F85" s="30"/>
      <c r="G85" s="31"/>
      <c r="H85" s="21"/>
      <c r="I85" s="32">
        <f t="shared" si="6"/>
        <v>0</v>
      </c>
      <c r="J85" s="42" t="e">
        <f t="shared" si="7"/>
        <v>#DIV/0!</v>
      </c>
      <c r="K85" s="33" t="e">
        <f t="shared" si="8"/>
        <v>#DIV/0!</v>
      </c>
      <c r="L85" s="34"/>
    </row>
    <row r="86" spans="1:12" ht="17.100000000000001" customHeight="1">
      <c r="A86" s="17"/>
      <c r="B86" s="86"/>
      <c r="C86" s="28"/>
      <c r="D86" s="29"/>
      <c r="E86" s="21"/>
      <c r="F86" s="30"/>
      <c r="G86" s="31"/>
      <c r="H86" s="21"/>
      <c r="I86" s="32">
        <f t="shared" si="6"/>
        <v>0</v>
      </c>
      <c r="J86" s="42" t="e">
        <f t="shared" si="7"/>
        <v>#DIV/0!</v>
      </c>
      <c r="K86" s="33" t="e">
        <f t="shared" si="8"/>
        <v>#DIV/0!</v>
      </c>
      <c r="L86" s="34"/>
    </row>
    <row r="87" spans="1:12" ht="17.100000000000001" customHeight="1">
      <c r="A87" s="17"/>
      <c r="B87" s="86"/>
      <c r="C87" s="28"/>
      <c r="D87" s="29"/>
      <c r="E87" s="21"/>
      <c r="F87" s="30"/>
      <c r="G87" s="31"/>
      <c r="H87" s="21"/>
      <c r="I87" s="32">
        <f t="shared" si="6"/>
        <v>0</v>
      </c>
      <c r="J87" s="42" t="e">
        <f t="shared" si="7"/>
        <v>#DIV/0!</v>
      </c>
      <c r="K87" s="33" t="e">
        <f t="shared" si="8"/>
        <v>#DIV/0!</v>
      </c>
      <c r="L87" s="34"/>
    </row>
    <row r="88" spans="1:12" ht="17.100000000000001" customHeight="1">
      <c r="A88" s="17"/>
      <c r="B88" s="86"/>
      <c r="C88" s="28"/>
      <c r="D88" s="29"/>
      <c r="E88" s="21"/>
      <c r="F88" s="30"/>
      <c r="G88" s="31"/>
      <c r="H88" s="21"/>
      <c r="I88" s="32">
        <f t="shared" si="6"/>
        <v>0</v>
      </c>
      <c r="J88" s="42" t="e">
        <f t="shared" si="7"/>
        <v>#DIV/0!</v>
      </c>
      <c r="K88" s="33" t="e">
        <f t="shared" si="8"/>
        <v>#DIV/0!</v>
      </c>
      <c r="L88" s="34"/>
    </row>
    <row r="89" spans="1:12" ht="17.100000000000001" customHeight="1">
      <c r="A89" s="17"/>
      <c r="B89" s="86"/>
      <c r="C89" s="28"/>
      <c r="D89" s="29"/>
      <c r="E89" s="21"/>
      <c r="F89" s="30"/>
      <c r="G89" s="31"/>
      <c r="H89" s="21"/>
      <c r="I89" s="32">
        <f t="shared" si="6"/>
        <v>0</v>
      </c>
      <c r="J89" s="42" t="e">
        <f t="shared" si="7"/>
        <v>#DIV/0!</v>
      </c>
      <c r="K89" s="33" t="e">
        <f t="shared" si="8"/>
        <v>#DIV/0!</v>
      </c>
      <c r="L89" s="34"/>
    </row>
    <row r="90" spans="1:12" ht="17.100000000000001" customHeight="1">
      <c r="A90" s="17"/>
      <c r="B90" s="86"/>
      <c r="C90" s="28"/>
      <c r="D90" s="29"/>
      <c r="E90" s="21"/>
      <c r="F90" s="30"/>
      <c r="G90" s="31"/>
      <c r="H90" s="21"/>
      <c r="I90" s="32">
        <f t="shared" si="6"/>
        <v>0</v>
      </c>
      <c r="J90" s="42" t="e">
        <f t="shared" si="7"/>
        <v>#DIV/0!</v>
      </c>
      <c r="K90" s="33" t="e">
        <f t="shared" si="8"/>
        <v>#DIV/0!</v>
      </c>
      <c r="L90" s="34"/>
    </row>
    <row r="91" spans="1:12" ht="17.100000000000001" customHeight="1">
      <c r="A91" s="17"/>
      <c r="B91" s="86"/>
      <c r="C91" s="28"/>
      <c r="D91" s="29"/>
      <c r="E91" s="21"/>
      <c r="F91" s="30"/>
      <c r="G91" s="31"/>
      <c r="H91" s="21"/>
      <c r="I91" s="32">
        <f t="shared" si="6"/>
        <v>0</v>
      </c>
      <c r="J91" s="42" t="e">
        <f t="shared" si="7"/>
        <v>#DIV/0!</v>
      </c>
      <c r="K91" s="33" t="e">
        <f t="shared" si="8"/>
        <v>#DIV/0!</v>
      </c>
      <c r="L91" s="34"/>
    </row>
    <row r="92" spans="1:12" ht="17.100000000000001" customHeight="1">
      <c r="A92" s="17"/>
      <c r="B92" s="86"/>
      <c r="C92" s="28"/>
      <c r="D92" s="29"/>
      <c r="E92" s="21"/>
      <c r="F92" s="30"/>
      <c r="G92" s="31"/>
      <c r="H92" s="21"/>
      <c r="I92" s="32">
        <f t="shared" si="6"/>
        <v>0</v>
      </c>
      <c r="J92" s="42" t="e">
        <f t="shared" si="7"/>
        <v>#DIV/0!</v>
      </c>
      <c r="K92" s="33" t="e">
        <f t="shared" si="8"/>
        <v>#DIV/0!</v>
      </c>
      <c r="L92" s="34"/>
    </row>
    <row r="93" spans="1:12" ht="17.100000000000001" customHeight="1">
      <c r="A93" s="17"/>
      <c r="B93" s="86"/>
      <c r="C93" s="28"/>
      <c r="D93" s="29"/>
      <c r="E93" s="21"/>
      <c r="F93" s="30"/>
      <c r="G93" s="31"/>
      <c r="H93" s="21"/>
      <c r="I93" s="32">
        <f t="shared" si="6"/>
        <v>0</v>
      </c>
      <c r="J93" s="42" t="e">
        <f t="shared" si="7"/>
        <v>#DIV/0!</v>
      </c>
      <c r="K93" s="33" t="e">
        <f t="shared" si="8"/>
        <v>#DIV/0!</v>
      </c>
      <c r="L93" s="34"/>
    </row>
    <row r="94" spans="1:12" ht="17.100000000000001" customHeight="1">
      <c r="A94" s="17"/>
      <c r="B94" s="86"/>
      <c r="C94" s="28"/>
      <c r="D94" s="29"/>
      <c r="E94" s="21"/>
      <c r="F94" s="30"/>
      <c r="G94" s="31"/>
      <c r="H94" s="21"/>
      <c r="I94" s="32">
        <f t="shared" si="6"/>
        <v>0</v>
      </c>
      <c r="J94" s="42" t="e">
        <f t="shared" si="7"/>
        <v>#DIV/0!</v>
      </c>
      <c r="K94" s="33" t="e">
        <f t="shared" si="8"/>
        <v>#DIV/0!</v>
      </c>
      <c r="L94" s="34"/>
    </row>
    <row r="95" spans="1:12" ht="17.100000000000001" customHeight="1">
      <c r="A95" s="17"/>
      <c r="B95" s="86"/>
      <c r="C95" s="28"/>
      <c r="D95" s="29"/>
      <c r="E95" s="21"/>
      <c r="F95" s="30"/>
      <c r="G95" s="31"/>
      <c r="H95" s="21"/>
      <c r="I95" s="32">
        <f t="shared" si="6"/>
        <v>0</v>
      </c>
      <c r="J95" s="42" t="e">
        <f t="shared" si="7"/>
        <v>#DIV/0!</v>
      </c>
      <c r="K95" s="33" t="e">
        <f t="shared" si="8"/>
        <v>#DIV/0!</v>
      </c>
      <c r="L95" s="34"/>
    </row>
    <row r="96" spans="1:12" ht="17.100000000000001" customHeight="1">
      <c r="A96" s="17"/>
      <c r="B96" s="86"/>
      <c r="C96" s="28"/>
      <c r="D96" s="29"/>
      <c r="E96" s="21"/>
      <c r="F96" s="30"/>
      <c r="G96" s="31"/>
      <c r="H96" s="21"/>
      <c r="I96" s="32">
        <f t="shared" si="6"/>
        <v>0</v>
      </c>
      <c r="J96" s="42" t="e">
        <f t="shared" si="7"/>
        <v>#DIV/0!</v>
      </c>
      <c r="K96" s="33" t="e">
        <f t="shared" si="8"/>
        <v>#DIV/0!</v>
      </c>
      <c r="L96" s="34"/>
    </row>
    <row r="97" spans="1:12" ht="17.100000000000001" customHeight="1">
      <c r="A97" s="17"/>
      <c r="B97" s="86"/>
      <c r="C97" s="28"/>
      <c r="D97" s="29"/>
      <c r="E97" s="21"/>
      <c r="F97" s="30"/>
      <c r="G97" s="31"/>
      <c r="H97" s="21"/>
      <c r="I97" s="32">
        <f t="shared" si="6"/>
        <v>0</v>
      </c>
      <c r="J97" s="42" t="e">
        <f t="shared" si="7"/>
        <v>#DIV/0!</v>
      </c>
      <c r="K97" s="33" t="e">
        <f t="shared" si="8"/>
        <v>#DIV/0!</v>
      </c>
      <c r="L97" s="34"/>
    </row>
    <row r="98" spans="1:12" ht="17.100000000000001" customHeight="1">
      <c r="A98" s="17"/>
      <c r="B98" s="86"/>
      <c r="C98" s="28"/>
      <c r="D98" s="29"/>
      <c r="E98" s="21"/>
      <c r="F98" s="30"/>
      <c r="G98" s="31"/>
      <c r="H98" s="21"/>
      <c r="I98" s="32">
        <f t="shared" si="6"/>
        <v>0</v>
      </c>
      <c r="J98" s="42" t="e">
        <f t="shared" si="7"/>
        <v>#DIV/0!</v>
      </c>
      <c r="K98" s="33" t="e">
        <f t="shared" si="8"/>
        <v>#DIV/0!</v>
      </c>
      <c r="L98" s="34"/>
    </row>
    <row r="99" spans="1:12" ht="17.100000000000001" customHeight="1">
      <c r="A99" s="17"/>
      <c r="B99" s="86"/>
      <c r="C99" s="28"/>
      <c r="D99" s="29"/>
      <c r="E99" s="21"/>
      <c r="F99" s="30"/>
      <c r="G99" s="31"/>
      <c r="H99" s="21"/>
      <c r="I99" s="32">
        <f t="shared" si="6"/>
        <v>0</v>
      </c>
      <c r="J99" s="42" t="e">
        <f t="shared" si="7"/>
        <v>#DIV/0!</v>
      </c>
      <c r="K99" s="33" t="e">
        <f t="shared" si="8"/>
        <v>#DIV/0!</v>
      </c>
      <c r="L99" s="34"/>
    </row>
    <row r="100" spans="1:12" ht="17.100000000000001" customHeight="1">
      <c r="A100" s="17"/>
      <c r="B100" s="86"/>
      <c r="C100" s="28"/>
      <c r="D100" s="29"/>
      <c r="E100" s="21"/>
      <c r="F100" s="30"/>
      <c r="G100" s="31"/>
      <c r="H100" s="21"/>
      <c r="I100" s="32">
        <f t="shared" si="6"/>
        <v>0</v>
      </c>
      <c r="J100" s="42" t="e">
        <f t="shared" si="7"/>
        <v>#DIV/0!</v>
      </c>
      <c r="K100" s="33" t="e">
        <f t="shared" si="8"/>
        <v>#DIV/0!</v>
      </c>
      <c r="L100" s="34"/>
    </row>
    <row r="101" spans="1:12" ht="17.100000000000001" customHeight="1">
      <c r="A101" s="17"/>
      <c r="B101" s="86"/>
      <c r="C101" s="28"/>
      <c r="D101" s="29"/>
      <c r="E101" s="21"/>
      <c r="F101" s="30"/>
      <c r="G101" s="31"/>
      <c r="H101" s="21"/>
      <c r="I101" s="32">
        <f t="shared" si="6"/>
        <v>0</v>
      </c>
      <c r="J101" s="42" t="e">
        <f t="shared" si="7"/>
        <v>#DIV/0!</v>
      </c>
      <c r="K101" s="33" t="e">
        <f t="shared" si="8"/>
        <v>#DIV/0!</v>
      </c>
      <c r="L101" s="34"/>
    </row>
    <row r="102" spans="1:12" ht="17.100000000000001" customHeight="1">
      <c r="A102" s="17"/>
      <c r="B102" s="86"/>
      <c r="C102" s="28"/>
      <c r="D102" s="29"/>
      <c r="E102" s="21"/>
      <c r="F102" s="30"/>
      <c r="G102" s="31"/>
      <c r="H102" s="21"/>
      <c r="I102" s="32">
        <f t="shared" si="6"/>
        <v>0</v>
      </c>
      <c r="J102" s="42" t="e">
        <f t="shared" si="7"/>
        <v>#DIV/0!</v>
      </c>
      <c r="K102" s="33" t="e">
        <f t="shared" si="8"/>
        <v>#DIV/0!</v>
      </c>
      <c r="L102" s="34"/>
    </row>
    <row r="103" spans="1:12" ht="17.100000000000001" customHeight="1">
      <c r="A103" s="17"/>
      <c r="B103" s="86"/>
      <c r="C103" s="28"/>
      <c r="D103" s="29"/>
      <c r="E103" s="21"/>
      <c r="F103" s="30"/>
      <c r="G103" s="31"/>
      <c r="H103" s="21"/>
      <c r="I103" s="32">
        <f t="shared" si="6"/>
        <v>0</v>
      </c>
      <c r="J103" s="42" t="e">
        <f t="shared" si="7"/>
        <v>#DIV/0!</v>
      </c>
      <c r="K103" s="33" t="e">
        <f t="shared" si="8"/>
        <v>#DIV/0!</v>
      </c>
      <c r="L103" s="34"/>
    </row>
    <row r="104" spans="1:12" ht="17.100000000000001" customHeight="1">
      <c r="A104" s="17"/>
      <c r="B104" s="86"/>
      <c r="C104" s="28"/>
      <c r="D104" s="29"/>
      <c r="E104" s="21"/>
      <c r="F104" s="30"/>
      <c r="G104" s="31"/>
      <c r="H104" s="21"/>
      <c r="I104" s="32">
        <f t="shared" si="6"/>
        <v>0</v>
      </c>
      <c r="J104" s="42" t="e">
        <f t="shared" si="7"/>
        <v>#DIV/0!</v>
      </c>
      <c r="K104" s="33" t="e">
        <f t="shared" si="8"/>
        <v>#DIV/0!</v>
      </c>
      <c r="L104" s="34"/>
    </row>
    <row r="105" spans="1:12" ht="17.100000000000001" customHeight="1">
      <c r="A105" s="17"/>
      <c r="B105" s="86"/>
      <c r="C105" s="28"/>
      <c r="D105" s="29"/>
      <c r="E105" s="21"/>
      <c r="F105" s="30"/>
      <c r="G105" s="31"/>
      <c r="H105" s="21"/>
      <c r="I105" s="32">
        <f t="shared" si="6"/>
        <v>0</v>
      </c>
      <c r="J105" s="42" t="e">
        <f t="shared" si="7"/>
        <v>#DIV/0!</v>
      </c>
      <c r="K105" s="33" t="e">
        <f t="shared" si="8"/>
        <v>#DIV/0!</v>
      </c>
      <c r="L105" s="34"/>
    </row>
    <row r="106" spans="1:12" ht="17.100000000000001" customHeight="1">
      <c r="A106" s="17"/>
      <c r="B106" s="86"/>
      <c r="C106" s="28"/>
      <c r="D106" s="29"/>
      <c r="E106" s="21"/>
      <c r="F106" s="30"/>
      <c r="G106" s="31"/>
      <c r="H106" s="21"/>
      <c r="I106" s="32">
        <f t="shared" si="6"/>
        <v>0</v>
      </c>
      <c r="J106" s="42" t="e">
        <f t="shared" si="7"/>
        <v>#DIV/0!</v>
      </c>
      <c r="K106" s="33" t="e">
        <f t="shared" si="8"/>
        <v>#DIV/0!</v>
      </c>
      <c r="L106" s="34"/>
    </row>
    <row r="107" spans="1:12" ht="17.100000000000001" customHeight="1">
      <c r="A107" s="17"/>
      <c r="B107" s="86"/>
      <c r="C107" s="28"/>
      <c r="D107" s="29"/>
      <c r="E107" s="21"/>
      <c r="F107" s="30"/>
      <c r="G107" s="31"/>
      <c r="H107" s="21"/>
      <c r="I107" s="32">
        <f t="shared" si="6"/>
        <v>0</v>
      </c>
      <c r="J107" s="42" t="e">
        <f t="shared" si="7"/>
        <v>#DIV/0!</v>
      </c>
      <c r="K107" s="33" t="e">
        <f t="shared" si="8"/>
        <v>#DIV/0!</v>
      </c>
      <c r="L107" s="34"/>
    </row>
    <row r="108" spans="1:12" ht="17.100000000000001" customHeight="1">
      <c r="A108" s="17"/>
      <c r="B108" s="86"/>
      <c r="C108" s="28"/>
      <c r="D108" s="29"/>
      <c r="E108" s="21"/>
      <c r="F108" s="30"/>
      <c r="G108" s="31"/>
      <c r="H108" s="21"/>
      <c r="I108" s="32">
        <f t="shared" si="6"/>
        <v>0</v>
      </c>
      <c r="J108" s="42" t="e">
        <f t="shared" si="7"/>
        <v>#DIV/0!</v>
      </c>
      <c r="K108" s="33" t="e">
        <f t="shared" si="8"/>
        <v>#DIV/0!</v>
      </c>
      <c r="L108" s="34"/>
    </row>
    <row r="109" spans="1:12" ht="17.100000000000001" customHeight="1">
      <c r="A109" s="17"/>
      <c r="B109" s="86"/>
      <c r="C109" s="28"/>
      <c r="D109" s="29"/>
      <c r="E109" s="21"/>
      <c r="F109" s="30"/>
      <c r="G109" s="31"/>
      <c r="H109" s="21"/>
      <c r="I109" s="32">
        <f t="shared" si="6"/>
        <v>0</v>
      </c>
      <c r="J109" s="42" t="e">
        <f t="shared" si="7"/>
        <v>#DIV/0!</v>
      </c>
      <c r="K109" s="33" t="e">
        <f t="shared" si="8"/>
        <v>#DIV/0!</v>
      </c>
      <c r="L109" s="34"/>
    </row>
    <row r="110" spans="1:12" ht="17.100000000000001" customHeight="1">
      <c r="A110" s="17"/>
      <c r="B110" s="86"/>
      <c r="C110" s="28"/>
      <c r="D110" s="29"/>
      <c r="E110" s="21"/>
      <c r="F110" s="30"/>
      <c r="G110" s="31"/>
      <c r="H110" s="21"/>
      <c r="I110" s="32">
        <f t="shared" si="6"/>
        <v>0</v>
      </c>
      <c r="J110" s="42" t="e">
        <f t="shared" si="7"/>
        <v>#DIV/0!</v>
      </c>
      <c r="K110" s="33" t="e">
        <f t="shared" si="8"/>
        <v>#DIV/0!</v>
      </c>
      <c r="L110" s="34"/>
    </row>
    <row r="111" spans="1:12" ht="17.100000000000001" customHeight="1">
      <c r="A111" s="17"/>
      <c r="B111" s="86"/>
      <c r="C111" s="28"/>
      <c r="D111" s="29"/>
      <c r="E111" s="21"/>
      <c r="F111" s="30"/>
      <c r="G111" s="31"/>
      <c r="H111" s="21"/>
      <c r="I111" s="32">
        <f t="shared" si="6"/>
        <v>0</v>
      </c>
      <c r="J111" s="42" t="e">
        <f t="shared" si="7"/>
        <v>#DIV/0!</v>
      </c>
      <c r="K111" s="33" t="e">
        <f t="shared" si="8"/>
        <v>#DIV/0!</v>
      </c>
      <c r="L111" s="34"/>
    </row>
    <row r="112" spans="1:12" ht="17.100000000000001" customHeight="1">
      <c r="A112" s="17"/>
      <c r="B112" s="86"/>
      <c r="C112" s="28"/>
      <c r="D112" s="29"/>
      <c r="E112" s="21"/>
      <c r="F112" s="30"/>
      <c r="G112" s="31"/>
      <c r="H112" s="21"/>
      <c r="I112" s="32">
        <f t="shared" si="6"/>
        <v>0</v>
      </c>
      <c r="J112" s="42" t="e">
        <f t="shared" si="7"/>
        <v>#DIV/0!</v>
      </c>
      <c r="K112" s="33" t="e">
        <f t="shared" si="8"/>
        <v>#DIV/0!</v>
      </c>
      <c r="L112" s="34"/>
    </row>
    <row r="113" spans="1:12" ht="17.100000000000001" customHeight="1">
      <c r="A113" s="17"/>
      <c r="B113" s="86"/>
      <c r="C113" s="28"/>
      <c r="D113" s="29"/>
      <c r="E113" s="21"/>
      <c r="F113" s="30"/>
      <c r="G113" s="31"/>
      <c r="H113" s="21"/>
      <c r="I113" s="32">
        <f t="shared" si="6"/>
        <v>0</v>
      </c>
      <c r="J113" s="42" t="e">
        <f t="shared" si="7"/>
        <v>#DIV/0!</v>
      </c>
      <c r="K113" s="33" t="e">
        <f t="shared" si="8"/>
        <v>#DIV/0!</v>
      </c>
      <c r="L113" s="34"/>
    </row>
    <row r="114" spans="1:12" ht="17.100000000000001" customHeight="1">
      <c r="A114" s="17"/>
      <c r="B114" s="86"/>
      <c r="C114" s="28"/>
      <c r="D114" s="29"/>
      <c r="E114" s="21"/>
      <c r="F114" s="30"/>
      <c r="G114" s="31"/>
      <c r="H114" s="21"/>
      <c r="I114" s="32">
        <f t="shared" si="6"/>
        <v>0</v>
      </c>
      <c r="J114" s="42" t="e">
        <f t="shared" si="7"/>
        <v>#DIV/0!</v>
      </c>
      <c r="K114" s="33" t="e">
        <f t="shared" si="8"/>
        <v>#DIV/0!</v>
      </c>
      <c r="L114" s="34"/>
    </row>
    <row r="115" spans="1:12" ht="17.100000000000001" customHeight="1">
      <c r="A115" s="17"/>
      <c r="B115" s="86"/>
      <c r="C115" s="28"/>
      <c r="D115" s="29"/>
      <c r="E115" s="21"/>
      <c r="F115" s="30"/>
      <c r="G115" s="31"/>
      <c r="H115" s="21"/>
      <c r="I115" s="32">
        <f t="shared" si="6"/>
        <v>0</v>
      </c>
      <c r="J115" s="42" t="e">
        <f t="shared" si="7"/>
        <v>#DIV/0!</v>
      </c>
      <c r="K115" s="33" t="e">
        <f t="shared" si="8"/>
        <v>#DIV/0!</v>
      </c>
      <c r="L115" s="34"/>
    </row>
    <row r="116" spans="1:12" ht="17.100000000000001" customHeight="1">
      <c r="A116" s="17"/>
      <c r="B116" s="86"/>
      <c r="C116" s="28"/>
      <c r="D116" s="29"/>
      <c r="E116" s="21"/>
      <c r="F116" s="30"/>
      <c r="G116" s="31"/>
      <c r="H116" s="21"/>
      <c r="I116" s="32">
        <f t="shared" si="6"/>
        <v>0</v>
      </c>
      <c r="J116" s="42" t="e">
        <f t="shared" si="7"/>
        <v>#DIV/0!</v>
      </c>
      <c r="K116" s="33" t="e">
        <f t="shared" si="8"/>
        <v>#DIV/0!</v>
      </c>
      <c r="L116" s="34"/>
    </row>
    <row r="117" spans="1:12" ht="17.100000000000001" customHeight="1">
      <c r="A117" s="17"/>
      <c r="B117" s="86"/>
      <c r="C117" s="28"/>
      <c r="D117" s="29"/>
      <c r="E117" s="21"/>
      <c r="F117" s="30"/>
      <c r="G117" s="31"/>
      <c r="H117" s="21"/>
      <c r="I117" s="32">
        <f t="shared" si="6"/>
        <v>0</v>
      </c>
      <c r="J117" s="42" t="e">
        <f t="shared" si="7"/>
        <v>#DIV/0!</v>
      </c>
      <c r="K117" s="33" t="e">
        <f t="shared" si="8"/>
        <v>#DIV/0!</v>
      </c>
      <c r="L117" s="34"/>
    </row>
    <row r="118" spans="1:12" ht="17.100000000000001" customHeight="1">
      <c r="A118" s="17"/>
      <c r="B118" s="86"/>
      <c r="C118" s="28"/>
      <c r="D118" s="29"/>
      <c r="E118" s="21"/>
      <c r="F118" s="30"/>
      <c r="G118" s="31"/>
      <c r="H118" s="21"/>
      <c r="I118" s="32">
        <f t="shared" si="6"/>
        <v>0</v>
      </c>
      <c r="J118" s="42" t="e">
        <f t="shared" si="7"/>
        <v>#DIV/0!</v>
      </c>
      <c r="K118" s="33" t="e">
        <f t="shared" si="8"/>
        <v>#DIV/0!</v>
      </c>
      <c r="L118" s="34"/>
    </row>
    <row r="119" spans="1:12" ht="17.100000000000001" customHeight="1">
      <c r="A119" s="17"/>
      <c r="B119" s="86"/>
      <c r="C119" s="28"/>
      <c r="D119" s="29"/>
      <c r="E119" s="21"/>
      <c r="F119" s="30"/>
      <c r="G119" s="31"/>
      <c r="H119" s="21"/>
      <c r="I119" s="32">
        <f t="shared" si="6"/>
        <v>0</v>
      </c>
      <c r="J119" s="42" t="e">
        <f t="shared" si="7"/>
        <v>#DIV/0!</v>
      </c>
      <c r="K119" s="33" t="e">
        <f t="shared" si="8"/>
        <v>#DIV/0!</v>
      </c>
      <c r="L119" s="34"/>
    </row>
    <row r="120" spans="1:12" ht="17.100000000000001" customHeight="1">
      <c r="A120" s="17"/>
      <c r="B120" s="86"/>
      <c r="C120" s="28"/>
      <c r="D120" s="29"/>
      <c r="E120" s="21"/>
      <c r="F120" s="30"/>
      <c r="G120" s="31"/>
      <c r="H120" s="21"/>
      <c r="I120" s="32">
        <f t="shared" si="6"/>
        <v>0</v>
      </c>
      <c r="J120" s="42" t="e">
        <f t="shared" si="7"/>
        <v>#DIV/0!</v>
      </c>
      <c r="K120" s="33" t="e">
        <f t="shared" si="8"/>
        <v>#DIV/0!</v>
      </c>
      <c r="L120" s="34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1">
    <tabColor rgb="FFFF0000"/>
    <pageSetUpPr fitToPage="1"/>
  </sheetPr>
  <dimension ref="A1:L78"/>
  <sheetViews>
    <sheetView topLeftCell="A7" zoomScaleNormal="100" zoomScaleSheetLayoutView="100" workbookViewId="0">
      <selection activeCell="A15" sqref="A15:F16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443</v>
      </c>
      <c r="F8" s="10"/>
      <c r="G8" s="10"/>
      <c r="H8" s="38"/>
      <c r="I8" s="9" t="s">
        <v>6</v>
      </c>
      <c r="J8" s="10"/>
      <c r="K8" s="10" t="s">
        <v>445</v>
      </c>
      <c r="L8" s="11"/>
    </row>
    <row r="9" spans="1:12" ht="15" customHeight="1">
      <c r="A9" s="12" t="s">
        <v>8</v>
      </c>
      <c r="D9" s="10" t="s">
        <v>444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85"/>
      <c r="C15" s="28"/>
      <c r="D15" s="29"/>
      <c r="E15" s="21"/>
      <c r="F15" s="30"/>
      <c r="G15" s="31">
        <v>126</v>
      </c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>
        <v>126</v>
      </c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2">
    <tabColor rgb="FFFF0000"/>
    <pageSetUpPr fitToPage="1"/>
  </sheetPr>
  <dimension ref="A1:L78"/>
  <sheetViews>
    <sheetView zoomScaleNormal="100" zoomScaleSheetLayoutView="100" workbookViewId="0">
      <selection activeCell="A15" sqref="A15:F1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446</v>
      </c>
      <c r="F8" s="10"/>
      <c r="G8" s="10"/>
      <c r="H8" s="38"/>
      <c r="I8" s="9" t="s">
        <v>6</v>
      </c>
      <c r="J8" s="10"/>
      <c r="K8" s="10" t="s">
        <v>448</v>
      </c>
      <c r="L8" s="11"/>
    </row>
    <row r="9" spans="1:12" ht="15" customHeight="1">
      <c r="A9" s="12" t="s">
        <v>8</v>
      </c>
      <c r="D9" s="10" t="s">
        <v>447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>
        <v>126</v>
      </c>
      <c r="H15" s="21">
        <f>F15*G15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>
        <v>126</v>
      </c>
      <c r="H16" s="21">
        <f>F16*G16</f>
        <v>0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>
    <tabColor rgb="FFFFFF00"/>
    <pageSetUpPr fitToPage="1"/>
  </sheetPr>
  <dimension ref="A1:L81"/>
  <sheetViews>
    <sheetView topLeftCell="A6" zoomScaleNormal="100" zoomScaleSheetLayoutView="100" workbookViewId="0">
      <selection activeCell="P21" sqref="P21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9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449</v>
      </c>
      <c r="F8" s="10"/>
      <c r="G8" s="10"/>
      <c r="H8" s="38"/>
      <c r="I8" s="9" t="s">
        <v>6</v>
      </c>
      <c r="J8" s="10"/>
      <c r="K8" s="10" t="s">
        <v>451</v>
      </c>
      <c r="L8" s="11"/>
    </row>
    <row r="9" spans="1:12" ht="15" customHeight="1">
      <c r="A9" s="12" t="s">
        <v>8</v>
      </c>
      <c r="D9" s="10" t="s">
        <v>450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98"/>
      <c r="C15" s="19"/>
      <c r="D15" s="20"/>
      <c r="E15" s="21">
        <f>C15*D15</f>
        <v>0</v>
      </c>
      <c r="F15" s="22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3"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K9:L9"/>
    <mergeCell ref="K1:L1"/>
    <mergeCell ref="A3:L3"/>
    <mergeCell ref="A4:L4"/>
    <mergeCell ref="B6:H6"/>
    <mergeCell ref="A7:L7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>
    <tabColor rgb="FFFFFF00"/>
    <pageSetUpPr fitToPage="1"/>
  </sheetPr>
  <dimension ref="A1:M81"/>
  <sheetViews>
    <sheetView topLeftCell="A2" zoomScaleNormal="100" zoomScaleSheetLayoutView="100" workbookViewId="0">
      <selection activeCell="A15" sqref="A15:K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1406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449</v>
      </c>
      <c r="F8" s="10"/>
      <c r="G8" s="10"/>
      <c r="H8" s="38"/>
      <c r="I8" s="9" t="s">
        <v>6</v>
      </c>
      <c r="J8" s="10"/>
      <c r="K8" s="10" t="s">
        <v>453</v>
      </c>
      <c r="L8" s="11"/>
    </row>
    <row r="9" spans="1:13" ht="15" customHeight="1">
      <c r="A9" s="12" t="s">
        <v>8</v>
      </c>
      <c r="D9" s="10" t="s">
        <v>452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98"/>
      <c r="C15" s="19"/>
      <c r="D15" s="20"/>
      <c r="E15" s="21"/>
      <c r="F15" s="22"/>
      <c r="G15" s="31"/>
      <c r="H15" s="21"/>
      <c r="I15" s="32"/>
      <c r="J15" s="42"/>
      <c r="K15" s="33"/>
      <c r="L15" s="26"/>
    </row>
    <row r="16" spans="1:13" ht="17.100000000000001" customHeight="1">
      <c r="A16" s="17"/>
      <c r="B16" s="36"/>
      <c r="C16" s="28"/>
      <c r="D16" s="29"/>
      <c r="E16" s="21"/>
      <c r="F16" s="30"/>
      <c r="G16" s="31">
        <f>J15</f>
        <v>0</v>
      </c>
      <c r="H16" s="21">
        <f>G16*F16</f>
        <v>0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>
    <tabColor rgb="FFFFFF00"/>
    <pageSetUpPr fitToPage="1"/>
  </sheetPr>
  <dimension ref="A1:M81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1406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449</v>
      </c>
      <c r="F8" s="10"/>
      <c r="G8" s="10"/>
      <c r="H8" s="38"/>
      <c r="I8" s="9" t="s">
        <v>6</v>
      </c>
      <c r="J8" s="10"/>
      <c r="K8" s="10" t="s">
        <v>455</v>
      </c>
      <c r="L8" s="11"/>
    </row>
    <row r="9" spans="1:13" ht="15" customHeight="1">
      <c r="A9" s="12" t="s">
        <v>8</v>
      </c>
      <c r="D9" s="10" t="s">
        <v>454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</v>
      </c>
      <c r="J14" s="25">
        <v>5900</v>
      </c>
      <c r="K14" s="21">
        <f>J14*I14</f>
        <v>29500</v>
      </c>
      <c r="L14" s="26"/>
    </row>
    <row r="15" spans="1:13" ht="17.100000000000001" customHeight="1">
      <c r="A15" s="154">
        <v>45308</v>
      </c>
      <c r="B15" s="261" t="s">
        <v>636</v>
      </c>
      <c r="C15" s="244"/>
      <c r="D15" s="245"/>
      <c r="E15" s="158"/>
      <c r="F15" s="172">
        <v>1</v>
      </c>
      <c r="G15" s="160">
        <f>J14</f>
        <v>5900</v>
      </c>
      <c r="H15" s="158">
        <f>G15*F15</f>
        <v>5900</v>
      </c>
      <c r="I15" s="161">
        <f>+I14+C15-F15</f>
        <v>4</v>
      </c>
      <c r="J15" s="162">
        <f>ROUND(((K14+E15)-H15)/I15,2)</f>
        <v>5900</v>
      </c>
      <c r="K15" s="163">
        <f>ROUND(I15*J15,2)</f>
        <v>23600</v>
      </c>
      <c r="L15" s="246"/>
      <c r="M15" s="167" t="s">
        <v>637</v>
      </c>
    </row>
    <row r="16" spans="1:13" ht="17.100000000000001" customHeight="1">
      <c r="A16" s="247">
        <v>45399</v>
      </c>
      <c r="B16" s="260" t="s">
        <v>636</v>
      </c>
      <c r="C16" s="249"/>
      <c r="D16" s="250"/>
      <c r="E16" s="241"/>
      <c r="F16" s="251">
        <v>1</v>
      </c>
      <c r="G16" s="240">
        <f>J15</f>
        <v>5900</v>
      </c>
      <c r="H16" s="241">
        <f>G16*F16</f>
        <v>5900</v>
      </c>
      <c r="I16" s="242">
        <f>+I15+C16-F16</f>
        <v>3</v>
      </c>
      <c r="J16" s="243">
        <f>ROUND(((K15+E16)-H16)/I16,2)</f>
        <v>5900</v>
      </c>
      <c r="K16" s="241">
        <f>ROUND(I16*J16,2)</f>
        <v>17700</v>
      </c>
      <c r="L16" s="252"/>
      <c r="M16" s="253" t="s">
        <v>822</v>
      </c>
    </row>
    <row r="17" spans="1:13" ht="17.100000000000001" customHeight="1">
      <c r="A17" s="17">
        <v>45490</v>
      </c>
      <c r="B17" s="82" t="s">
        <v>627</v>
      </c>
      <c r="C17" s="19"/>
      <c r="D17" s="20"/>
      <c r="E17" s="21"/>
      <c r="F17" s="22">
        <v>3</v>
      </c>
      <c r="G17" s="240">
        <f>J16</f>
        <v>5900</v>
      </c>
      <c r="H17" s="241">
        <f>G17*F17</f>
        <v>17700</v>
      </c>
      <c r="I17" s="242">
        <f>+I16+C17-F17</f>
        <v>0</v>
      </c>
      <c r="J17" s="243" t="e">
        <f>ROUND(((K16+E17)-H17)/I17,2)</f>
        <v>#DIV/0!</v>
      </c>
      <c r="K17" s="241" t="e">
        <f>ROUND(I17*J17,2)</f>
        <v>#DIV/0!</v>
      </c>
      <c r="L17" s="26"/>
      <c r="M17" s="118" t="s">
        <v>1011</v>
      </c>
    </row>
    <row r="18" spans="1:13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3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3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9">
    <tabColor rgb="FFFFFF00"/>
    <pageSetUpPr fitToPage="1"/>
  </sheetPr>
  <dimension ref="A1:M81"/>
  <sheetViews>
    <sheetView topLeftCell="A4" zoomScaleNormal="85" zoomScaleSheetLayoutView="100" workbookViewId="0">
      <selection activeCell="M18" sqref="M1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1.71093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449</v>
      </c>
      <c r="F8" s="10"/>
      <c r="G8" s="10"/>
      <c r="H8" s="38"/>
      <c r="I8" s="9" t="s">
        <v>6</v>
      </c>
      <c r="J8" s="10"/>
      <c r="K8" s="10" t="s">
        <v>457</v>
      </c>
      <c r="L8" s="11"/>
    </row>
    <row r="9" spans="1:13" ht="15" customHeight="1">
      <c r="A9" s="12" t="s">
        <v>8</v>
      </c>
      <c r="D9" s="10" t="s">
        <v>456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</v>
      </c>
      <c r="J14" s="25">
        <v>5899.62</v>
      </c>
      <c r="K14" s="21">
        <f>J14*I14</f>
        <v>29498.1</v>
      </c>
      <c r="L14" s="26"/>
    </row>
    <row r="15" spans="1:13" ht="17.100000000000001" customHeight="1">
      <c r="A15" s="154">
        <v>45308</v>
      </c>
      <c r="B15" s="261" t="s">
        <v>636</v>
      </c>
      <c r="C15" s="244"/>
      <c r="D15" s="245"/>
      <c r="E15" s="158"/>
      <c r="F15" s="172">
        <v>1</v>
      </c>
      <c r="G15" s="160">
        <f>J14</f>
        <v>5899.62</v>
      </c>
      <c r="H15" s="158">
        <f>G15*F15</f>
        <v>5899.62</v>
      </c>
      <c r="I15" s="161">
        <f>+I14+C15-F15</f>
        <v>4</v>
      </c>
      <c r="J15" s="162">
        <f>ROUND(((K14+E15)-H15)/I15,2)</f>
        <v>5899.62</v>
      </c>
      <c r="K15" s="163">
        <f>ROUND(I15*J15,2)</f>
        <v>23598.48</v>
      </c>
      <c r="L15" s="246"/>
      <c r="M15" s="167" t="s">
        <v>637</v>
      </c>
    </row>
    <row r="16" spans="1:13" ht="17.100000000000001" customHeight="1">
      <c r="A16" s="247">
        <v>45399</v>
      </c>
      <c r="B16" s="260" t="s">
        <v>636</v>
      </c>
      <c r="C16" s="249"/>
      <c r="D16" s="250"/>
      <c r="E16" s="241"/>
      <c r="F16" s="251">
        <v>1</v>
      </c>
      <c r="G16" s="240">
        <f>J15</f>
        <v>5899.62</v>
      </c>
      <c r="H16" s="241">
        <f>G16*F16</f>
        <v>5899.62</v>
      </c>
      <c r="I16" s="242">
        <f>+I15+C16-F16</f>
        <v>3</v>
      </c>
      <c r="J16" s="243">
        <f>ROUND(((K15+E16)-H16)/I16,2)</f>
        <v>5899.62</v>
      </c>
      <c r="K16" s="241">
        <f>ROUND(I16*J16,2)</f>
        <v>17698.86</v>
      </c>
      <c r="L16" s="252"/>
      <c r="M16" s="253" t="s">
        <v>822</v>
      </c>
    </row>
    <row r="17" spans="1:13" ht="17.100000000000001" customHeight="1">
      <c r="A17" s="17">
        <v>45572</v>
      </c>
      <c r="B17" s="82" t="s">
        <v>640</v>
      </c>
      <c r="C17" s="19"/>
      <c r="D17" s="20"/>
      <c r="E17" s="21"/>
      <c r="F17" s="22">
        <v>3</v>
      </c>
      <c r="G17" s="240">
        <f>J16</f>
        <v>5899.62</v>
      </c>
      <c r="H17" s="241">
        <f>G17*F17</f>
        <v>17698.86</v>
      </c>
      <c r="I17" s="242">
        <f>+I16+C17-F17</f>
        <v>0</v>
      </c>
      <c r="J17" s="243" t="e">
        <f>ROUND(((K16+E17)-H17)/I17,2)</f>
        <v>#DIV/0!</v>
      </c>
      <c r="K17" s="241" t="e">
        <f>ROUND(I17*J17,2)</f>
        <v>#DIV/0!</v>
      </c>
      <c r="L17" s="26"/>
      <c r="M17" s="118" t="s">
        <v>1147</v>
      </c>
    </row>
    <row r="18" spans="1:13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3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3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7">
    <tabColor rgb="FFFF0000"/>
    <pageSetUpPr fitToPage="1"/>
  </sheetPr>
  <dimension ref="A1:L78"/>
  <sheetViews>
    <sheetView zoomScaleNormal="100" zoomScaleSheetLayoutView="100" workbookViewId="0">
      <selection activeCell="V25" sqref="V2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458</v>
      </c>
      <c r="F8" s="10"/>
      <c r="G8" s="10"/>
      <c r="H8" s="38"/>
      <c r="I8" s="9" t="s">
        <v>6</v>
      </c>
      <c r="J8" s="10"/>
      <c r="K8" s="10" t="s">
        <v>460</v>
      </c>
      <c r="L8" s="11"/>
    </row>
    <row r="9" spans="1:12" ht="15" customHeight="1">
      <c r="A9" s="12" t="s">
        <v>8</v>
      </c>
      <c r="D9" s="10" t="s">
        <v>459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366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8">
    <tabColor rgb="FFFF0000"/>
    <pageSetUpPr fitToPage="1"/>
  </sheetPr>
  <dimension ref="A1:L78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461</v>
      </c>
      <c r="F8" s="10"/>
      <c r="G8" s="10"/>
      <c r="H8" s="38"/>
      <c r="I8" s="9" t="s">
        <v>6</v>
      </c>
      <c r="J8" s="10"/>
      <c r="K8" s="10" t="s">
        <v>463</v>
      </c>
      <c r="L8" s="11"/>
    </row>
    <row r="9" spans="1:12" ht="15" customHeight="1">
      <c r="A9" s="12" t="s">
        <v>8</v>
      </c>
      <c r="D9" s="10" t="s">
        <v>232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462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27"/>
      <c r="C15" s="28"/>
      <c r="D15" s="29"/>
      <c r="E15" s="21"/>
      <c r="F15" s="30"/>
      <c r="G15" s="31"/>
      <c r="H15" s="21"/>
      <c r="I15" s="32"/>
      <c r="J15" s="33"/>
      <c r="K15" s="21"/>
      <c r="L15" s="34"/>
    </row>
    <row r="16" spans="1:12" ht="17.100000000000001" customHeight="1">
      <c r="A16" s="17"/>
      <c r="B16" s="27"/>
      <c r="C16" s="28"/>
      <c r="D16" s="29"/>
      <c r="E16" s="21"/>
      <c r="F16" s="30"/>
      <c r="G16" s="31"/>
      <c r="H16" s="21"/>
      <c r="I16" s="32"/>
      <c r="J16" s="33"/>
      <c r="K16" s="21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>
    <tabColor rgb="FFFFFF00"/>
    <pageSetUpPr fitToPage="1"/>
  </sheetPr>
  <dimension ref="A1:L77"/>
  <sheetViews>
    <sheetView topLeftCell="A4" zoomScaleNormal="100" zoomScaleSheetLayoutView="100" workbookViewId="0">
      <selection activeCell="B15" sqref="A15:I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s="285" customFormat="1" ht="15" customHeight="1" thickBot="1">
      <c r="A8" s="283" t="s">
        <v>4</v>
      </c>
      <c r="B8" s="284"/>
      <c r="C8" s="284"/>
      <c r="D8" s="284" t="s">
        <v>963</v>
      </c>
      <c r="F8" s="284"/>
      <c r="G8" s="284"/>
      <c r="H8" s="286"/>
      <c r="I8" s="287" t="s">
        <v>6</v>
      </c>
      <c r="J8" s="284"/>
      <c r="K8" s="284" t="s">
        <v>492</v>
      </c>
      <c r="L8" s="288"/>
    </row>
    <row r="9" spans="1:12" s="285" customFormat="1" ht="15" customHeight="1">
      <c r="A9" s="289" t="s">
        <v>8</v>
      </c>
      <c r="D9" s="284"/>
      <c r="E9" s="284"/>
      <c r="F9" s="284"/>
      <c r="G9" s="284"/>
      <c r="H9" s="286"/>
      <c r="I9" s="290" t="s">
        <v>9</v>
      </c>
      <c r="J9" s="291"/>
      <c r="K9" s="394"/>
      <c r="L9" s="395"/>
    </row>
    <row r="10" spans="1:12" s="285" customFormat="1" ht="18.75" customHeight="1" thickBot="1">
      <c r="A10" s="292" t="s">
        <v>10</v>
      </c>
      <c r="B10" s="293"/>
      <c r="C10" s="293"/>
      <c r="D10" s="293" t="s">
        <v>398</v>
      </c>
      <c r="E10" s="293"/>
      <c r="F10" s="293"/>
      <c r="G10" s="293"/>
      <c r="H10" s="294"/>
      <c r="I10" s="396"/>
      <c r="J10" s="397"/>
      <c r="K10" s="397"/>
      <c r="L10" s="398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963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2" s="285" customFormat="1" ht="17.100000000000001" customHeight="1">
      <c r="A15" s="295"/>
      <c r="B15" s="295"/>
      <c r="C15" s="296"/>
      <c r="D15" s="297"/>
      <c r="E15" s="298"/>
      <c r="F15" s="299"/>
      <c r="G15" s="300"/>
      <c r="H15" s="298"/>
      <c r="I15" s="301"/>
      <c r="J15" s="302" t="e">
        <f>ROUND(((K14+E15)-H15)/I15,2)</f>
        <v>#DIV/0!</v>
      </c>
      <c r="K15" s="298" t="e">
        <f>ROUND(I15*J15,2)</f>
        <v>#DIV/0!</v>
      </c>
      <c r="L15" s="303"/>
    </row>
    <row r="16" spans="1:12" ht="17.100000000000001" customHeight="1">
      <c r="A16" s="17"/>
      <c r="B16" s="35"/>
      <c r="C16" s="28"/>
      <c r="D16" s="29"/>
      <c r="E16" s="21"/>
      <c r="F16" s="22"/>
      <c r="G16" s="23" t="e">
        <f>J15</f>
        <v>#DIV/0!</v>
      </c>
      <c r="H16" s="21" t="e">
        <f>G16*F16</f>
        <v>#DIV/0!</v>
      </c>
      <c r="I16" s="24">
        <f>+I15+C16-F16</f>
        <v>0</v>
      </c>
      <c r="J16" s="134" t="e">
        <f>ROUND(((K15+E16)-H16)/I16,2)</f>
        <v>#DIV/0!</v>
      </c>
      <c r="K16" s="21" t="e">
        <f>ROUND(I16*J16,2)</f>
        <v>#DIV/0!</v>
      </c>
      <c r="L16" s="34"/>
    </row>
    <row r="17" spans="1:12" ht="17.100000000000001" customHeight="1">
      <c r="A17" s="17"/>
      <c r="B17" s="35"/>
      <c r="C17" s="28"/>
      <c r="D17" s="29"/>
      <c r="E17" s="21"/>
      <c r="F17" s="22"/>
      <c r="G17" s="23" t="e">
        <f>J16</f>
        <v>#DIV/0!</v>
      </c>
      <c r="H17" s="21" t="e">
        <f>G17*F17</f>
        <v>#DIV/0!</v>
      </c>
      <c r="I17" s="24">
        <f>+I16+C17-F17</f>
        <v>0</v>
      </c>
      <c r="J17" s="134" t="e">
        <f>ROUND(((K16+E17)-H17)/I17,2)</f>
        <v>#DIV/0!</v>
      </c>
      <c r="K17" s="21" t="e">
        <f>ROUND(I17*J17,2)</f>
        <v>#DIV/0!</v>
      </c>
      <c r="L17" s="34"/>
    </row>
    <row r="18" spans="1:12" ht="17.100000000000001" customHeight="1">
      <c r="A18" s="17"/>
      <c r="B18" s="17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2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27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7" spans="1:12" ht="15.75">
      <c r="E77" s="37"/>
      <c r="F77" s="37"/>
      <c r="G77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>
    <tabColor rgb="FFFFFF00"/>
    <pageSetUpPr fitToPage="1"/>
  </sheetPr>
  <dimension ref="A1:M81"/>
  <sheetViews>
    <sheetView topLeftCell="A5" zoomScaleNormal="100" zoomScaleSheetLayoutView="100" workbookViewId="0">
      <selection activeCell="J15" sqref="J15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425781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96</v>
      </c>
      <c r="F8" s="10"/>
      <c r="G8" s="10"/>
      <c r="H8" s="38"/>
      <c r="I8" s="9" t="s">
        <v>6</v>
      </c>
      <c r="J8" s="10"/>
      <c r="K8" s="10" t="s">
        <v>571</v>
      </c>
      <c r="L8" s="11"/>
    </row>
    <row r="9" spans="1:13" ht="15" customHeight="1">
      <c r="A9" s="12" t="s">
        <v>8</v>
      </c>
      <c r="D9" s="10" t="s">
        <v>572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573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290</v>
      </c>
      <c r="J14" s="25">
        <v>17</v>
      </c>
      <c r="K14" s="21">
        <f>J14*I14</f>
        <v>4930</v>
      </c>
      <c r="L14" s="26"/>
    </row>
    <row r="15" spans="1:13" ht="17.100000000000001" customHeight="1">
      <c r="A15" s="154">
        <v>45321</v>
      </c>
      <c r="B15" s="261" t="s">
        <v>627</v>
      </c>
      <c r="C15" s="244"/>
      <c r="D15" s="245"/>
      <c r="E15" s="158"/>
      <c r="F15" s="172">
        <v>90</v>
      </c>
      <c r="G15" s="160">
        <f>J14</f>
        <v>17</v>
      </c>
      <c r="H15" s="158">
        <f>G15*F15</f>
        <v>1530</v>
      </c>
      <c r="I15" s="161">
        <f>+I14+C15-F15</f>
        <v>200</v>
      </c>
      <c r="J15" s="162">
        <f>ROUND(((K14+E15)-H15)/I15,2)</f>
        <v>17</v>
      </c>
      <c r="K15" s="163">
        <f>ROUND(I15*J15,2)</f>
        <v>3400</v>
      </c>
      <c r="L15" s="246"/>
      <c r="M15" s="165" t="s">
        <v>675</v>
      </c>
    </row>
    <row r="16" spans="1:13" ht="17.100000000000001" customHeight="1">
      <c r="A16" s="247">
        <v>45447</v>
      </c>
      <c r="B16" s="260" t="s">
        <v>589</v>
      </c>
      <c r="C16" s="249"/>
      <c r="D16" s="250"/>
      <c r="E16" s="241"/>
      <c r="F16" s="251">
        <v>3</v>
      </c>
      <c r="G16" s="240">
        <f>J15</f>
        <v>17</v>
      </c>
      <c r="H16" s="241">
        <f>G16*F16</f>
        <v>51</v>
      </c>
      <c r="I16" s="242">
        <f>+I15+C16-F16</f>
        <v>197</v>
      </c>
      <c r="J16" s="243">
        <f>ROUND(((K15+E16)-H16)/I16,2)</f>
        <v>17</v>
      </c>
      <c r="K16" s="241">
        <f>ROUND(I16*J16,2)</f>
        <v>3349</v>
      </c>
      <c r="L16" s="252"/>
      <c r="M16" s="323" t="s">
        <v>929</v>
      </c>
    </row>
    <row r="17" spans="1:13" ht="17.100000000000001" customHeight="1">
      <c r="A17" s="17">
        <v>45513</v>
      </c>
      <c r="B17" s="82" t="s">
        <v>591</v>
      </c>
      <c r="C17" s="19"/>
      <c r="D17" s="20"/>
      <c r="E17" s="21"/>
      <c r="F17" s="22">
        <v>20</v>
      </c>
      <c r="G17" s="240">
        <f>J16</f>
        <v>17</v>
      </c>
      <c r="H17" s="241">
        <f>G17*F17</f>
        <v>340</v>
      </c>
      <c r="I17" s="242">
        <f>+I16+C17-F17</f>
        <v>177</v>
      </c>
      <c r="J17" s="243">
        <f>ROUND(((K16+E17)-H17)/I17,2)</f>
        <v>17</v>
      </c>
      <c r="K17" s="241">
        <f>ROUND(I17*J17,2)</f>
        <v>3009</v>
      </c>
      <c r="L17" s="26"/>
      <c r="M17" s="1" t="s">
        <v>1052</v>
      </c>
    </row>
    <row r="18" spans="1:13" ht="17.100000000000001" customHeight="1">
      <c r="A18" s="17">
        <v>45517</v>
      </c>
      <c r="B18" s="82" t="s">
        <v>604</v>
      </c>
      <c r="C18" s="28"/>
      <c r="D18" s="29"/>
      <c r="E18" s="21"/>
      <c r="F18" s="30">
        <v>47</v>
      </c>
      <c r="G18" s="240">
        <f>J17</f>
        <v>17</v>
      </c>
      <c r="H18" s="241">
        <f>G18*F18</f>
        <v>799</v>
      </c>
      <c r="I18" s="242">
        <f>+I17+C18-F18</f>
        <v>130</v>
      </c>
      <c r="J18" s="243">
        <f>ROUND(((K17+E18)-H18)/I18,2)</f>
        <v>17</v>
      </c>
      <c r="K18" s="241">
        <f>ROUND(I18*J18,2)</f>
        <v>2210</v>
      </c>
      <c r="L18" s="34"/>
      <c r="M18" s="1" t="s">
        <v>1061</v>
      </c>
    </row>
    <row r="19" spans="1:13" ht="17.100000000000001" customHeight="1">
      <c r="A19" s="17"/>
      <c r="B19" s="82"/>
      <c r="C19" s="28"/>
      <c r="D19" s="29"/>
      <c r="E19" s="21"/>
      <c r="F19" s="30"/>
      <c r="G19" s="240">
        <f>J18</f>
        <v>17</v>
      </c>
      <c r="H19" s="241">
        <f>G19*F19</f>
        <v>0</v>
      </c>
      <c r="I19" s="242">
        <f>+I18+C19-F19</f>
        <v>130</v>
      </c>
      <c r="J19" s="243">
        <f>ROUND(((K18+E19)-H19)/I19,2)</f>
        <v>17</v>
      </c>
      <c r="K19" s="241">
        <f>ROUND(I19*J19,2)</f>
        <v>2210</v>
      </c>
      <c r="L19" s="34"/>
    </row>
    <row r="20" spans="1:13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3" ht="17.100000000000001" customHeight="1">
      <c r="A21" s="17"/>
      <c r="B21" s="82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>
    <tabColor rgb="FFFF0000"/>
    <pageSetUpPr fitToPage="1"/>
  </sheetPr>
  <dimension ref="A1:L94"/>
  <sheetViews>
    <sheetView topLeftCell="A7"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A1" s="1" t="s">
        <v>493</v>
      </c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495</v>
      </c>
      <c r="F8" s="10"/>
      <c r="G8" s="10"/>
      <c r="H8" s="38"/>
      <c r="I8" s="9" t="s">
        <v>6</v>
      </c>
      <c r="J8" s="10"/>
      <c r="K8" s="10" t="s">
        <v>497</v>
      </c>
      <c r="L8" s="11"/>
    </row>
    <row r="9" spans="1:12" ht="15" customHeight="1">
      <c r="A9" s="12" t="s">
        <v>8</v>
      </c>
      <c r="D9" s="10" t="s">
        <v>496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88" t="s">
        <v>18</v>
      </c>
      <c r="D12" s="390" t="s">
        <v>19</v>
      </c>
      <c r="E12" s="392" t="s">
        <v>20</v>
      </c>
      <c r="F12" s="388" t="s">
        <v>18</v>
      </c>
      <c r="G12" s="390" t="s">
        <v>19</v>
      </c>
      <c r="H12" s="392" t="s">
        <v>20</v>
      </c>
      <c r="I12" s="388" t="s">
        <v>18</v>
      </c>
      <c r="J12" s="390" t="s">
        <v>19</v>
      </c>
      <c r="K12" s="392" t="s">
        <v>20</v>
      </c>
      <c r="L12" s="361"/>
    </row>
    <row r="13" spans="1:12" ht="9.75" customHeight="1" thickBot="1">
      <c r="A13" s="365"/>
      <c r="B13" s="383"/>
      <c r="C13" s="389"/>
      <c r="D13" s="391"/>
      <c r="E13" s="393"/>
      <c r="F13" s="389"/>
      <c r="G13" s="391"/>
      <c r="H13" s="393"/>
      <c r="I13" s="389"/>
      <c r="J13" s="391"/>
      <c r="K13" s="393"/>
      <c r="L13" s="362"/>
    </row>
    <row r="14" spans="1:12" ht="17.100000000000001" customHeight="1">
      <c r="A14" s="17">
        <v>45015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/>
      <c r="H15" s="21"/>
      <c r="I15" s="32"/>
      <c r="J15" s="42"/>
      <c r="K15" s="33"/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36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2"/>
      <c r="K94" s="33"/>
      <c r="L94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9" fitToHeight="10" orientation="portrait" r:id="rId1"/>
  <headerFooter alignWithMargins="0">
    <oddFooter>&amp;C&amp;"Times New Roman,Regular"&amp;16  145</oddFooter>
  </headerFooter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>
    <tabColor rgb="FFFFFF00"/>
    <pageSetUpPr fitToPage="1"/>
  </sheetPr>
  <dimension ref="A1:M160"/>
  <sheetViews>
    <sheetView zoomScaleNormal="100" zoomScaleSheetLayoutView="100" workbookViewId="0">
      <selection activeCell="A160" sqref="A16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8.42578125" style="118" customWidth="1"/>
    <col min="14" max="16384" width="9.140625" style="1"/>
  </cols>
  <sheetData>
    <row r="1" spans="1:13" ht="28.5" customHeight="1">
      <c r="A1" s="1" t="s">
        <v>493</v>
      </c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500</v>
      </c>
      <c r="F8" s="10"/>
      <c r="G8" s="10"/>
      <c r="H8" s="38"/>
      <c r="I8" s="9" t="s">
        <v>6</v>
      </c>
      <c r="J8" s="10"/>
      <c r="K8" s="10" t="s">
        <v>494</v>
      </c>
      <c r="L8" s="11"/>
    </row>
    <row r="9" spans="1:13" ht="15" customHeight="1">
      <c r="A9" s="12" t="s">
        <v>8</v>
      </c>
      <c r="D9" s="10"/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88" t="s">
        <v>18</v>
      </c>
      <c r="D12" s="390" t="s">
        <v>19</v>
      </c>
      <c r="E12" s="392" t="s">
        <v>20</v>
      </c>
      <c r="F12" s="388" t="s">
        <v>18</v>
      </c>
      <c r="G12" s="390" t="s">
        <v>19</v>
      </c>
      <c r="H12" s="392" t="s">
        <v>20</v>
      </c>
      <c r="I12" s="388" t="s">
        <v>18</v>
      </c>
      <c r="J12" s="390" t="s">
        <v>19</v>
      </c>
      <c r="K12" s="392" t="s">
        <v>20</v>
      </c>
      <c r="L12" s="361"/>
      <c r="M12" s="380"/>
    </row>
    <row r="13" spans="1:13" ht="9.75" customHeight="1" thickBot="1">
      <c r="A13" s="365"/>
      <c r="B13" s="383"/>
      <c r="C13" s="389"/>
      <c r="D13" s="391"/>
      <c r="E13" s="393"/>
      <c r="F13" s="389"/>
      <c r="G13" s="391"/>
      <c r="H13" s="393"/>
      <c r="I13" s="389"/>
      <c r="J13" s="391"/>
      <c r="K13" s="393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76</v>
      </c>
      <c r="J14" s="25">
        <v>110</v>
      </c>
      <c r="K14" s="21">
        <f>I14*J14</f>
        <v>8360</v>
      </c>
      <c r="L14" s="26"/>
    </row>
    <row r="15" spans="1:13" ht="17.100000000000001" customHeight="1">
      <c r="A15" s="17">
        <v>45294</v>
      </c>
      <c r="B15" s="98" t="s">
        <v>583</v>
      </c>
      <c r="C15" s="19"/>
      <c r="D15" s="20"/>
      <c r="E15" s="21"/>
      <c r="F15" s="22">
        <v>1</v>
      </c>
      <c r="G15" s="31">
        <f t="shared" ref="G15:G46" si="0">J14</f>
        <v>110</v>
      </c>
      <c r="H15" s="21">
        <f t="shared" ref="H15:H46" si="1">G15*F15</f>
        <v>110</v>
      </c>
      <c r="I15" s="99">
        <f t="shared" ref="I15:I23" si="2">+I14+C15-F15</f>
        <v>75</v>
      </c>
      <c r="J15" s="100">
        <f t="shared" ref="J15:J23" si="3">ROUND(((K14+E15)-H15)/I15,2)</f>
        <v>110</v>
      </c>
      <c r="K15" s="101">
        <f t="shared" ref="K15:K23" si="4">ROUND(I15*J15,2)</f>
        <v>8250</v>
      </c>
      <c r="L15" s="26"/>
      <c r="M15" s="118" t="s">
        <v>586</v>
      </c>
    </row>
    <row r="16" spans="1:13" ht="17.100000000000001" customHeight="1">
      <c r="A16" s="17">
        <v>45294</v>
      </c>
      <c r="B16" s="36" t="s">
        <v>587</v>
      </c>
      <c r="C16" s="28"/>
      <c r="D16" s="29"/>
      <c r="E16" s="21"/>
      <c r="F16" s="30">
        <v>1</v>
      </c>
      <c r="G16" s="31">
        <f t="shared" si="0"/>
        <v>110</v>
      </c>
      <c r="H16" s="21">
        <f t="shared" si="1"/>
        <v>110</v>
      </c>
      <c r="I16" s="32">
        <f t="shared" si="2"/>
        <v>74</v>
      </c>
      <c r="J16" s="42">
        <f t="shared" si="3"/>
        <v>110</v>
      </c>
      <c r="K16" s="33">
        <f t="shared" si="4"/>
        <v>8140</v>
      </c>
      <c r="L16" s="34"/>
      <c r="M16" s="118" t="s">
        <v>588</v>
      </c>
    </row>
    <row r="17" spans="1:13" ht="17.100000000000001" customHeight="1">
      <c r="A17" s="17">
        <v>45295</v>
      </c>
      <c r="B17" s="36" t="s">
        <v>595</v>
      </c>
      <c r="C17" s="28"/>
      <c r="D17" s="29"/>
      <c r="E17" s="21"/>
      <c r="F17" s="30">
        <v>1</v>
      </c>
      <c r="G17" s="31">
        <f t="shared" si="0"/>
        <v>110</v>
      </c>
      <c r="H17" s="21">
        <f t="shared" si="1"/>
        <v>110</v>
      </c>
      <c r="I17" s="32">
        <f t="shared" si="2"/>
        <v>73</v>
      </c>
      <c r="J17" s="42">
        <f t="shared" si="3"/>
        <v>110</v>
      </c>
      <c r="K17" s="33">
        <f t="shared" si="4"/>
        <v>8030</v>
      </c>
      <c r="L17" s="34"/>
      <c r="M17" s="118" t="s">
        <v>596</v>
      </c>
    </row>
    <row r="18" spans="1:13" ht="17.100000000000001" customHeight="1">
      <c r="A18" s="17">
        <v>45295</v>
      </c>
      <c r="B18" s="36" t="s">
        <v>598</v>
      </c>
      <c r="C18" s="28"/>
      <c r="D18" s="29"/>
      <c r="E18" s="21"/>
      <c r="F18" s="30">
        <v>1</v>
      </c>
      <c r="G18" s="31">
        <f t="shared" si="0"/>
        <v>110</v>
      </c>
      <c r="H18" s="21">
        <f t="shared" si="1"/>
        <v>110</v>
      </c>
      <c r="I18" s="32">
        <f t="shared" si="2"/>
        <v>72</v>
      </c>
      <c r="J18" s="42">
        <f t="shared" si="3"/>
        <v>110</v>
      </c>
      <c r="K18" s="33">
        <f t="shared" si="4"/>
        <v>7920</v>
      </c>
      <c r="L18" s="34"/>
      <c r="M18" s="118" t="s">
        <v>599</v>
      </c>
    </row>
    <row r="19" spans="1:13" ht="17.100000000000001" customHeight="1">
      <c r="A19" s="17">
        <v>45300</v>
      </c>
      <c r="B19" s="36" t="s">
        <v>607</v>
      </c>
      <c r="C19" s="28"/>
      <c r="D19" s="29"/>
      <c r="E19" s="21"/>
      <c r="F19" s="30">
        <v>1</v>
      </c>
      <c r="G19" s="31">
        <f t="shared" si="0"/>
        <v>110</v>
      </c>
      <c r="H19" s="21">
        <f t="shared" si="1"/>
        <v>110</v>
      </c>
      <c r="I19" s="32">
        <f t="shared" si="2"/>
        <v>71</v>
      </c>
      <c r="J19" s="42">
        <f t="shared" si="3"/>
        <v>110</v>
      </c>
      <c r="K19" s="33">
        <f t="shared" si="4"/>
        <v>7810</v>
      </c>
      <c r="L19" s="34"/>
      <c r="M19" s="118" t="s">
        <v>612</v>
      </c>
    </row>
    <row r="20" spans="1:13" ht="17.100000000000001" customHeight="1">
      <c r="A20" s="17">
        <v>45301</v>
      </c>
      <c r="B20" s="36" t="s">
        <v>591</v>
      </c>
      <c r="C20" s="28"/>
      <c r="D20" s="29"/>
      <c r="E20" s="21"/>
      <c r="F20" s="30">
        <v>1</v>
      </c>
      <c r="G20" s="31">
        <f t="shared" si="0"/>
        <v>110</v>
      </c>
      <c r="H20" s="21">
        <f t="shared" si="1"/>
        <v>110</v>
      </c>
      <c r="I20" s="32">
        <f t="shared" si="2"/>
        <v>70</v>
      </c>
      <c r="J20" s="42">
        <f t="shared" si="3"/>
        <v>110</v>
      </c>
      <c r="K20" s="33">
        <f t="shared" si="4"/>
        <v>7700</v>
      </c>
      <c r="L20" s="34"/>
      <c r="M20" s="118" t="s">
        <v>614</v>
      </c>
    </row>
    <row r="21" spans="1:13" ht="17.100000000000001" customHeight="1">
      <c r="A21" s="17">
        <v>45301</v>
      </c>
      <c r="B21" s="36" t="s">
        <v>583</v>
      </c>
      <c r="C21" s="28"/>
      <c r="D21" s="29"/>
      <c r="E21" s="21"/>
      <c r="F21" s="30">
        <v>1</v>
      </c>
      <c r="G21" s="31">
        <f t="shared" si="0"/>
        <v>110</v>
      </c>
      <c r="H21" s="21">
        <f t="shared" si="1"/>
        <v>110</v>
      </c>
      <c r="I21" s="32">
        <f t="shared" si="2"/>
        <v>69</v>
      </c>
      <c r="J21" s="42">
        <f t="shared" si="3"/>
        <v>110</v>
      </c>
      <c r="K21" s="33">
        <f t="shared" si="4"/>
        <v>7590</v>
      </c>
      <c r="L21" s="34"/>
      <c r="M21" s="118" t="s">
        <v>615</v>
      </c>
    </row>
    <row r="22" spans="1:13" ht="17.100000000000001" customHeight="1">
      <c r="A22" s="17">
        <v>45302</v>
      </c>
      <c r="B22" s="36" t="s">
        <v>587</v>
      </c>
      <c r="C22" s="28"/>
      <c r="D22" s="29"/>
      <c r="E22" s="21"/>
      <c r="F22" s="30">
        <v>1</v>
      </c>
      <c r="G22" s="31">
        <f t="shared" si="0"/>
        <v>110</v>
      </c>
      <c r="H22" s="21">
        <f t="shared" si="1"/>
        <v>110</v>
      </c>
      <c r="I22" s="32">
        <f t="shared" si="2"/>
        <v>68</v>
      </c>
      <c r="J22" s="42">
        <f t="shared" si="3"/>
        <v>110</v>
      </c>
      <c r="K22" s="33">
        <f t="shared" si="4"/>
        <v>7480</v>
      </c>
      <c r="L22" s="34"/>
      <c r="M22" s="118" t="s">
        <v>618</v>
      </c>
    </row>
    <row r="23" spans="1:13" ht="17.100000000000001" customHeight="1">
      <c r="A23" s="17">
        <v>45303</v>
      </c>
      <c r="B23" s="36" t="s">
        <v>598</v>
      </c>
      <c r="C23" s="28"/>
      <c r="D23" s="29"/>
      <c r="E23" s="21"/>
      <c r="F23" s="30">
        <v>1</v>
      </c>
      <c r="G23" s="31">
        <f t="shared" si="0"/>
        <v>110</v>
      </c>
      <c r="H23" s="21">
        <f t="shared" si="1"/>
        <v>110</v>
      </c>
      <c r="I23" s="32">
        <f t="shared" si="2"/>
        <v>67</v>
      </c>
      <c r="J23" s="42">
        <f t="shared" si="3"/>
        <v>110</v>
      </c>
      <c r="K23" s="33">
        <f t="shared" si="4"/>
        <v>7370</v>
      </c>
      <c r="L23" s="34"/>
      <c r="M23" s="118" t="s">
        <v>622</v>
      </c>
    </row>
    <row r="24" spans="1:13" ht="17.100000000000001" customHeight="1">
      <c r="A24" s="17">
        <v>45306</v>
      </c>
      <c r="B24" s="36" t="s">
        <v>629</v>
      </c>
      <c r="C24" s="28"/>
      <c r="D24" s="29"/>
      <c r="E24" s="21"/>
      <c r="F24" s="30">
        <v>1</v>
      </c>
      <c r="G24" s="31">
        <f t="shared" si="0"/>
        <v>110</v>
      </c>
      <c r="H24" s="21">
        <f t="shared" si="1"/>
        <v>110</v>
      </c>
      <c r="I24" s="32">
        <f t="shared" ref="I24:I32" si="5">+I23+C24-F24</f>
        <v>66</v>
      </c>
      <c r="J24" s="42">
        <f t="shared" ref="J24:J32" si="6">ROUND(((K23+E24)-H24)/I24,2)</f>
        <v>110</v>
      </c>
      <c r="K24" s="33">
        <f t="shared" ref="K24:K32" si="7">ROUND(I24*J24,2)</f>
        <v>7260</v>
      </c>
      <c r="L24" s="34"/>
      <c r="M24" s="118" t="s">
        <v>630</v>
      </c>
    </row>
    <row r="25" spans="1:13" ht="17.100000000000001" customHeight="1">
      <c r="A25" s="17">
        <v>45310</v>
      </c>
      <c r="B25" s="36" t="s">
        <v>602</v>
      </c>
      <c r="C25" s="28"/>
      <c r="D25" s="29"/>
      <c r="E25" s="21"/>
      <c r="F25" s="30">
        <v>1</v>
      </c>
      <c r="G25" s="31">
        <f t="shared" si="0"/>
        <v>110</v>
      </c>
      <c r="H25" s="21">
        <f t="shared" si="1"/>
        <v>110</v>
      </c>
      <c r="I25" s="32">
        <f t="shared" si="5"/>
        <v>65</v>
      </c>
      <c r="J25" s="42">
        <f t="shared" si="6"/>
        <v>110</v>
      </c>
      <c r="K25" s="33">
        <f t="shared" si="7"/>
        <v>7150</v>
      </c>
      <c r="L25" s="34"/>
      <c r="M25" s="118" t="s">
        <v>642</v>
      </c>
    </row>
    <row r="26" spans="1:13" ht="17.100000000000001" customHeight="1">
      <c r="A26" s="17">
        <v>45310</v>
      </c>
      <c r="B26" s="36" t="s">
        <v>626</v>
      </c>
      <c r="C26" s="28"/>
      <c r="D26" s="29"/>
      <c r="E26" s="21"/>
      <c r="F26" s="30">
        <v>1</v>
      </c>
      <c r="G26" s="31">
        <f t="shared" si="0"/>
        <v>110</v>
      </c>
      <c r="H26" s="21">
        <f t="shared" si="1"/>
        <v>110</v>
      </c>
      <c r="I26" s="32">
        <f t="shared" si="5"/>
        <v>64</v>
      </c>
      <c r="J26" s="42">
        <f t="shared" si="6"/>
        <v>110</v>
      </c>
      <c r="K26" s="33">
        <f t="shared" si="7"/>
        <v>7040</v>
      </c>
      <c r="L26" s="34"/>
      <c r="M26" s="118" t="s">
        <v>649</v>
      </c>
    </row>
    <row r="27" spans="1:13" ht="17.100000000000001" customHeight="1">
      <c r="A27" s="17">
        <v>45313</v>
      </c>
      <c r="B27" s="36" t="s">
        <v>595</v>
      </c>
      <c r="C27" s="28"/>
      <c r="D27" s="29"/>
      <c r="E27" s="21"/>
      <c r="F27" s="30">
        <v>1</v>
      </c>
      <c r="G27" s="31">
        <f t="shared" si="0"/>
        <v>110</v>
      </c>
      <c r="H27" s="21">
        <f t="shared" si="1"/>
        <v>110</v>
      </c>
      <c r="I27" s="32">
        <f t="shared" si="5"/>
        <v>63</v>
      </c>
      <c r="J27" s="42">
        <f t="shared" si="6"/>
        <v>110</v>
      </c>
      <c r="K27" s="33">
        <f t="shared" si="7"/>
        <v>6930</v>
      </c>
      <c r="L27" s="34"/>
      <c r="M27" s="118" t="s">
        <v>652</v>
      </c>
    </row>
    <row r="28" spans="1:13" ht="17.100000000000001" customHeight="1">
      <c r="A28" s="17">
        <v>45314</v>
      </c>
      <c r="B28" s="36" t="s">
        <v>591</v>
      </c>
      <c r="C28" s="28"/>
      <c r="D28" s="29"/>
      <c r="E28" s="21"/>
      <c r="F28" s="30">
        <v>1</v>
      </c>
      <c r="G28" s="31">
        <f t="shared" si="0"/>
        <v>110</v>
      </c>
      <c r="H28" s="21">
        <f t="shared" si="1"/>
        <v>110</v>
      </c>
      <c r="I28" s="32">
        <f t="shared" si="5"/>
        <v>62</v>
      </c>
      <c r="J28" s="42">
        <f t="shared" si="6"/>
        <v>110</v>
      </c>
      <c r="K28" s="33">
        <f t="shared" si="7"/>
        <v>6820</v>
      </c>
      <c r="L28" s="34"/>
      <c r="M28" s="118" t="s">
        <v>653</v>
      </c>
    </row>
    <row r="29" spans="1:13" ht="17.100000000000001" customHeight="1">
      <c r="A29" s="17">
        <v>45315</v>
      </c>
      <c r="B29" s="36" t="s">
        <v>589</v>
      </c>
      <c r="C29" s="28"/>
      <c r="D29" s="29"/>
      <c r="E29" s="21"/>
      <c r="F29" s="30">
        <v>1</v>
      </c>
      <c r="G29" s="31">
        <f t="shared" si="0"/>
        <v>110</v>
      </c>
      <c r="H29" s="21">
        <f t="shared" si="1"/>
        <v>110</v>
      </c>
      <c r="I29" s="32">
        <f t="shared" si="5"/>
        <v>61</v>
      </c>
      <c r="J29" s="42">
        <f t="shared" si="6"/>
        <v>110</v>
      </c>
      <c r="K29" s="33">
        <f t="shared" si="7"/>
        <v>6710</v>
      </c>
      <c r="L29" s="34"/>
      <c r="M29" s="118" t="s">
        <v>656</v>
      </c>
    </row>
    <row r="30" spans="1:13" ht="17.100000000000001" customHeight="1">
      <c r="A30" s="130">
        <v>45317</v>
      </c>
      <c r="B30" s="132" t="s">
        <v>587</v>
      </c>
      <c r="C30" s="129"/>
      <c r="D30" s="135"/>
      <c r="E30" s="136"/>
      <c r="F30" s="137">
        <v>1</v>
      </c>
      <c r="G30" s="138">
        <f t="shared" si="0"/>
        <v>110</v>
      </c>
      <c r="H30" s="136">
        <f t="shared" si="1"/>
        <v>110</v>
      </c>
      <c r="I30" s="139">
        <f t="shared" si="5"/>
        <v>60</v>
      </c>
      <c r="J30" s="140">
        <f t="shared" si="6"/>
        <v>110</v>
      </c>
      <c r="K30" s="141">
        <f t="shared" si="7"/>
        <v>6600</v>
      </c>
      <c r="L30" s="142"/>
      <c r="M30" s="143" t="s">
        <v>660</v>
      </c>
    </row>
    <row r="31" spans="1:13" ht="17.100000000000001" customHeight="1">
      <c r="A31" s="131">
        <v>45323</v>
      </c>
      <c r="B31" s="133" t="s">
        <v>627</v>
      </c>
      <c r="C31" s="19"/>
      <c r="D31" s="20"/>
      <c r="E31" s="21"/>
      <c r="F31" s="22">
        <v>1</v>
      </c>
      <c r="G31" s="23">
        <f t="shared" si="0"/>
        <v>110</v>
      </c>
      <c r="H31" s="21">
        <f t="shared" si="1"/>
        <v>110</v>
      </c>
      <c r="I31" s="24">
        <f t="shared" si="5"/>
        <v>59</v>
      </c>
      <c r="J31" s="134">
        <f t="shared" si="6"/>
        <v>110</v>
      </c>
      <c r="K31" s="21">
        <f t="shared" si="7"/>
        <v>6490</v>
      </c>
      <c r="L31" s="26"/>
      <c r="M31" s="118" t="s">
        <v>679</v>
      </c>
    </row>
    <row r="32" spans="1:13" ht="17.100000000000001" customHeight="1">
      <c r="A32" s="17">
        <v>45327</v>
      </c>
      <c r="B32" s="36" t="s">
        <v>607</v>
      </c>
      <c r="C32" s="28"/>
      <c r="D32" s="29"/>
      <c r="E32" s="21"/>
      <c r="F32" s="30">
        <v>1</v>
      </c>
      <c r="G32" s="31">
        <f t="shared" si="0"/>
        <v>110</v>
      </c>
      <c r="H32" s="21">
        <f t="shared" si="1"/>
        <v>110</v>
      </c>
      <c r="I32" s="32">
        <f t="shared" si="5"/>
        <v>58</v>
      </c>
      <c r="J32" s="42">
        <f t="shared" si="6"/>
        <v>110</v>
      </c>
      <c r="K32" s="33">
        <f t="shared" si="7"/>
        <v>6380</v>
      </c>
      <c r="L32" s="34"/>
      <c r="M32" s="118" t="s">
        <v>683</v>
      </c>
    </row>
    <row r="33" spans="1:13" ht="17.100000000000001" customHeight="1">
      <c r="A33" s="17">
        <v>45328</v>
      </c>
      <c r="B33" s="36" t="s">
        <v>598</v>
      </c>
      <c r="C33" s="28"/>
      <c r="D33" s="29"/>
      <c r="E33" s="21"/>
      <c r="F33" s="30">
        <v>1</v>
      </c>
      <c r="G33" s="31">
        <f t="shared" si="0"/>
        <v>110</v>
      </c>
      <c r="H33" s="21">
        <f t="shared" si="1"/>
        <v>110</v>
      </c>
      <c r="I33" s="32">
        <f t="shared" ref="I33:I64" si="8">+I32+C33-F33</f>
        <v>57</v>
      </c>
      <c r="J33" s="42">
        <f t="shared" ref="J33:J64" si="9">ROUND(((K32+E33)-H33)/I33,2)</f>
        <v>110</v>
      </c>
      <c r="K33" s="33">
        <f t="shared" ref="K33:K64" si="10">ROUND(I33*J33,2)</f>
        <v>6270</v>
      </c>
      <c r="L33" s="34"/>
      <c r="M33" s="118" t="s">
        <v>684</v>
      </c>
    </row>
    <row r="34" spans="1:13" ht="17.100000000000001" customHeight="1">
      <c r="A34" s="17">
        <v>45329</v>
      </c>
      <c r="B34" s="36" t="s">
        <v>595</v>
      </c>
      <c r="C34" s="28"/>
      <c r="D34" s="29"/>
      <c r="E34" s="21"/>
      <c r="F34" s="30">
        <v>1</v>
      </c>
      <c r="G34" s="31">
        <f t="shared" si="0"/>
        <v>110</v>
      </c>
      <c r="H34" s="21">
        <f t="shared" si="1"/>
        <v>110</v>
      </c>
      <c r="I34" s="32">
        <f t="shared" si="8"/>
        <v>56</v>
      </c>
      <c r="J34" s="42">
        <f t="shared" si="9"/>
        <v>110</v>
      </c>
      <c r="K34" s="33">
        <f t="shared" si="10"/>
        <v>6160</v>
      </c>
      <c r="L34" s="34"/>
      <c r="M34" s="118" t="s">
        <v>687</v>
      </c>
    </row>
    <row r="35" spans="1:13" ht="17.100000000000001" customHeight="1">
      <c r="A35" s="17">
        <v>45330</v>
      </c>
      <c r="B35" s="36" t="s">
        <v>587</v>
      </c>
      <c r="C35" s="28"/>
      <c r="D35" s="29"/>
      <c r="E35" s="21"/>
      <c r="F35" s="30">
        <v>1</v>
      </c>
      <c r="G35" s="31">
        <f t="shared" si="0"/>
        <v>110</v>
      </c>
      <c r="H35" s="21">
        <f t="shared" si="1"/>
        <v>110</v>
      </c>
      <c r="I35" s="32">
        <f t="shared" si="8"/>
        <v>55</v>
      </c>
      <c r="J35" s="42">
        <f t="shared" si="9"/>
        <v>110</v>
      </c>
      <c r="K35" s="33">
        <f t="shared" si="10"/>
        <v>6050</v>
      </c>
      <c r="L35" s="34"/>
      <c r="M35" s="118" t="s">
        <v>690</v>
      </c>
    </row>
    <row r="36" spans="1:13" ht="17.100000000000001" customHeight="1">
      <c r="A36" s="17">
        <v>45334</v>
      </c>
      <c r="B36" s="36" t="s">
        <v>583</v>
      </c>
      <c r="C36" s="28"/>
      <c r="D36" s="29"/>
      <c r="E36" s="21"/>
      <c r="F36" s="30">
        <v>1</v>
      </c>
      <c r="G36" s="31">
        <f t="shared" si="0"/>
        <v>110</v>
      </c>
      <c r="H36" s="21">
        <f t="shared" si="1"/>
        <v>110</v>
      </c>
      <c r="I36" s="32">
        <f t="shared" si="8"/>
        <v>54</v>
      </c>
      <c r="J36" s="42">
        <f t="shared" si="9"/>
        <v>110</v>
      </c>
      <c r="K36" s="33">
        <f t="shared" si="10"/>
        <v>5940</v>
      </c>
      <c r="L36" s="34"/>
      <c r="M36" s="118" t="s">
        <v>693</v>
      </c>
    </row>
    <row r="37" spans="1:13" ht="17.100000000000001" customHeight="1">
      <c r="A37" s="17">
        <v>45335</v>
      </c>
      <c r="B37" s="36" t="s">
        <v>591</v>
      </c>
      <c r="C37" s="28"/>
      <c r="D37" s="29"/>
      <c r="E37" s="21"/>
      <c r="F37" s="30">
        <v>1</v>
      </c>
      <c r="G37" s="31">
        <f t="shared" si="0"/>
        <v>110</v>
      </c>
      <c r="H37" s="21">
        <f t="shared" si="1"/>
        <v>110</v>
      </c>
      <c r="I37" s="32">
        <f t="shared" si="8"/>
        <v>53</v>
      </c>
      <c r="J37" s="42">
        <f t="shared" si="9"/>
        <v>110</v>
      </c>
      <c r="K37" s="33">
        <f t="shared" si="10"/>
        <v>5830</v>
      </c>
      <c r="L37" s="34"/>
      <c r="M37" s="118" t="s">
        <v>694</v>
      </c>
    </row>
    <row r="38" spans="1:13" ht="17.100000000000001" customHeight="1">
      <c r="A38" s="17">
        <v>45335</v>
      </c>
      <c r="B38" s="36" t="s">
        <v>610</v>
      </c>
      <c r="C38" s="28"/>
      <c r="D38" s="29"/>
      <c r="E38" s="21"/>
      <c r="F38" s="30">
        <v>1</v>
      </c>
      <c r="G38" s="31">
        <f t="shared" si="0"/>
        <v>110</v>
      </c>
      <c r="H38" s="21">
        <f t="shared" si="1"/>
        <v>110</v>
      </c>
      <c r="I38" s="32">
        <f t="shared" si="8"/>
        <v>52</v>
      </c>
      <c r="J38" s="42">
        <f t="shared" si="9"/>
        <v>110</v>
      </c>
      <c r="K38" s="33">
        <f t="shared" si="10"/>
        <v>5720</v>
      </c>
      <c r="L38" s="34"/>
      <c r="M38" s="118" t="s">
        <v>695</v>
      </c>
    </row>
    <row r="39" spans="1:13" ht="17.100000000000001" customHeight="1">
      <c r="A39" s="17">
        <v>45344</v>
      </c>
      <c r="B39" s="36" t="s">
        <v>587</v>
      </c>
      <c r="C39" s="129"/>
      <c r="D39" s="29"/>
      <c r="E39" s="21"/>
      <c r="F39" s="30">
        <v>1</v>
      </c>
      <c r="G39" s="31">
        <f t="shared" si="0"/>
        <v>110</v>
      </c>
      <c r="H39" s="21">
        <f t="shared" si="1"/>
        <v>110</v>
      </c>
      <c r="I39" s="32">
        <f t="shared" si="8"/>
        <v>51</v>
      </c>
      <c r="J39" s="42">
        <f t="shared" si="9"/>
        <v>110</v>
      </c>
      <c r="K39" s="33">
        <f t="shared" si="10"/>
        <v>5610</v>
      </c>
      <c r="L39" s="34"/>
      <c r="M39" s="118" t="s">
        <v>713</v>
      </c>
    </row>
    <row r="40" spans="1:13" ht="17.100000000000001" customHeight="1">
      <c r="A40" s="17">
        <v>45348</v>
      </c>
      <c r="B40" s="36" t="s">
        <v>598</v>
      </c>
      <c r="C40" s="19"/>
      <c r="D40" s="29"/>
      <c r="E40" s="21"/>
      <c r="F40" s="30">
        <v>1</v>
      </c>
      <c r="G40" s="31">
        <f t="shared" si="0"/>
        <v>110</v>
      </c>
      <c r="H40" s="21">
        <f t="shared" si="1"/>
        <v>110</v>
      </c>
      <c r="I40" s="32">
        <f t="shared" si="8"/>
        <v>50</v>
      </c>
      <c r="J40" s="42">
        <f t="shared" si="9"/>
        <v>110</v>
      </c>
      <c r="K40" s="33">
        <f t="shared" si="10"/>
        <v>5500</v>
      </c>
      <c r="L40" s="34"/>
      <c r="M40" s="118" t="s">
        <v>717</v>
      </c>
    </row>
    <row r="41" spans="1:13" ht="17.100000000000001" customHeight="1">
      <c r="A41" s="17">
        <v>45349</v>
      </c>
      <c r="B41" s="36" t="s">
        <v>595</v>
      </c>
      <c r="C41" s="28"/>
      <c r="D41" s="29"/>
      <c r="E41" s="21"/>
      <c r="F41" s="30">
        <v>1</v>
      </c>
      <c r="G41" s="31">
        <f t="shared" si="0"/>
        <v>110</v>
      </c>
      <c r="H41" s="21">
        <f t="shared" si="1"/>
        <v>110</v>
      </c>
      <c r="I41" s="32">
        <f t="shared" si="8"/>
        <v>49</v>
      </c>
      <c r="J41" s="42">
        <f t="shared" si="9"/>
        <v>110</v>
      </c>
      <c r="K41" s="33">
        <f t="shared" si="10"/>
        <v>5390</v>
      </c>
      <c r="L41" s="34"/>
      <c r="M41" s="118" t="s">
        <v>719</v>
      </c>
    </row>
    <row r="42" spans="1:13" ht="17.100000000000001" customHeight="1">
      <c r="A42" s="17">
        <v>45349</v>
      </c>
      <c r="B42" s="36" t="s">
        <v>626</v>
      </c>
      <c r="C42" s="28"/>
      <c r="D42" s="29"/>
      <c r="E42" s="21"/>
      <c r="F42" s="30">
        <v>2</v>
      </c>
      <c r="G42" s="31">
        <f t="shared" si="0"/>
        <v>110</v>
      </c>
      <c r="H42" s="21">
        <f t="shared" si="1"/>
        <v>220</v>
      </c>
      <c r="I42" s="32">
        <f t="shared" si="8"/>
        <v>47</v>
      </c>
      <c r="J42" s="42">
        <f t="shared" si="9"/>
        <v>110</v>
      </c>
      <c r="K42" s="33">
        <f t="shared" si="10"/>
        <v>5170</v>
      </c>
      <c r="L42" s="34"/>
      <c r="M42" s="118" t="s">
        <v>721</v>
      </c>
    </row>
    <row r="43" spans="1:13" ht="17.100000000000001" customHeight="1">
      <c r="A43" s="17">
        <v>45349</v>
      </c>
      <c r="B43" s="36" t="s">
        <v>589</v>
      </c>
      <c r="C43" s="28"/>
      <c r="D43" s="29"/>
      <c r="E43" s="21"/>
      <c r="F43" s="30">
        <v>1</v>
      </c>
      <c r="G43" s="31">
        <f t="shared" si="0"/>
        <v>110</v>
      </c>
      <c r="H43" s="21">
        <f t="shared" si="1"/>
        <v>110</v>
      </c>
      <c r="I43" s="32">
        <f t="shared" si="8"/>
        <v>46</v>
      </c>
      <c r="J43" s="42">
        <f t="shared" si="9"/>
        <v>110</v>
      </c>
      <c r="K43" s="33">
        <f t="shared" si="10"/>
        <v>5060</v>
      </c>
      <c r="L43" s="34"/>
      <c r="M43" s="118" t="s">
        <v>722</v>
      </c>
    </row>
    <row r="44" spans="1:13" ht="17.100000000000001" customHeight="1">
      <c r="A44" s="17">
        <v>45349</v>
      </c>
      <c r="B44" s="36" t="s">
        <v>591</v>
      </c>
      <c r="C44" s="28"/>
      <c r="D44" s="29"/>
      <c r="E44" s="21"/>
      <c r="F44" s="30">
        <v>1</v>
      </c>
      <c r="G44" s="31">
        <f t="shared" si="0"/>
        <v>110</v>
      </c>
      <c r="H44" s="21">
        <f t="shared" si="1"/>
        <v>110</v>
      </c>
      <c r="I44" s="32">
        <f t="shared" si="8"/>
        <v>45</v>
      </c>
      <c r="J44" s="42">
        <f t="shared" si="9"/>
        <v>110</v>
      </c>
      <c r="K44" s="33">
        <f t="shared" si="10"/>
        <v>4950</v>
      </c>
      <c r="L44" s="34"/>
      <c r="M44" s="118" t="s">
        <v>725</v>
      </c>
    </row>
    <row r="45" spans="1:13" ht="17.100000000000001" customHeight="1">
      <c r="A45" s="154">
        <v>45350</v>
      </c>
      <c r="B45" s="168" t="s">
        <v>583</v>
      </c>
      <c r="C45" s="156"/>
      <c r="D45" s="157"/>
      <c r="E45" s="158"/>
      <c r="F45" s="159">
        <v>1</v>
      </c>
      <c r="G45" s="160">
        <f t="shared" si="0"/>
        <v>110</v>
      </c>
      <c r="H45" s="158">
        <f t="shared" si="1"/>
        <v>110</v>
      </c>
      <c r="I45" s="161">
        <f t="shared" si="8"/>
        <v>44</v>
      </c>
      <c r="J45" s="162">
        <f t="shared" si="9"/>
        <v>110</v>
      </c>
      <c r="K45" s="163">
        <f t="shared" si="10"/>
        <v>4840</v>
      </c>
      <c r="L45" s="164"/>
      <c r="M45" s="167" t="s">
        <v>728</v>
      </c>
    </row>
    <row r="46" spans="1:13" ht="17.100000000000001" customHeight="1">
      <c r="A46" s="17">
        <v>45357</v>
      </c>
      <c r="B46" s="82" t="s">
        <v>595</v>
      </c>
      <c r="C46" s="19"/>
      <c r="D46" s="20"/>
      <c r="E46" s="21"/>
      <c r="F46" s="22">
        <v>1</v>
      </c>
      <c r="G46" s="23">
        <f t="shared" si="0"/>
        <v>110</v>
      </c>
      <c r="H46" s="21">
        <f t="shared" si="1"/>
        <v>110</v>
      </c>
      <c r="I46" s="24">
        <f t="shared" si="8"/>
        <v>43</v>
      </c>
      <c r="J46" s="134">
        <f t="shared" si="9"/>
        <v>110</v>
      </c>
      <c r="K46" s="21">
        <f t="shared" si="10"/>
        <v>4730</v>
      </c>
      <c r="L46" s="26"/>
      <c r="M46" s="118" t="s">
        <v>745</v>
      </c>
    </row>
    <row r="47" spans="1:13" ht="17.100000000000001" customHeight="1">
      <c r="A47" s="17">
        <v>45359</v>
      </c>
      <c r="B47" s="36" t="s">
        <v>587</v>
      </c>
      <c r="C47" s="28"/>
      <c r="D47" s="29"/>
      <c r="E47" s="21"/>
      <c r="F47" s="30">
        <v>1</v>
      </c>
      <c r="G47" s="31">
        <f t="shared" ref="G47:G64" si="11">J46</f>
        <v>110</v>
      </c>
      <c r="H47" s="21">
        <f t="shared" ref="H47:H64" si="12">G47*F47</f>
        <v>110</v>
      </c>
      <c r="I47" s="32">
        <f t="shared" si="8"/>
        <v>42</v>
      </c>
      <c r="J47" s="42">
        <f t="shared" si="9"/>
        <v>110</v>
      </c>
      <c r="K47" s="33">
        <f t="shared" si="10"/>
        <v>4620</v>
      </c>
      <c r="L47" s="34"/>
      <c r="M47" s="118" t="s">
        <v>751</v>
      </c>
    </row>
    <row r="48" spans="1:13" ht="17.100000000000001" customHeight="1">
      <c r="A48" s="17">
        <v>45362</v>
      </c>
      <c r="B48" s="36" t="s">
        <v>589</v>
      </c>
      <c r="C48" s="28"/>
      <c r="D48" s="29"/>
      <c r="E48" s="21"/>
      <c r="F48" s="30">
        <v>1</v>
      </c>
      <c r="G48" s="31">
        <f t="shared" si="11"/>
        <v>110</v>
      </c>
      <c r="H48" s="21">
        <f t="shared" si="12"/>
        <v>110</v>
      </c>
      <c r="I48" s="32">
        <f t="shared" si="8"/>
        <v>41</v>
      </c>
      <c r="J48" s="42">
        <f t="shared" si="9"/>
        <v>110</v>
      </c>
      <c r="K48" s="33">
        <f t="shared" si="10"/>
        <v>4510</v>
      </c>
      <c r="L48" s="34"/>
      <c r="M48" s="118" t="s">
        <v>753</v>
      </c>
    </row>
    <row r="49" spans="1:13" ht="17.100000000000001" customHeight="1">
      <c r="A49" s="17">
        <v>45362</v>
      </c>
      <c r="B49" s="36" t="s">
        <v>589</v>
      </c>
      <c r="C49" s="28"/>
      <c r="D49" s="29"/>
      <c r="E49" s="21"/>
      <c r="F49" s="22">
        <v>1</v>
      </c>
      <c r="G49" s="31">
        <f t="shared" si="11"/>
        <v>110</v>
      </c>
      <c r="H49" s="21">
        <f t="shared" si="12"/>
        <v>110</v>
      </c>
      <c r="I49" s="32">
        <f t="shared" si="8"/>
        <v>40</v>
      </c>
      <c r="J49" s="42">
        <f t="shared" si="9"/>
        <v>110</v>
      </c>
      <c r="K49" s="33">
        <f t="shared" si="10"/>
        <v>4400</v>
      </c>
      <c r="L49" s="34"/>
      <c r="M49" s="118" t="s">
        <v>754</v>
      </c>
    </row>
    <row r="50" spans="1:13" ht="17.100000000000001" customHeight="1">
      <c r="A50" s="17">
        <v>45369</v>
      </c>
      <c r="B50" s="36" t="s">
        <v>595</v>
      </c>
      <c r="C50" s="28"/>
      <c r="D50" s="29"/>
      <c r="E50" s="21"/>
      <c r="F50" s="30">
        <v>1</v>
      </c>
      <c r="G50" s="31">
        <f t="shared" si="11"/>
        <v>110</v>
      </c>
      <c r="H50" s="21">
        <f t="shared" si="12"/>
        <v>110</v>
      </c>
      <c r="I50" s="32">
        <f t="shared" si="8"/>
        <v>39</v>
      </c>
      <c r="J50" s="42">
        <f t="shared" si="9"/>
        <v>110</v>
      </c>
      <c r="K50" s="33">
        <f t="shared" si="10"/>
        <v>4290</v>
      </c>
      <c r="L50" s="34"/>
      <c r="M50" s="118" t="s">
        <v>761</v>
      </c>
    </row>
    <row r="51" spans="1:13" ht="17.100000000000001" customHeight="1">
      <c r="A51" s="17">
        <v>45369</v>
      </c>
      <c r="B51" s="36" t="s">
        <v>591</v>
      </c>
      <c r="C51" s="28"/>
      <c r="D51" s="29"/>
      <c r="E51" s="21"/>
      <c r="F51" s="30">
        <v>1</v>
      </c>
      <c r="G51" s="31">
        <f t="shared" si="11"/>
        <v>110</v>
      </c>
      <c r="H51" s="21">
        <f t="shared" si="12"/>
        <v>110</v>
      </c>
      <c r="I51" s="32">
        <f t="shared" si="8"/>
        <v>38</v>
      </c>
      <c r="J51" s="42">
        <f t="shared" si="9"/>
        <v>110</v>
      </c>
      <c r="K51" s="33">
        <f t="shared" si="10"/>
        <v>4180</v>
      </c>
      <c r="L51" s="34"/>
      <c r="M51" s="118" t="s">
        <v>763</v>
      </c>
    </row>
    <row r="52" spans="1:13" ht="17.100000000000001" customHeight="1">
      <c r="A52" s="17">
        <v>45370</v>
      </c>
      <c r="B52" s="36" t="s">
        <v>602</v>
      </c>
      <c r="C52" s="28"/>
      <c r="D52" s="29"/>
      <c r="E52" s="21"/>
      <c r="F52" s="30">
        <v>2</v>
      </c>
      <c r="G52" s="31">
        <f t="shared" si="11"/>
        <v>110</v>
      </c>
      <c r="H52" s="21">
        <f t="shared" si="12"/>
        <v>220</v>
      </c>
      <c r="I52" s="32">
        <f t="shared" si="8"/>
        <v>36</v>
      </c>
      <c r="J52" s="42">
        <f t="shared" si="9"/>
        <v>110</v>
      </c>
      <c r="K52" s="33">
        <f t="shared" si="10"/>
        <v>3960</v>
      </c>
      <c r="L52" s="34"/>
      <c r="M52" s="118" t="s">
        <v>766</v>
      </c>
    </row>
    <row r="53" spans="1:13" ht="17.100000000000001" customHeight="1">
      <c r="A53" s="17">
        <v>45371</v>
      </c>
      <c r="B53" s="36" t="s">
        <v>627</v>
      </c>
      <c r="C53" s="28"/>
      <c r="D53" s="29"/>
      <c r="E53" s="21"/>
      <c r="F53" s="30">
        <v>1</v>
      </c>
      <c r="G53" s="31">
        <f t="shared" si="11"/>
        <v>110</v>
      </c>
      <c r="H53" s="21">
        <f t="shared" si="12"/>
        <v>110</v>
      </c>
      <c r="I53" s="32">
        <f t="shared" si="8"/>
        <v>35</v>
      </c>
      <c r="J53" s="42">
        <f t="shared" si="9"/>
        <v>110</v>
      </c>
      <c r="K53" s="33">
        <f t="shared" si="10"/>
        <v>3850</v>
      </c>
      <c r="L53" s="34"/>
      <c r="M53" s="118" t="s">
        <v>767</v>
      </c>
    </row>
    <row r="54" spans="1:13" ht="17.100000000000001" customHeight="1">
      <c r="A54" s="154">
        <v>45377</v>
      </c>
      <c r="B54" s="168" t="s">
        <v>626</v>
      </c>
      <c r="C54" s="156"/>
      <c r="D54" s="157"/>
      <c r="E54" s="158"/>
      <c r="F54" s="159">
        <v>1</v>
      </c>
      <c r="G54" s="160">
        <f t="shared" si="11"/>
        <v>110</v>
      </c>
      <c r="H54" s="158">
        <f t="shared" si="12"/>
        <v>110</v>
      </c>
      <c r="I54" s="161">
        <f t="shared" si="8"/>
        <v>34</v>
      </c>
      <c r="J54" s="162">
        <f t="shared" si="9"/>
        <v>110</v>
      </c>
      <c r="K54" s="163">
        <f t="shared" si="10"/>
        <v>3740</v>
      </c>
      <c r="L54" s="164"/>
      <c r="M54" s="167" t="s">
        <v>783</v>
      </c>
    </row>
    <row r="55" spans="1:13" ht="17.100000000000001" customHeight="1">
      <c r="A55" s="17">
        <v>45384</v>
      </c>
      <c r="B55" s="82" t="s">
        <v>587</v>
      </c>
      <c r="C55" s="19"/>
      <c r="D55" s="20"/>
      <c r="E55" s="21"/>
      <c r="F55" s="22">
        <v>1</v>
      </c>
      <c r="G55" s="23">
        <f t="shared" si="11"/>
        <v>110</v>
      </c>
      <c r="H55" s="21">
        <f t="shared" si="12"/>
        <v>110</v>
      </c>
      <c r="I55" s="24">
        <f t="shared" si="8"/>
        <v>33</v>
      </c>
      <c r="J55" s="134">
        <f t="shared" si="9"/>
        <v>110</v>
      </c>
      <c r="K55" s="21">
        <f t="shared" si="10"/>
        <v>3630</v>
      </c>
      <c r="L55" s="26"/>
      <c r="M55" s="118" t="s">
        <v>798</v>
      </c>
    </row>
    <row r="56" spans="1:13" ht="17.100000000000001" customHeight="1">
      <c r="A56" s="17">
        <v>45386</v>
      </c>
      <c r="B56" s="82" t="s">
        <v>610</v>
      </c>
      <c r="C56" s="28"/>
      <c r="D56" s="29"/>
      <c r="E56" s="21"/>
      <c r="F56" s="30">
        <v>1</v>
      </c>
      <c r="G56" s="23">
        <f t="shared" si="11"/>
        <v>110</v>
      </c>
      <c r="H56" s="21">
        <f t="shared" si="12"/>
        <v>110</v>
      </c>
      <c r="I56" s="24">
        <f t="shared" si="8"/>
        <v>32</v>
      </c>
      <c r="J56" s="134">
        <f t="shared" si="9"/>
        <v>110</v>
      </c>
      <c r="K56" s="21">
        <f t="shared" si="10"/>
        <v>3520</v>
      </c>
      <c r="L56" s="34"/>
      <c r="M56" s="118" t="s">
        <v>797</v>
      </c>
    </row>
    <row r="57" spans="1:13" ht="17.100000000000001" customHeight="1">
      <c r="A57" s="17">
        <v>45393</v>
      </c>
      <c r="B57" s="36" t="s">
        <v>629</v>
      </c>
      <c r="C57" s="28"/>
      <c r="D57" s="29"/>
      <c r="E57" s="21"/>
      <c r="F57" s="30">
        <v>1</v>
      </c>
      <c r="G57" s="23">
        <f t="shared" si="11"/>
        <v>110</v>
      </c>
      <c r="H57" s="21">
        <f t="shared" si="12"/>
        <v>110</v>
      </c>
      <c r="I57" s="24">
        <f t="shared" si="8"/>
        <v>31</v>
      </c>
      <c r="J57" s="134">
        <f t="shared" si="9"/>
        <v>110</v>
      </c>
      <c r="K57" s="21">
        <f t="shared" si="10"/>
        <v>3410</v>
      </c>
      <c r="L57" s="34"/>
      <c r="M57" s="118" t="s">
        <v>807</v>
      </c>
    </row>
    <row r="58" spans="1:13" ht="17.100000000000001" customHeight="1">
      <c r="A58" s="17">
        <v>45393</v>
      </c>
      <c r="B58" s="36" t="s">
        <v>595</v>
      </c>
      <c r="C58" s="28"/>
      <c r="D58" s="29"/>
      <c r="E58" s="21"/>
      <c r="F58" s="30">
        <v>1</v>
      </c>
      <c r="G58" s="23">
        <f t="shared" si="11"/>
        <v>110</v>
      </c>
      <c r="H58" s="21">
        <f t="shared" si="12"/>
        <v>110</v>
      </c>
      <c r="I58" s="24">
        <f t="shared" si="8"/>
        <v>30</v>
      </c>
      <c r="J58" s="134">
        <f t="shared" si="9"/>
        <v>110</v>
      </c>
      <c r="K58" s="21">
        <f t="shared" si="10"/>
        <v>3300</v>
      </c>
      <c r="L58" s="34"/>
      <c r="M58" s="118" t="s">
        <v>809</v>
      </c>
    </row>
    <row r="59" spans="1:13" ht="17.100000000000001" customHeight="1">
      <c r="A59" s="17">
        <v>45397</v>
      </c>
      <c r="B59" s="36" t="s">
        <v>589</v>
      </c>
      <c r="C59" s="28"/>
      <c r="D59" s="29"/>
      <c r="E59" s="21"/>
      <c r="F59" s="30">
        <v>2</v>
      </c>
      <c r="G59" s="23">
        <f t="shared" si="11"/>
        <v>110</v>
      </c>
      <c r="H59" s="21">
        <f t="shared" si="12"/>
        <v>220</v>
      </c>
      <c r="I59" s="24">
        <f t="shared" si="8"/>
        <v>28</v>
      </c>
      <c r="J59" s="134">
        <f t="shared" si="9"/>
        <v>110</v>
      </c>
      <c r="K59" s="21">
        <f t="shared" si="10"/>
        <v>3080</v>
      </c>
      <c r="L59" s="34"/>
      <c r="M59" s="118" t="s">
        <v>835</v>
      </c>
    </row>
    <row r="60" spans="1:13" ht="17.100000000000001" customHeight="1">
      <c r="A60" s="17">
        <v>45398</v>
      </c>
      <c r="B60" s="36" t="s">
        <v>583</v>
      </c>
      <c r="C60" s="28"/>
      <c r="D60" s="29"/>
      <c r="E60" s="21"/>
      <c r="F60" s="30">
        <v>1</v>
      </c>
      <c r="G60" s="23">
        <f t="shared" si="11"/>
        <v>110</v>
      </c>
      <c r="H60" s="21">
        <f t="shared" si="12"/>
        <v>110</v>
      </c>
      <c r="I60" s="24">
        <f t="shared" si="8"/>
        <v>27</v>
      </c>
      <c r="J60" s="134">
        <f t="shared" si="9"/>
        <v>110</v>
      </c>
      <c r="K60" s="21">
        <f t="shared" si="10"/>
        <v>2970</v>
      </c>
      <c r="L60" s="34"/>
      <c r="M60" s="118" t="s">
        <v>814</v>
      </c>
    </row>
    <row r="61" spans="1:13" ht="17.100000000000001" customHeight="1">
      <c r="A61" s="154">
        <v>45411</v>
      </c>
      <c r="B61" s="168" t="s">
        <v>583</v>
      </c>
      <c r="C61" s="156"/>
      <c r="D61" s="157"/>
      <c r="E61" s="158"/>
      <c r="F61" s="159">
        <v>2</v>
      </c>
      <c r="G61" s="170">
        <f t="shared" si="11"/>
        <v>110</v>
      </c>
      <c r="H61" s="158">
        <f t="shared" si="12"/>
        <v>220</v>
      </c>
      <c r="I61" s="173">
        <f t="shared" si="8"/>
        <v>25</v>
      </c>
      <c r="J61" s="174">
        <f t="shared" si="9"/>
        <v>110</v>
      </c>
      <c r="K61" s="158">
        <f t="shared" si="10"/>
        <v>2750</v>
      </c>
      <c r="L61" s="164"/>
      <c r="M61" s="167" t="s">
        <v>839</v>
      </c>
    </row>
    <row r="62" spans="1:13" ht="17.100000000000001" customHeight="1">
      <c r="A62" s="17">
        <v>45421</v>
      </c>
      <c r="B62" s="82" t="s">
        <v>626</v>
      </c>
      <c r="C62" s="19"/>
      <c r="D62" s="20"/>
      <c r="E62" s="21"/>
      <c r="F62" s="22">
        <v>1</v>
      </c>
      <c r="G62" s="23">
        <f t="shared" si="11"/>
        <v>110</v>
      </c>
      <c r="H62" s="21">
        <f t="shared" si="12"/>
        <v>110</v>
      </c>
      <c r="I62" s="24">
        <f t="shared" si="8"/>
        <v>24</v>
      </c>
      <c r="J62" s="134">
        <f t="shared" si="9"/>
        <v>110</v>
      </c>
      <c r="K62" s="21">
        <f t="shared" si="10"/>
        <v>2640</v>
      </c>
      <c r="L62" s="26"/>
      <c r="M62" s="118" t="s">
        <v>861</v>
      </c>
    </row>
    <row r="63" spans="1:13" ht="17.100000000000001" customHeight="1">
      <c r="A63" s="17">
        <v>45421</v>
      </c>
      <c r="B63" s="36" t="s">
        <v>589</v>
      </c>
      <c r="C63" s="28"/>
      <c r="D63" s="29"/>
      <c r="E63" s="21"/>
      <c r="F63" s="30">
        <v>1</v>
      </c>
      <c r="G63" s="23">
        <f t="shared" si="11"/>
        <v>110</v>
      </c>
      <c r="H63" s="21">
        <f t="shared" si="12"/>
        <v>110</v>
      </c>
      <c r="I63" s="24">
        <f t="shared" si="8"/>
        <v>23</v>
      </c>
      <c r="J63" s="134">
        <f t="shared" si="9"/>
        <v>110</v>
      </c>
      <c r="K63" s="21">
        <f t="shared" si="10"/>
        <v>2530</v>
      </c>
      <c r="L63" s="34"/>
      <c r="M63" s="118" t="s">
        <v>862</v>
      </c>
    </row>
    <row r="64" spans="1:13" ht="17.100000000000001" customHeight="1">
      <c r="A64" s="17">
        <v>45425</v>
      </c>
      <c r="B64" s="36" t="s">
        <v>595</v>
      </c>
      <c r="C64" s="28"/>
      <c r="D64" s="29"/>
      <c r="E64" s="21"/>
      <c r="F64" s="30">
        <v>1</v>
      </c>
      <c r="G64" s="23">
        <f t="shared" si="11"/>
        <v>110</v>
      </c>
      <c r="H64" s="21">
        <f t="shared" si="12"/>
        <v>110</v>
      </c>
      <c r="I64" s="24">
        <f t="shared" si="8"/>
        <v>22</v>
      </c>
      <c r="J64" s="134">
        <f t="shared" si="9"/>
        <v>110</v>
      </c>
      <c r="K64" s="21">
        <f t="shared" si="10"/>
        <v>2420</v>
      </c>
      <c r="L64" s="34"/>
    </row>
    <row r="65" spans="1:13" ht="17.100000000000001" customHeight="1">
      <c r="A65" s="17">
        <v>45426</v>
      </c>
      <c r="B65" s="36" t="s">
        <v>878</v>
      </c>
      <c r="C65" s="28">
        <v>60</v>
      </c>
      <c r="D65" s="29">
        <v>110</v>
      </c>
      <c r="E65" s="21">
        <f>C65*D65</f>
        <v>6600</v>
      </c>
      <c r="F65" s="30"/>
      <c r="G65" s="31"/>
      <c r="H65" s="21"/>
      <c r="I65" s="24">
        <f t="shared" ref="I65:I96" si="13">+I64+C65-F65</f>
        <v>82</v>
      </c>
      <c r="J65" s="134">
        <f t="shared" ref="J65:J96" si="14">ROUND(((K64+E65)-H65)/I65,2)</f>
        <v>110</v>
      </c>
      <c r="K65" s="21">
        <f t="shared" ref="K65:K96" si="15">ROUND(I65*J65,2)</f>
        <v>9020</v>
      </c>
      <c r="L65" s="34"/>
    </row>
    <row r="66" spans="1:13" ht="17.100000000000001" customHeight="1">
      <c r="A66" s="17">
        <v>45426</v>
      </c>
      <c r="B66" s="36" t="s">
        <v>583</v>
      </c>
      <c r="C66" s="28"/>
      <c r="D66" s="29"/>
      <c r="E66" s="21"/>
      <c r="F66" s="30">
        <v>1</v>
      </c>
      <c r="G66" s="23">
        <f t="shared" ref="G66:G97" si="16">J65</f>
        <v>110</v>
      </c>
      <c r="H66" s="21">
        <f t="shared" ref="H66:H97" si="17">G66*F66</f>
        <v>110</v>
      </c>
      <c r="I66" s="24">
        <f t="shared" si="13"/>
        <v>81</v>
      </c>
      <c r="J66" s="134">
        <f t="shared" si="14"/>
        <v>110</v>
      </c>
      <c r="K66" s="21">
        <f t="shared" si="15"/>
        <v>8910</v>
      </c>
      <c r="L66" s="34"/>
      <c r="M66" s="118" t="s">
        <v>885</v>
      </c>
    </row>
    <row r="67" spans="1:13" ht="17.100000000000001" customHeight="1">
      <c r="A67" s="17">
        <v>45426</v>
      </c>
      <c r="B67" s="36" t="s">
        <v>587</v>
      </c>
      <c r="C67" s="28"/>
      <c r="D67" s="29"/>
      <c r="E67" s="21"/>
      <c r="F67" s="30">
        <v>1</v>
      </c>
      <c r="G67" s="23">
        <f t="shared" si="16"/>
        <v>110</v>
      </c>
      <c r="H67" s="21">
        <f t="shared" si="17"/>
        <v>110</v>
      </c>
      <c r="I67" s="24">
        <f t="shared" si="13"/>
        <v>80</v>
      </c>
      <c r="J67" s="134">
        <f t="shared" si="14"/>
        <v>110</v>
      </c>
      <c r="K67" s="21">
        <f t="shared" si="15"/>
        <v>8800</v>
      </c>
      <c r="L67" s="34"/>
      <c r="M67" s="118" t="s">
        <v>887</v>
      </c>
    </row>
    <row r="68" spans="1:13" ht="17.100000000000001" customHeight="1">
      <c r="A68" s="17">
        <v>45426</v>
      </c>
      <c r="B68" s="36" t="s">
        <v>602</v>
      </c>
      <c r="C68" s="28"/>
      <c r="D68" s="29"/>
      <c r="E68" s="21"/>
      <c r="F68" s="30">
        <v>1</v>
      </c>
      <c r="G68" s="23">
        <f t="shared" si="16"/>
        <v>110</v>
      </c>
      <c r="H68" s="21">
        <f t="shared" si="17"/>
        <v>110</v>
      </c>
      <c r="I68" s="24">
        <f t="shared" si="13"/>
        <v>79</v>
      </c>
      <c r="J68" s="134">
        <f t="shared" si="14"/>
        <v>110</v>
      </c>
      <c r="K68" s="21">
        <f t="shared" si="15"/>
        <v>8690</v>
      </c>
      <c r="L68" s="34"/>
      <c r="M68" s="118" t="s">
        <v>890</v>
      </c>
    </row>
    <row r="69" spans="1:13" ht="17.100000000000001" customHeight="1">
      <c r="A69" s="17">
        <v>45427</v>
      </c>
      <c r="B69" s="36" t="s">
        <v>598</v>
      </c>
      <c r="C69" s="28"/>
      <c r="D69" s="29"/>
      <c r="E69" s="21"/>
      <c r="F69" s="30">
        <v>1</v>
      </c>
      <c r="G69" s="23">
        <f t="shared" si="16"/>
        <v>110</v>
      </c>
      <c r="H69" s="21">
        <f t="shared" si="17"/>
        <v>110</v>
      </c>
      <c r="I69" s="24">
        <f t="shared" si="13"/>
        <v>78</v>
      </c>
      <c r="J69" s="134">
        <f t="shared" si="14"/>
        <v>110</v>
      </c>
      <c r="K69" s="21">
        <f t="shared" si="15"/>
        <v>8580</v>
      </c>
      <c r="L69" s="34"/>
      <c r="M69" s="118" t="s">
        <v>891</v>
      </c>
    </row>
    <row r="70" spans="1:13" ht="17.100000000000001" customHeight="1">
      <c r="A70" s="17">
        <v>45427</v>
      </c>
      <c r="B70" s="36" t="s">
        <v>629</v>
      </c>
      <c r="C70" s="28"/>
      <c r="D70" s="29"/>
      <c r="E70" s="21"/>
      <c r="F70" s="30">
        <v>1</v>
      </c>
      <c r="G70" s="23">
        <f t="shared" si="16"/>
        <v>110</v>
      </c>
      <c r="H70" s="21">
        <f t="shared" si="17"/>
        <v>110</v>
      </c>
      <c r="I70" s="24">
        <f t="shared" si="13"/>
        <v>77</v>
      </c>
      <c r="J70" s="134">
        <f t="shared" si="14"/>
        <v>110</v>
      </c>
      <c r="K70" s="21">
        <f t="shared" si="15"/>
        <v>8470</v>
      </c>
      <c r="L70" s="34"/>
      <c r="M70" s="118" t="s">
        <v>892</v>
      </c>
    </row>
    <row r="71" spans="1:13" ht="17.100000000000001" customHeight="1">
      <c r="A71" s="17">
        <v>45433</v>
      </c>
      <c r="B71" s="36" t="s">
        <v>604</v>
      </c>
      <c r="C71" s="28"/>
      <c r="D71" s="29"/>
      <c r="E71" s="21"/>
      <c r="F71" s="30">
        <v>1</v>
      </c>
      <c r="G71" s="23">
        <f t="shared" si="16"/>
        <v>110</v>
      </c>
      <c r="H71" s="21">
        <f t="shared" si="17"/>
        <v>110</v>
      </c>
      <c r="I71" s="24">
        <f t="shared" si="13"/>
        <v>76</v>
      </c>
      <c r="J71" s="134">
        <f t="shared" si="14"/>
        <v>110</v>
      </c>
      <c r="K71" s="21">
        <f t="shared" si="15"/>
        <v>8360</v>
      </c>
      <c r="L71" s="34"/>
      <c r="M71" s="118" t="s">
        <v>901</v>
      </c>
    </row>
    <row r="72" spans="1:13" ht="17.100000000000001" customHeight="1">
      <c r="A72" s="17">
        <v>45433</v>
      </c>
      <c r="B72" s="36" t="s">
        <v>595</v>
      </c>
      <c r="C72" s="28"/>
      <c r="D72" s="29"/>
      <c r="E72" s="21"/>
      <c r="F72" s="30">
        <v>1</v>
      </c>
      <c r="G72" s="23">
        <f t="shared" si="16"/>
        <v>110</v>
      </c>
      <c r="H72" s="21">
        <f t="shared" si="17"/>
        <v>110</v>
      </c>
      <c r="I72" s="24">
        <f t="shared" si="13"/>
        <v>75</v>
      </c>
      <c r="J72" s="134">
        <f t="shared" si="14"/>
        <v>110</v>
      </c>
      <c r="K72" s="21">
        <f t="shared" si="15"/>
        <v>8250</v>
      </c>
      <c r="L72" s="34"/>
      <c r="M72" s="118" t="s">
        <v>903</v>
      </c>
    </row>
    <row r="73" spans="1:13" ht="17.100000000000001" customHeight="1">
      <c r="A73" s="17">
        <v>45435</v>
      </c>
      <c r="B73" s="36" t="s">
        <v>591</v>
      </c>
      <c r="C73" s="28"/>
      <c r="D73" s="29"/>
      <c r="E73" s="21"/>
      <c r="F73" s="30">
        <v>1</v>
      </c>
      <c r="G73" s="23">
        <f t="shared" si="16"/>
        <v>110</v>
      </c>
      <c r="H73" s="21">
        <f t="shared" si="17"/>
        <v>110</v>
      </c>
      <c r="I73" s="24">
        <f t="shared" si="13"/>
        <v>74</v>
      </c>
      <c r="J73" s="134">
        <f t="shared" si="14"/>
        <v>110</v>
      </c>
      <c r="K73" s="21">
        <f t="shared" si="15"/>
        <v>8140</v>
      </c>
      <c r="L73" s="34"/>
      <c r="M73" s="118" t="s">
        <v>906</v>
      </c>
    </row>
    <row r="74" spans="1:13" ht="17.100000000000001" customHeight="1">
      <c r="A74" s="17">
        <v>45435</v>
      </c>
      <c r="B74" s="36" t="s">
        <v>627</v>
      </c>
      <c r="C74" s="28"/>
      <c r="D74" s="29"/>
      <c r="E74" s="21"/>
      <c r="F74" s="30">
        <v>1</v>
      </c>
      <c r="G74" s="23">
        <f t="shared" si="16"/>
        <v>110</v>
      </c>
      <c r="H74" s="21">
        <f t="shared" si="17"/>
        <v>110</v>
      </c>
      <c r="I74" s="24">
        <f t="shared" si="13"/>
        <v>73</v>
      </c>
      <c r="J74" s="134">
        <f t="shared" si="14"/>
        <v>110</v>
      </c>
      <c r="K74" s="21">
        <f t="shared" si="15"/>
        <v>8030</v>
      </c>
      <c r="L74" s="34"/>
      <c r="M74" s="118" t="s">
        <v>907</v>
      </c>
    </row>
    <row r="75" spans="1:13" ht="17.100000000000001" customHeight="1">
      <c r="A75" s="17">
        <v>45435</v>
      </c>
      <c r="B75" s="36" t="s">
        <v>607</v>
      </c>
      <c r="C75" s="28"/>
      <c r="D75" s="29"/>
      <c r="E75" s="21"/>
      <c r="F75" s="30">
        <v>1</v>
      </c>
      <c r="G75" s="23">
        <f t="shared" si="16"/>
        <v>110</v>
      </c>
      <c r="H75" s="21">
        <f t="shared" si="17"/>
        <v>110</v>
      </c>
      <c r="I75" s="24">
        <f t="shared" si="13"/>
        <v>72</v>
      </c>
      <c r="J75" s="134">
        <f t="shared" si="14"/>
        <v>110</v>
      </c>
      <c r="K75" s="21">
        <f t="shared" si="15"/>
        <v>7920</v>
      </c>
      <c r="L75" s="34"/>
      <c r="M75" s="118" t="s">
        <v>911</v>
      </c>
    </row>
    <row r="76" spans="1:13" ht="17.100000000000001" customHeight="1">
      <c r="A76" s="17">
        <v>45435</v>
      </c>
      <c r="B76" s="36" t="s">
        <v>587</v>
      </c>
      <c r="C76" s="28"/>
      <c r="D76" s="29"/>
      <c r="E76" s="21"/>
      <c r="F76" s="30">
        <v>1</v>
      </c>
      <c r="G76" s="23">
        <f t="shared" si="16"/>
        <v>110</v>
      </c>
      <c r="H76" s="21">
        <f t="shared" si="17"/>
        <v>110</v>
      </c>
      <c r="I76" s="24">
        <f t="shared" si="13"/>
        <v>71</v>
      </c>
      <c r="J76" s="134">
        <f t="shared" si="14"/>
        <v>110</v>
      </c>
      <c r="K76" s="21">
        <f t="shared" si="15"/>
        <v>7810</v>
      </c>
      <c r="L76" s="34"/>
      <c r="M76" s="118" t="s">
        <v>912</v>
      </c>
    </row>
    <row r="77" spans="1:13" ht="17.100000000000001" customHeight="1">
      <c r="A77" s="154">
        <v>45440</v>
      </c>
      <c r="B77" s="168" t="s">
        <v>602</v>
      </c>
      <c r="C77" s="156"/>
      <c r="D77" s="157"/>
      <c r="E77" s="158"/>
      <c r="F77" s="159">
        <v>1</v>
      </c>
      <c r="G77" s="170">
        <f t="shared" si="16"/>
        <v>110</v>
      </c>
      <c r="H77" s="158">
        <f t="shared" si="17"/>
        <v>110</v>
      </c>
      <c r="I77" s="173">
        <f t="shared" si="13"/>
        <v>70</v>
      </c>
      <c r="J77" s="174">
        <f t="shared" si="14"/>
        <v>110</v>
      </c>
      <c r="K77" s="158">
        <f t="shared" si="15"/>
        <v>7700</v>
      </c>
      <c r="L77" s="164"/>
      <c r="M77" s="167" t="s">
        <v>919</v>
      </c>
    </row>
    <row r="78" spans="1:13" ht="17.100000000000001" customHeight="1">
      <c r="A78" s="17">
        <v>45446</v>
      </c>
      <c r="B78" s="82" t="s">
        <v>587</v>
      </c>
      <c r="C78" s="19"/>
      <c r="D78" s="20"/>
      <c r="E78" s="21"/>
      <c r="F78" s="22">
        <v>1</v>
      </c>
      <c r="G78" s="23">
        <f t="shared" si="16"/>
        <v>110</v>
      </c>
      <c r="H78" s="21">
        <f t="shared" si="17"/>
        <v>110</v>
      </c>
      <c r="I78" s="24">
        <f t="shared" si="13"/>
        <v>69</v>
      </c>
      <c r="J78" s="134">
        <f t="shared" si="14"/>
        <v>110</v>
      </c>
      <c r="K78" s="21">
        <f t="shared" si="15"/>
        <v>7590</v>
      </c>
      <c r="L78" s="26"/>
      <c r="M78" s="118" t="s">
        <v>928</v>
      </c>
    </row>
    <row r="79" spans="1:13" ht="17.100000000000001" customHeight="1">
      <c r="A79" s="17">
        <v>45446</v>
      </c>
      <c r="B79" s="36" t="s">
        <v>589</v>
      </c>
      <c r="C79" s="28"/>
      <c r="D79" s="29"/>
      <c r="E79" s="21"/>
      <c r="F79" s="30">
        <v>1</v>
      </c>
      <c r="G79" s="23">
        <f t="shared" si="16"/>
        <v>110</v>
      </c>
      <c r="H79" s="21">
        <f t="shared" si="17"/>
        <v>110</v>
      </c>
      <c r="I79" s="24">
        <f t="shared" si="13"/>
        <v>68</v>
      </c>
      <c r="J79" s="134">
        <f t="shared" si="14"/>
        <v>110</v>
      </c>
      <c r="K79" s="21">
        <f t="shared" si="15"/>
        <v>7480</v>
      </c>
      <c r="L79" s="34"/>
      <c r="M79" s="118" t="s">
        <v>929</v>
      </c>
    </row>
    <row r="80" spans="1:13" ht="17.100000000000001" customHeight="1">
      <c r="A80" s="17">
        <v>45447</v>
      </c>
      <c r="B80" s="36" t="s">
        <v>583</v>
      </c>
      <c r="C80" s="28"/>
      <c r="D80" s="29"/>
      <c r="E80" s="21"/>
      <c r="F80" s="30">
        <v>1</v>
      </c>
      <c r="G80" s="23">
        <f t="shared" si="16"/>
        <v>110</v>
      </c>
      <c r="H80" s="21">
        <f t="shared" si="17"/>
        <v>110</v>
      </c>
      <c r="I80" s="24">
        <f t="shared" si="13"/>
        <v>67</v>
      </c>
      <c r="J80" s="134">
        <f t="shared" si="14"/>
        <v>110</v>
      </c>
      <c r="K80" s="21">
        <f t="shared" si="15"/>
        <v>7370</v>
      </c>
      <c r="L80" s="34"/>
      <c r="M80" s="118" t="s">
        <v>931</v>
      </c>
    </row>
    <row r="81" spans="1:13" ht="17.100000000000001" customHeight="1">
      <c r="A81" s="17">
        <v>45449</v>
      </c>
      <c r="B81" s="36" t="s">
        <v>591</v>
      </c>
      <c r="C81" s="28"/>
      <c r="D81" s="29"/>
      <c r="E81" s="21"/>
      <c r="F81" s="30">
        <v>1</v>
      </c>
      <c r="G81" s="23">
        <f t="shared" si="16"/>
        <v>110</v>
      </c>
      <c r="H81" s="21">
        <f t="shared" si="17"/>
        <v>110</v>
      </c>
      <c r="I81" s="24">
        <f t="shared" si="13"/>
        <v>66</v>
      </c>
      <c r="J81" s="134">
        <f t="shared" si="14"/>
        <v>110</v>
      </c>
      <c r="K81" s="21">
        <f t="shared" si="15"/>
        <v>7260</v>
      </c>
      <c r="L81" s="34"/>
      <c r="M81" s="118" t="s">
        <v>936</v>
      </c>
    </row>
    <row r="82" spans="1:13" ht="17.100000000000001" customHeight="1">
      <c r="A82" s="17">
        <v>45449</v>
      </c>
      <c r="B82" s="36" t="s">
        <v>626</v>
      </c>
      <c r="C82" s="28"/>
      <c r="D82" s="29"/>
      <c r="E82" s="21"/>
      <c r="F82" s="30">
        <v>2</v>
      </c>
      <c r="G82" s="23">
        <f t="shared" si="16"/>
        <v>110</v>
      </c>
      <c r="H82" s="21">
        <f t="shared" si="17"/>
        <v>220</v>
      </c>
      <c r="I82" s="24">
        <f t="shared" si="13"/>
        <v>64</v>
      </c>
      <c r="J82" s="134">
        <f t="shared" si="14"/>
        <v>110</v>
      </c>
      <c r="K82" s="21">
        <f t="shared" si="15"/>
        <v>7040</v>
      </c>
      <c r="L82" s="34"/>
      <c r="M82" s="118" t="s">
        <v>937</v>
      </c>
    </row>
    <row r="83" spans="1:13" ht="17.100000000000001" customHeight="1">
      <c r="A83" s="17">
        <v>45453</v>
      </c>
      <c r="B83" s="36" t="s">
        <v>595</v>
      </c>
      <c r="C83" s="28"/>
      <c r="D83" s="29"/>
      <c r="E83" s="21"/>
      <c r="F83" s="30">
        <v>1</v>
      </c>
      <c r="G83" s="23">
        <f t="shared" si="16"/>
        <v>110</v>
      </c>
      <c r="H83" s="21">
        <f t="shared" si="17"/>
        <v>110</v>
      </c>
      <c r="I83" s="24">
        <f t="shared" si="13"/>
        <v>63</v>
      </c>
      <c r="J83" s="134">
        <f t="shared" si="14"/>
        <v>110</v>
      </c>
      <c r="K83" s="21">
        <f t="shared" si="15"/>
        <v>6930</v>
      </c>
      <c r="L83" s="34"/>
      <c r="M83" s="118" t="s">
        <v>940</v>
      </c>
    </row>
    <row r="84" spans="1:13" ht="17.100000000000001" customHeight="1">
      <c r="A84" s="17">
        <v>45456</v>
      </c>
      <c r="B84" s="36" t="s">
        <v>587</v>
      </c>
      <c r="C84" s="28"/>
      <c r="D84" s="29"/>
      <c r="E84" s="21"/>
      <c r="F84" s="30">
        <v>2</v>
      </c>
      <c r="G84" s="23">
        <f t="shared" si="16"/>
        <v>110</v>
      </c>
      <c r="H84" s="21">
        <f t="shared" si="17"/>
        <v>220</v>
      </c>
      <c r="I84" s="24">
        <f t="shared" si="13"/>
        <v>61</v>
      </c>
      <c r="J84" s="134">
        <f t="shared" si="14"/>
        <v>110</v>
      </c>
      <c r="K84" s="21">
        <f t="shared" si="15"/>
        <v>6710</v>
      </c>
      <c r="L84" s="34"/>
      <c r="M84" s="118" t="s">
        <v>947</v>
      </c>
    </row>
    <row r="85" spans="1:13" ht="17.100000000000001" customHeight="1">
      <c r="A85" s="17">
        <v>45456</v>
      </c>
      <c r="B85" s="36" t="s">
        <v>607</v>
      </c>
      <c r="C85" s="28"/>
      <c r="D85" s="29"/>
      <c r="E85" s="21"/>
      <c r="F85" s="30">
        <v>1</v>
      </c>
      <c r="G85" s="23">
        <f t="shared" si="16"/>
        <v>110</v>
      </c>
      <c r="H85" s="21">
        <f t="shared" si="17"/>
        <v>110</v>
      </c>
      <c r="I85" s="24">
        <f t="shared" si="13"/>
        <v>60</v>
      </c>
      <c r="J85" s="134">
        <f t="shared" si="14"/>
        <v>110</v>
      </c>
      <c r="K85" s="21">
        <f t="shared" si="15"/>
        <v>6600</v>
      </c>
      <c r="L85" s="34"/>
      <c r="M85" s="118" t="s">
        <v>948</v>
      </c>
    </row>
    <row r="86" spans="1:13" ht="17.100000000000001" customHeight="1">
      <c r="A86" s="17">
        <v>45463</v>
      </c>
      <c r="B86" s="36" t="s">
        <v>602</v>
      </c>
      <c r="C86" s="28"/>
      <c r="D86" s="29"/>
      <c r="E86" s="21"/>
      <c r="F86" s="30">
        <v>1</v>
      </c>
      <c r="G86" s="23">
        <f t="shared" si="16"/>
        <v>110</v>
      </c>
      <c r="H86" s="21">
        <f t="shared" si="17"/>
        <v>110</v>
      </c>
      <c r="I86" s="24">
        <f t="shared" si="13"/>
        <v>59</v>
      </c>
      <c r="J86" s="134">
        <f t="shared" si="14"/>
        <v>110</v>
      </c>
      <c r="K86" s="21">
        <f t="shared" si="15"/>
        <v>6490</v>
      </c>
      <c r="L86" s="34"/>
      <c r="M86" s="118" t="s">
        <v>952</v>
      </c>
    </row>
    <row r="87" spans="1:13" ht="17.100000000000001" customHeight="1">
      <c r="A87" s="17">
        <v>45463</v>
      </c>
      <c r="B87" s="36" t="s">
        <v>583</v>
      </c>
      <c r="C87" s="28"/>
      <c r="D87" s="29"/>
      <c r="E87" s="21"/>
      <c r="F87" s="30">
        <v>1</v>
      </c>
      <c r="G87" s="23">
        <f t="shared" si="16"/>
        <v>110</v>
      </c>
      <c r="H87" s="21">
        <f t="shared" si="17"/>
        <v>110</v>
      </c>
      <c r="I87" s="24">
        <f t="shared" si="13"/>
        <v>58</v>
      </c>
      <c r="J87" s="134">
        <f t="shared" si="14"/>
        <v>110</v>
      </c>
      <c r="K87" s="21">
        <f t="shared" si="15"/>
        <v>6380</v>
      </c>
      <c r="L87" s="34"/>
      <c r="M87" s="118" t="s">
        <v>954</v>
      </c>
    </row>
    <row r="88" spans="1:13" ht="17.100000000000001" customHeight="1">
      <c r="A88" s="17">
        <v>45463</v>
      </c>
      <c r="B88" s="36" t="s">
        <v>627</v>
      </c>
      <c r="C88" s="28"/>
      <c r="D88" s="29"/>
      <c r="E88" s="21"/>
      <c r="F88" s="30">
        <v>1</v>
      </c>
      <c r="G88" s="23">
        <f t="shared" si="16"/>
        <v>110</v>
      </c>
      <c r="H88" s="21">
        <f t="shared" si="17"/>
        <v>110</v>
      </c>
      <c r="I88" s="24">
        <f t="shared" si="13"/>
        <v>57</v>
      </c>
      <c r="J88" s="134">
        <f t="shared" si="14"/>
        <v>110</v>
      </c>
      <c r="K88" s="21">
        <f t="shared" si="15"/>
        <v>6270</v>
      </c>
      <c r="L88" s="34"/>
      <c r="M88" s="118" t="s">
        <v>955</v>
      </c>
    </row>
    <row r="89" spans="1:13" ht="17.100000000000001" customHeight="1">
      <c r="A89" s="17">
        <v>45467</v>
      </c>
      <c r="B89" s="36" t="s">
        <v>589</v>
      </c>
      <c r="C89" s="28"/>
      <c r="D89" s="29"/>
      <c r="E89" s="21"/>
      <c r="F89" s="30">
        <v>1</v>
      </c>
      <c r="G89" s="23">
        <f t="shared" si="16"/>
        <v>110</v>
      </c>
      <c r="H89" s="21">
        <f t="shared" si="17"/>
        <v>110</v>
      </c>
      <c r="I89" s="24">
        <f t="shared" si="13"/>
        <v>56</v>
      </c>
      <c r="J89" s="134">
        <f t="shared" si="14"/>
        <v>110</v>
      </c>
      <c r="K89" s="21">
        <f t="shared" si="15"/>
        <v>6160</v>
      </c>
      <c r="L89" s="34"/>
      <c r="M89" s="118" t="s">
        <v>958</v>
      </c>
    </row>
    <row r="90" spans="1:13" ht="17.100000000000001" customHeight="1">
      <c r="A90" s="17">
        <v>45467</v>
      </c>
      <c r="B90" s="36" t="s">
        <v>598</v>
      </c>
      <c r="C90" s="28"/>
      <c r="D90" s="29"/>
      <c r="E90" s="21"/>
      <c r="F90" s="30">
        <v>1</v>
      </c>
      <c r="G90" s="23">
        <f t="shared" si="16"/>
        <v>110</v>
      </c>
      <c r="H90" s="21">
        <f t="shared" si="17"/>
        <v>110</v>
      </c>
      <c r="I90" s="24">
        <f t="shared" si="13"/>
        <v>55</v>
      </c>
      <c r="J90" s="134">
        <f t="shared" si="14"/>
        <v>110</v>
      </c>
      <c r="K90" s="21">
        <f t="shared" si="15"/>
        <v>6050</v>
      </c>
      <c r="L90" s="34"/>
      <c r="M90" s="118" t="s">
        <v>960</v>
      </c>
    </row>
    <row r="91" spans="1:13" ht="17.100000000000001" customHeight="1">
      <c r="A91" s="17">
        <v>45468</v>
      </c>
      <c r="B91" s="36" t="s">
        <v>595</v>
      </c>
      <c r="C91" s="28"/>
      <c r="D91" s="29"/>
      <c r="E91" s="21"/>
      <c r="F91" s="30">
        <v>1</v>
      </c>
      <c r="G91" s="23">
        <f t="shared" si="16"/>
        <v>110</v>
      </c>
      <c r="H91" s="21">
        <f t="shared" si="17"/>
        <v>110</v>
      </c>
      <c r="I91" s="24">
        <f t="shared" si="13"/>
        <v>54</v>
      </c>
      <c r="J91" s="134">
        <f t="shared" si="14"/>
        <v>110</v>
      </c>
      <c r="K91" s="21">
        <f t="shared" si="15"/>
        <v>5940</v>
      </c>
      <c r="L91" s="34"/>
      <c r="M91" s="118" t="s">
        <v>962</v>
      </c>
    </row>
    <row r="92" spans="1:13" ht="17.100000000000001" customHeight="1">
      <c r="A92" s="17">
        <v>45469</v>
      </c>
      <c r="B92" s="36" t="s">
        <v>587</v>
      </c>
      <c r="C92" s="28"/>
      <c r="D92" s="29"/>
      <c r="E92" s="21"/>
      <c r="F92" s="30">
        <v>1</v>
      </c>
      <c r="G92" s="23">
        <f t="shared" si="16"/>
        <v>110</v>
      </c>
      <c r="H92" s="21">
        <f t="shared" si="17"/>
        <v>110</v>
      </c>
      <c r="I92" s="24">
        <f t="shared" si="13"/>
        <v>53</v>
      </c>
      <c r="J92" s="134">
        <f t="shared" si="14"/>
        <v>110</v>
      </c>
      <c r="K92" s="21">
        <f t="shared" si="15"/>
        <v>5830</v>
      </c>
      <c r="L92" s="34"/>
      <c r="M92" s="118" t="s">
        <v>968</v>
      </c>
    </row>
    <row r="93" spans="1:13" ht="17.100000000000001" customHeight="1">
      <c r="A93" s="154">
        <v>45470</v>
      </c>
      <c r="B93" s="168" t="s">
        <v>591</v>
      </c>
      <c r="C93" s="156"/>
      <c r="D93" s="157"/>
      <c r="E93" s="158"/>
      <c r="F93" s="159">
        <v>1</v>
      </c>
      <c r="G93" s="170">
        <f t="shared" si="16"/>
        <v>110</v>
      </c>
      <c r="H93" s="158">
        <f t="shared" si="17"/>
        <v>110</v>
      </c>
      <c r="I93" s="173">
        <f t="shared" si="13"/>
        <v>52</v>
      </c>
      <c r="J93" s="174">
        <f t="shared" si="14"/>
        <v>110</v>
      </c>
      <c r="K93" s="158">
        <f t="shared" si="15"/>
        <v>5720</v>
      </c>
      <c r="L93" s="164"/>
      <c r="M93" s="167" t="s">
        <v>969</v>
      </c>
    </row>
    <row r="94" spans="1:13" ht="17.100000000000001" customHeight="1">
      <c r="A94" s="17">
        <v>45474</v>
      </c>
      <c r="B94" s="82" t="s">
        <v>626</v>
      </c>
      <c r="C94" s="19"/>
      <c r="D94" s="20"/>
      <c r="E94" s="21"/>
      <c r="F94" s="22">
        <v>1</v>
      </c>
      <c r="G94" s="23">
        <f t="shared" si="16"/>
        <v>110</v>
      </c>
      <c r="H94" s="21">
        <f t="shared" si="17"/>
        <v>110</v>
      </c>
      <c r="I94" s="24">
        <f t="shared" si="13"/>
        <v>51</v>
      </c>
      <c r="J94" s="134">
        <f t="shared" si="14"/>
        <v>110</v>
      </c>
      <c r="K94" s="21">
        <f t="shared" si="15"/>
        <v>5610</v>
      </c>
      <c r="L94" s="26"/>
      <c r="M94" s="118" t="s">
        <v>976</v>
      </c>
    </row>
    <row r="95" spans="1:13" ht="17.100000000000001" customHeight="1">
      <c r="A95" s="17">
        <v>45475</v>
      </c>
      <c r="B95" s="36" t="s">
        <v>583</v>
      </c>
      <c r="C95" s="28"/>
      <c r="D95" s="29"/>
      <c r="E95" s="21"/>
      <c r="F95" s="30">
        <v>2</v>
      </c>
      <c r="G95" s="23">
        <f t="shared" si="16"/>
        <v>110</v>
      </c>
      <c r="H95" s="21">
        <f t="shared" si="17"/>
        <v>220</v>
      </c>
      <c r="I95" s="24">
        <f t="shared" si="13"/>
        <v>49</v>
      </c>
      <c r="J95" s="134">
        <f t="shared" si="14"/>
        <v>110</v>
      </c>
      <c r="K95" s="21">
        <f t="shared" si="15"/>
        <v>5390</v>
      </c>
      <c r="L95" s="34"/>
      <c r="M95" s="118" t="s">
        <v>980</v>
      </c>
    </row>
    <row r="96" spans="1:13" ht="17.100000000000001" customHeight="1">
      <c r="A96" s="17">
        <v>45477</v>
      </c>
      <c r="B96" s="36" t="s">
        <v>587</v>
      </c>
      <c r="C96" s="28"/>
      <c r="D96" s="29"/>
      <c r="E96" s="21"/>
      <c r="F96" s="30">
        <v>1</v>
      </c>
      <c r="G96" s="23">
        <f t="shared" si="16"/>
        <v>110</v>
      </c>
      <c r="H96" s="21">
        <f t="shared" si="17"/>
        <v>110</v>
      </c>
      <c r="I96" s="24">
        <f t="shared" si="13"/>
        <v>48</v>
      </c>
      <c r="J96" s="134">
        <f t="shared" si="14"/>
        <v>110</v>
      </c>
      <c r="K96" s="21">
        <f t="shared" si="15"/>
        <v>5280</v>
      </c>
      <c r="L96" s="34"/>
      <c r="M96" s="118" t="s">
        <v>985</v>
      </c>
    </row>
    <row r="97" spans="1:13" ht="17.100000000000001" customHeight="1">
      <c r="A97" s="17">
        <v>45482</v>
      </c>
      <c r="B97" s="36" t="s">
        <v>583</v>
      </c>
      <c r="C97" s="28"/>
      <c r="D97" s="29"/>
      <c r="E97" s="21"/>
      <c r="F97" s="30">
        <v>1</v>
      </c>
      <c r="G97" s="23">
        <f t="shared" si="16"/>
        <v>110</v>
      </c>
      <c r="H97" s="21">
        <f t="shared" si="17"/>
        <v>110</v>
      </c>
      <c r="I97" s="24">
        <f t="shared" ref="I97:I121" si="18">+I96+C97-F97</f>
        <v>47</v>
      </c>
      <c r="J97" s="134">
        <f t="shared" ref="J97:J121" si="19">ROUND(((K96+E97)-H97)/I97,2)</f>
        <v>110</v>
      </c>
      <c r="K97" s="21">
        <f t="shared" ref="K97:K128" si="20">ROUND(I97*J97,2)</f>
        <v>5170</v>
      </c>
      <c r="L97" s="34"/>
      <c r="M97" s="118" t="s">
        <v>988</v>
      </c>
    </row>
    <row r="98" spans="1:13" ht="17.100000000000001" customHeight="1">
      <c r="A98" s="17">
        <v>45484</v>
      </c>
      <c r="B98" s="36" t="s">
        <v>629</v>
      </c>
      <c r="C98" s="28"/>
      <c r="D98" s="29"/>
      <c r="E98" s="21"/>
      <c r="F98" s="30">
        <v>3</v>
      </c>
      <c r="G98" s="23">
        <f t="shared" ref="G98:G121" si="21">J97</f>
        <v>110</v>
      </c>
      <c r="H98" s="21">
        <f t="shared" ref="H98:H127" si="22">G98*F98</f>
        <v>330</v>
      </c>
      <c r="I98" s="24">
        <f t="shared" si="18"/>
        <v>44</v>
      </c>
      <c r="J98" s="134">
        <f t="shared" si="19"/>
        <v>110</v>
      </c>
      <c r="K98" s="21">
        <f t="shared" si="20"/>
        <v>4840</v>
      </c>
      <c r="L98" s="34"/>
      <c r="M98" s="118" t="s">
        <v>997</v>
      </c>
    </row>
    <row r="99" spans="1:13" ht="17.100000000000001" customHeight="1">
      <c r="A99" s="17">
        <v>45488</v>
      </c>
      <c r="B99" s="36" t="s">
        <v>602</v>
      </c>
      <c r="C99" s="28"/>
      <c r="D99" s="29"/>
      <c r="E99" s="21"/>
      <c r="F99" s="30">
        <v>1</v>
      </c>
      <c r="G99" s="23">
        <f t="shared" si="21"/>
        <v>110</v>
      </c>
      <c r="H99" s="21">
        <f t="shared" si="22"/>
        <v>110</v>
      </c>
      <c r="I99" s="24">
        <f t="shared" si="18"/>
        <v>43</v>
      </c>
      <c r="J99" s="134">
        <f t="shared" si="19"/>
        <v>110</v>
      </c>
      <c r="K99" s="21">
        <f t="shared" si="20"/>
        <v>4730</v>
      </c>
      <c r="L99" s="34"/>
      <c r="M99" s="118" t="s">
        <v>1002</v>
      </c>
    </row>
    <row r="100" spans="1:13" ht="17.100000000000001" customHeight="1">
      <c r="A100" s="17">
        <v>45488</v>
      </c>
      <c r="B100" s="36" t="s">
        <v>583</v>
      </c>
      <c r="C100" s="28"/>
      <c r="D100" s="29"/>
      <c r="E100" s="21"/>
      <c r="F100" s="30">
        <v>1</v>
      </c>
      <c r="G100" s="23">
        <f t="shared" si="21"/>
        <v>110</v>
      </c>
      <c r="H100" s="21">
        <f t="shared" si="22"/>
        <v>110</v>
      </c>
      <c r="I100" s="24">
        <f t="shared" si="18"/>
        <v>42</v>
      </c>
      <c r="J100" s="134">
        <f t="shared" si="19"/>
        <v>110</v>
      </c>
      <c r="K100" s="21">
        <f t="shared" si="20"/>
        <v>4620</v>
      </c>
      <c r="L100" s="34"/>
      <c r="M100" s="118" t="s">
        <v>1005</v>
      </c>
    </row>
    <row r="101" spans="1:13" ht="17.100000000000001" customHeight="1">
      <c r="A101" s="17">
        <v>45489</v>
      </c>
      <c r="B101" s="36" t="s">
        <v>591</v>
      </c>
      <c r="C101" s="28"/>
      <c r="D101" s="29"/>
      <c r="E101" s="21"/>
      <c r="F101" s="30">
        <v>1</v>
      </c>
      <c r="G101" s="23">
        <f t="shared" si="21"/>
        <v>110</v>
      </c>
      <c r="H101" s="21">
        <f t="shared" si="22"/>
        <v>110</v>
      </c>
      <c r="I101" s="24">
        <f t="shared" si="18"/>
        <v>41</v>
      </c>
      <c r="J101" s="134">
        <f t="shared" si="19"/>
        <v>110</v>
      </c>
      <c r="K101" s="21">
        <f t="shared" si="20"/>
        <v>4510</v>
      </c>
      <c r="L101" s="34"/>
      <c r="M101" s="118" t="s">
        <v>1006</v>
      </c>
    </row>
    <row r="102" spans="1:13">
      <c r="A102" s="17">
        <v>45490</v>
      </c>
      <c r="B102" s="36" t="s">
        <v>595</v>
      </c>
      <c r="C102" s="28"/>
      <c r="D102" s="29"/>
      <c r="E102" s="21"/>
      <c r="F102" s="30">
        <v>1</v>
      </c>
      <c r="G102" s="23">
        <f t="shared" si="21"/>
        <v>110</v>
      </c>
      <c r="H102" s="21">
        <f t="shared" si="22"/>
        <v>110</v>
      </c>
      <c r="I102" s="24">
        <f t="shared" si="18"/>
        <v>40</v>
      </c>
      <c r="J102" s="134">
        <f t="shared" si="19"/>
        <v>110</v>
      </c>
      <c r="K102" s="21">
        <f t="shared" si="20"/>
        <v>4400</v>
      </c>
      <c r="L102" s="34"/>
      <c r="M102" s="118" t="s">
        <v>1008</v>
      </c>
    </row>
    <row r="103" spans="1:13">
      <c r="A103" s="17">
        <v>45490</v>
      </c>
      <c r="B103" s="36" t="s">
        <v>610</v>
      </c>
      <c r="C103" s="28"/>
      <c r="D103" s="29"/>
      <c r="E103" s="21"/>
      <c r="F103" s="30">
        <v>1</v>
      </c>
      <c r="G103" s="23">
        <f t="shared" si="21"/>
        <v>110</v>
      </c>
      <c r="H103" s="21">
        <f t="shared" si="22"/>
        <v>110</v>
      </c>
      <c r="I103" s="24">
        <f t="shared" si="18"/>
        <v>39</v>
      </c>
      <c r="J103" s="134">
        <f t="shared" si="19"/>
        <v>110</v>
      </c>
      <c r="K103" s="21">
        <f t="shared" si="20"/>
        <v>4290</v>
      </c>
      <c r="L103" s="34"/>
      <c r="M103" s="118" t="s">
        <v>1012</v>
      </c>
    </row>
    <row r="104" spans="1:13">
      <c r="A104" s="17">
        <v>45491</v>
      </c>
      <c r="B104" s="36" t="s">
        <v>626</v>
      </c>
      <c r="C104" s="28"/>
      <c r="D104" s="29"/>
      <c r="E104" s="21"/>
      <c r="F104" s="30">
        <v>1</v>
      </c>
      <c r="G104" s="23">
        <f t="shared" si="21"/>
        <v>110</v>
      </c>
      <c r="H104" s="21">
        <f t="shared" si="22"/>
        <v>110</v>
      </c>
      <c r="I104" s="24">
        <f t="shared" si="18"/>
        <v>38</v>
      </c>
      <c r="J104" s="134">
        <f t="shared" si="19"/>
        <v>110</v>
      </c>
      <c r="K104" s="21">
        <f t="shared" si="20"/>
        <v>4180</v>
      </c>
      <c r="L104" s="34"/>
      <c r="M104" s="118" t="s">
        <v>1014</v>
      </c>
    </row>
    <row r="105" spans="1:13">
      <c r="A105" s="17">
        <v>45491</v>
      </c>
      <c r="B105" s="36" t="s">
        <v>604</v>
      </c>
      <c r="C105" s="28"/>
      <c r="D105" s="29"/>
      <c r="E105" s="21"/>
      <c r="F105" s="30">
        <v>1</v>
      </c>
      <c r="G105" s="23">
        <f t="shared" si="21"/>
        <v>110</v>
      </c>
      <c r="H105" s="21">
        <f t="shared" si="22"/>
        <v>110</v>
      </c>
      <c r="I105" s="24">
        <f t="shared" si="18"/>
        <v>37</v>
      </c>
      <c r="J105" s="134">
        <f t="shared" si="19"/>
        <v>110</v>
      </c>
      <c r="K105" s="21">
        <f t="shared" si="20"/>
        <v>4070</v>
      </c>
      <c r="L105" s="34"/>
      <c r="M105" s="118" t="s">
        <v>1015</v>
      </c>
    </row>
    <row r="106" spans="1:13">
      <c r="A106" s="17">
        <v>45495</v>
      </c>
      <c r="B106" s="36" t="s">
        <v>636</v>
      </c>
      <c r="C106" s="28"/>
      <c r="D106" s="29"/>
      <c r="E106" s="21"/>
      <c r="F106" s="30">
        <v>1</v>
      </c>
      <c r="G106" s="23">
        <f t="shared" si="21"/>
        <v>110</v>
      </c>
      <c r="H106" s="21">
        <f t="shared" si="22"/>
        <v>110</v>
      </c>
      <c r="I106" s="24">
        <f t="shared" si="18"/>
        <v>36</v>
      </c>
      <c r="J106" s="134">
        <f t="shared" si="19"/>
        <v>110</v>
      </c>
      <c r="K106" s="21">
        <f t="shared" si="20"/>
        <v>3960</v>
      </c>
      <c r="L106" s="34"/>
      <c r="M106" s="118" t="s">
        <v>1019</v>
      </c>
    </row>
    <row r="107" spans="1:13">
      <c r="A107" s="17">
        <v>45495</v>
      </c>
      <c r="B107" s="36" t="s">
        <v>589</v>
      </c>
      <c r="C107" s="28"/>
      <c r="D107" s="29"/>
      <c r="E107" s="21"/>
      <c r="F107" s="30">
        <v>1</v>
      </c>
      <c r="G107" s="23">
        <f t="shared" si="21"/>
        <v>110</v>
      </c>
      <c r="H107" s="21">
        <f t="shared" si="22"/>
        <v>110</v>
      </c>
      <c r="I107" s="24">
        <f t="shared" si="18"/>
        <v>35</v>
      </c>
      <c r="J107" s="134">
        <f t="shared" si="19"/>
        <v>110</v>
      </c>
      <c r="K107" s="21">
        <f t="shared" si="20"/>
        <v>3850</v>
      </c>
      <c r="L107" s="34"/>
      <c r="M107" s="118" t="s">
        <v>1020</v>
      </c>
    </row>
    <row r="108" spans="1:13">
      <c r="A108" s="17">
        <v>45495</v>
      </c>
      <c r="B108" s="36" t="s">
        <v>607</v>
      </c>
      <c r="C108" s="28"/>
      <c r="D108" s="29"/>
      <c r="E108" s="21"/>
      <c r="F108" s="30">
        <v>1</v>
      </c>
      <c r="G108" s="23">
        <f t="shared" si="21"/>
        <v>110</v>
      </c>
      <c r="H108" s="21">
        <f t="shared" si="22"/>
        <v>110</v>
      </c>
      <c r="I108" s="24">
        <f t="shared" si="18"/>
        <v>34</v>
      </c>
      <c r="J108" s="134">
        <f t="shared" si="19"/>
        <v>110</v>
      </c>
      <c r="K108" s="21">
        <f t="shared" si="20"/>
        <v>3740</v>
      </c>
      <c r="L108" s="34"/>
      <c r="M108" s="118" t="s">
        <v>1022</v>
      </c>
    </row>
    <row r="109" spans="1:13">
      <c r="A109" s="17">
        <v>45510</v>
      </c>
      <c r="B109" s="36" t="s">
        <v>589</v>
      </c>
      <c r="C109" s="28"/>
      <c r="D109" s="29"/>
      <c r="E109" s="21"/>
      <c r="F109" s="30">
        <v>1</v>
      </c>
      <c r="G109" s="23">
        <f t="shared" si="21"/>
        <v>110</v>
      </c>
      <c r="H109" s="21">
        <f t="shared" si="22"/>
        <v>110</v>
      </c>
      <c r="I109" s="24">
        <f t="shared" si="18"/>
        <v>33</v>
      </c>
      <c r="J109" s="134">
        <f t="shared" si="19"/>
        <v>110</v>
      </c>
      <c r="K109" s="21">
        <f t="shared" si="20"/>
        <v>3630</v>
      </c>
      <c r="L109" s="34"/>
      <c r="M109" s="118" t="s">
        <v>1042</v>
      </c>
    </row>
    <row r="110" spans="1:13">
      <c r="A110" s="17">
        <v>45511</v>
      </c>
      <c r="B110" s="36" t="s">
        <v>604</v>
      </c>
      <c r="C110" s="28"/>
      <c r="D110" s="29"/>
      <c r="E110" s="21"/>
      <c r="F110" s="30">
        <v>1</v>
      </c>
      <c r="G110" s="23">
        <f t="shared" si="21"/>
        <v>110</v>
      </c>
      <c r="H110" s="21">
        <f t="shared" si="22"/>
        <v>110</v>
      </c>
      <c r="I110" s="24">
        <f t="shared" si="18"/>
        <v>32</v>
      </c>
      <c r="J110" s="134">
        <f t="shared" si="19"/>
        <v>110</v>
      </c>
      <c r="K110" s="21">
        <f t="shared" si="20"/>
        <v>3520</v>
      </c>
      <c r="L110" s="34"/>
      <c r="M110" s="118" t="s">
        <v>1046</v>
      </c>
    </row>
    <row r="111" spans="1:13">
      <c r="A111" s="17">
        <v>45519</v>
      </c>
      <c r="B111" s="36" t="s">
        <v>627</v>
      </c>
      <c r="C111" s="28"/>
      <c r="D111" s="29"/>
      <c r="E111" s="21"/>
      <c r="F111" s="30">
        <v>3</v>
      </c>
      <c r="G111" s="23">
        <f t="shared" si="21"/>
        <v>110</v>
      </c>
      <c r="H111" s="21">
        <f t="shared" si="22"/>
        <v>330</v>
      </c>
      <c r="I111" s="24">
        <f t="shared" si="18"/>
        <v>29</v>
      </c>
      <c r="J111" s="134">
        <f t="shared" si="19"/>
        <v>110</v>
      </c>
      <c r="K111" s="21">
        <f t="shared" si="20"/>
        <v>3190</v>
      </c>
      <c r="L111" s="34"/>
      <c r="M111" s="118" t="s">
        <v>1073</v>
      </c>
    </row>
    <row r="112" spans="1:13">
      <c r="A112" s="17">
        <v>45520</v>
      </c>
      <c r="B112" s="36" t="s">
        <v>589</v>
      </c>
      <c r="C112" s="28"/>
      <c r="D112" s="29"/>
      <c r="E112" s="21"/>
      <c r="F112" s="30">
        <v>1</v>
      </c>
      <c r="G112" s="23">
        <f t="shared" si="21"/>
        <v>110</v>
      </c>
      <c r="H112" s="21">
        <f t="shared" si="22"/>
        <v>110</v>
      </c>
      <c r="I112" s="24">
        <f t="shared" si="18"/>
        <v>28</v>
      </c>
      <c r="J112" s="134">
        <f t="shared" si="19"/>
        <v>110</v>
      </c>
      <c r="K112" s="21">
        <f t="shared" si="20"/>
        <v>3080</v>
      </c>
      <c r="L112" s="34"/>
      <c r="M112" s="118" t="s">
        <v>1075</v>
      </c>
    </row>
    <row r="113" spans="1:13">
      <c r="A113" s="17">
        <v>45520</v>
      </c>
      <c r="B113" s="36" t="s">
        <v>591</v>
      </c>
      <c r="C113" s="28"/>
      <c r="D113" s="29"/>
      <c r="E113" s="21"/>
      <c r="F113" s="30">
        <v>1</v>
      </c>
      <c r="G113" s="23">
        <f t="shared" si="21"/>
        <v>110</v>
      </c>
      <c r="H113" s="21">
        <f t="shared" si="22"/>
        <v>110</v>
      </c>
      <c r="I113" s="24">
        <f t="shared" si="18"/>
        <v>27</v>
      </c>
      <c r="J113" s="134">
        <f t="shared" si="19"/>
        <v>110</v>
      </c>
      <c r="K113" s="21">
        <f t="shared" si="20"/>
        <v>2970</v>
      </c>
      <c r="L113" s="34"/>
      <c r="M113" s="118" t="s">
        <v>1077</v>
      </c>
    </row>
    <row r="114" spans="1:13">
      <c r="A114" s="17">
        <v>45545</v>
      </c>
      <c r="B114" s="36" t="s">
        <v>595</v>
      </c>
      <c r="C114" s="28"/>
      <c r="D114" s="29"/>
      <c r="E114" s="21"/>
      <c r="F114" s="30">
        <v>2</v>
      </c>
      <c r="G114" s="23">
        <f t="shared" si="21"/>
        <v>110</v>
      </c>
      <c r="H114" s="21">
        <f t="shared" si="22"/>
        <v>220</v>
      </c>
      <c r="I114" s="24">
        <f t="shared" si="18"/>
        <v>25</v>
      </c>
      <c r="J114" s="134">
        <f t="shared" si="19"/>
        <v>110</v>
      </c>
      <c r="K114" s="21">
        <f t="shared" si="20"/>
        <v>2750</v>
      </c>
      <c r="L114" s="34"/>
      <c r="M114" s="118" t="s">
        <v>1100</v>
      </c>
    </row>
    <row r="115" spans="1:13">
      <c r="A115" s="17">
        <v>45545</v>
      </c>
      <c r="B115" s="36" t="s">
        <v>627</v>
      </c>
      <c r="C115" s="28"/>
      <c r="D115" s="29"/>
      <c r="E115" s="21"/>
      <c r="F115" s="30">
        <v>2</v>
      </c>
      <c r="G115" s="23">
        <f t="shared" si="21"/>
        <v>110</v>
      </c>
      <c r="H115" s="21">
        <f t="shared" si="22"/>
        <v>220</v>
      </c>
      <c r="I115" s="24">
        <f t="shared" si="18"/>
        <v>23</v>
      </c>
      <c r="J115" s="134">
        <f t="shared" si="19"/>
        <v>110</v>
      </c>
      <c r="K115" s="21">
        <f t="shared" si="20"/>
        <v>2530</v>
      </c>
      <c r="L115" s="34"/>
      <c r="M115" s="118" t="s">
        <v>1101</v>
      </c>
    </row>
    <row r="116" spans="1:13">
      <c r="A116" s="17">
        <v>45545</v>
      </c>
      <c r="B116" s="36" t="s">
        <v>587</v>
      </c>
      <c r="C116" s="28"/>
      <c r="D116" s="29"/>
      <c r="E116" s="21"/>
      <c r="F116" s="30">
        <v>2</v>
      </c>
      <c r="G116" s="23">
        <f t="shared" si="21"/>
        <v>110</v>
      </c>
      <c r="H116" s="21">
        <f t="shared" si="22"/>
        <v>220</v>
      </c>
      <c r="I116" s="24">
        <f t="shared" si="18"/>
        <v>21</v>
      </c>
      <c r="J116" s="134">
        <f t="shared" si="19"/>
        <v>110</v>
      </c>
      <c r="K116" s="21">
        <f t="shared" si="20"/>
        <v>2310</v>
      </c>
      <c r="L116" s="34"/>
      <c r="M116" s="118" t="s">
        <v>1102</v>
      </c>
    </row>
    <row r="117" spans="1:13">
      <c r="A117" s="17">
        <v>45545</v>
      </c>
      <c r="B117" s="36" t="s">
        <v>602</v>
      </c>
      <c r="C117" s="28"/>
      <c r="D117" s="29"/>
      <c r="E117" s="21"/>
      <c r="F117" s="30">
        <v>2</v>
      </c>
      <c r="G117" s="23">
        <f t="shared" si="21"/>
        <v>110</v>
      </c>
      <c r="H117" s="21">
        <f t="shared" si="22"/>
        <v>220</v>
      </c>
      <c r="I117" s="24">
        <f t="shared" si="18"/>
        <v>19</v>
      </c>
      <c r="J117" s="134">
        <f t="shared" si="19"/>
        <v>110</v>
      </c>
      <c r="K117" s="21">
        <f t="shared" si="20"/>
        <v>2090</v>
      </c>
      <c r="L117" s="34"/>
      <c r="M117" s="118" t="s">
        <v>1103</v>
      </c>
    </row>
    <row r="118" spans="1:13">
      <c r="A118" s="17">
        <v>45545</v>
      </c>
      <c r="B118" s="36" t="s">
        <v>598</v>
      </c>
      <c r="C118" s="28"/>
      <c r="D118" s="29"/>
      <c r="E118" s="21"/>
      <c r="F118" s="30">
        <v>2</v>
      </c>
      <c r="G118" s="23">
        <f t="shared" si="21"/>
        <v>110</v>
      </c>
      <c r="H118" s="21">
        <f t="shared" si="22"/>
        <v>220</v>
      </c>
      <c r="I118" s="24">
        <f t="shared" si="18"/>
        <v>17</v>
      </c>
      <c r="J118" s="134">
        <f t="shared" si="19"/>
        <v>110</v>
      </c>
      <c r="K118" s="21">
        <f t="shared" si="20"/>
        <v>1870</v>
      </c>
      <c r="L118" s="34"/>
      <c r="M118" s="118" t="s">
        <v>1105</v>
      </c>
    </row>
    <row r="119" spans="1:13">
      <c r="A119" s="17">
        <v>45546</v>
      </c>
      <c r="B119" s="36" t="s">
        <v>610</v>
      </c>
      <c r="C119" s="28"/>
      <c r="D119" s="29"/>
      <c r="E119" s="21"/>
      <c r="F119" s="30">
        <v>1</v>
      </c>
      <c r="G119" s="23">
        <f t="shared" si="21"/>
        <v>110</v>
      </c>
      <c r="H119" s="21">
        <f t="shared" si="22"/>
        <v>110</v>
      </c>
      <c r="I119" s="24">
        <f t="shared" si="18"/>
        <v>16</v>
      </c>
      <c r="J119" s="134">
        <f t="shared" si="19"/>
        <v>110</v>
      </c>
      <c r="K119" s="21">
        <f t="shared" si="20"/>
        <v>1760</v>
      </c>
      <c r="L119" s="34"/>
      <c r="M119" s="118" t="s">
        <v>1109</v>
      </c>
    </row>
    <row r="120" spans="1:13">
      <c r="A120" s="17">
        <v>45547</v>
      </c>
      <c r="B120" s="36" t="s">
        <v>589</v>
      </c>
      <c r="C120" s="28"/>
      <c r="D120" s="29"/>
      <c r="E120" s="21"/>
      <c r="F120" s="30">
        <v>1</v>
      </c>
      <c r="G120" s="23">
        <f t="shared" si="21"/>
        <v>110</v>
      </c>
      <c r="H120" s="21">
        <f t="shared" si="22"/>
        <v>110</v>
      </c>
      <c r="I120" s="24">
        <f t="shared" si="18"/>
        <v>15</v>
      </c>
      <c r="J120" s="134">
        <f t="shared" si="19"/>
        <v>110</v>
      </c>
      <c r="K120" s="21">
        <f t="shared" si="20"/>
        <v>1650</v>
      </c>
      <c r="L120" s="34"/>
      <c r="M120" s="118" t="s">
        <v>1111</v>
      </c>
    </row>
    <row r="121" spans="1:13">
      <c r="A121" s="17">
        <v>45551</v>
      </c>
      <c r="B121" s="36" t="s">
        <v>591</v>
      </c>
      <c r="C121" s="28"/>
      <c r="D121" s="29"/>
      <c r="E121" s="21"/>
      <c r="F121" s="30">
        <v>1</v>
      </c>
      <c r="G121" s="23">
        <f t="shared" si="21"/>
        <v>110</v>
      </c>
      <c r="H121" s="21">
        <f t="shared" si="22"/>
        <v>110</v>
      </c>
      <c r="I121" s="24">
        <f t="shared" si="18"/>
        <v>14</v>
      </c>
      <c r="J121" s="134">
        <f t="shared" si="19"/>
        <v>110</v>
      </c>
      <c r="K121" s="21">
        <f t="shared" si="20"/>
        <v>1540</v>
      </c>
      <c r="L121" s="34"/>
      <c r="M121" s="118" t="s">
        <v>1118</v>
      </c>
    </row>
    <row r="122" spans="1:13">
      <c r="A122" s="17">
        <v>45552</v>
      </c>
      <c r="B122" s="36" t="s">
        <v>607</v>
      </c>
      <c r="C122" s="28"/>
      <c r="D122" s="29"/>
      <c r="E122" s="21"/>
      <c r="F122" s="30">
        <v>1</v>
      </c>
      <c r="G122" s="23">
        <f t="shared" ref="G122:G127" si="23">J121</f>
        <v>110</v>
      </c>
      <c r="H122" s="21">
        <f t="shared" si="22"/>
        <v>110</v>
      </c>
      <c r="I122" s="24">
        <f t="shared" ref="I122:I128" si="24">+I121+C122-F122</f>
        <v>13</v>
      </c>
      <c r="J122" s="134">
        <f t="shared" ref="J122:J128" si="25">ROUND(((K121+E122)-H122)/I122,2)</f>
        <v>110</v>
      </c>
      <c r="K122" s="21">
        <f t="shared" si="20"/>
        <v>1430</v>
      </c>
      <c r="L122" s="34"/>
      <c r="M122" s="118" t="s">
        <v>1119</v>
      </c>
    </row>
    <row r="123" spans="1:13">
      <c r="A123" s="17">
        <v>45553</v>
      </c>
      <c r="B123" s="36" t="s">
        <v>595</v>
      </c>
      <c r="C123" s="28"/>
      <c r="D123" s="29"/>
      <c r="E123" s="21"/>
      <c r="F123" s="30">
        <v>1</v>
      </c>
      <c r="G123" s="23">
        <f t="shared" si="23"/>
        <v>110</v>
      </c>
      <c r="H123" s="21">
        <f t="shared" si="22"/>
        <v>110</v>
      </c>
      <c r="I123" s="24">
        <f t="shared" si="24"/>
        <v>12</v>
      </c>
      <c r="J123" s="134">
        <f t="shared" si="25"/>
        <v>110</v>
      </c>
      <c r="K123" s="21">
        <f t="shared" si="20"/>
        <v>1320</v>
      </c>
      <c r="L123" s="34"/>
      <c r="M123" s="118" t="s">
        <v>1125</v>
      </c>
    </row>
    <row r="124" spans="1:13">
      <c r="A124" s="17">
        <v>45553</v>
      </c>
      <c r="B124" s="36" t="s">
        <v>629</v>
      </c>
      <c r="C124" s="28"/>
      <c r="D124" s="29"/>
      <c r="E124" s="21"/>
      <c r="F124" s="30">
        <v>1</v>
      </c>
      <c r="G124" s="23">
        <f t="shared" si="23"/>
        <v>110</v>
      </c>
      <c r="H124" s="21">
        <f t="shared" si="22"/>
        <v>110</v>
      </c>
      <c r="I124" s="24">
        <f t="shared" si="24"/>
        <v>11</v>
      </c>
      <c r="J124" s="134">
        <f t="shared" si="25"/>
        <v>110</v>
      </c>
      <c r="K124" s="21">
        <f t="shared" si="20"/>
        <v>1210</v>
      </c>
      <c r="L124" s="34"/>
      <c r="M124" s="118" t="s">
        <v>1127</v>
      </c>
    </row>
    <row r="125" spans="1:13">
      <c r="A125" s="17">
        <v>45553</v>
      </c>
      <c r="B125" s="36" t="s">
        <v>589</v>
      </c>
      <c r="C125" s="28"/>
      <c r="D125" s="29"/>
      <c r="E125" s="21"/>
      <c r="F125" s="30">
        <v>1</v>
      </c>
      <c r="G125" s="23">
        <f t="shared" si="23"/>
        <v>110</v>
      </c>
      <c r="H125" s="21">
        <f t="shared" si="22"/>
        <v>110</v>
      </c>
      <c r="I125" s="24">
        <f t="shared" si="24"/>
        <v>10</v>
      </c>
      <c r="J125" s="134">
        <f t="shared" si="25"/>
        <v>110</v>
      </c>
      <c r="K125" s="21">
        <f t="shared" si="20"/>
        <v>1100</v>
      </c>
      <c r="L125" s="34"/>
      <c r="M125" s="118" t="s">
        <v>1128</v>
      </c>
    </row>
    <row r="126" spans="1:13">
      <c r="A126" s="17">
        <v>45554</v>
      </c>
      <c r="B126" s="36" t="s">
        <v>598</v>
      </c>
      <c r="C126" s="28"/>
      <c r="D126" s="29"/>
      <c r="E126" s="21"/>
      <c r="F126" s="30">
        <v>1</v>
      </c>
      <c r="G126" s="23">
        <f t="shared" si="23"/>
        <v>110</v>
      </c>
      <c r="H126" s="21">
        <f t="shared" si="22"/>
        <v>110</v>
      </c>
      <c r="I126" s="24">
        <f t="shared" si="24"/>
        <v>9</v>
      </c>
      <c r="J126" s="134">
        <f t="shared" si="25"/>
        <v>110</v>
      </c>
      <c r="K126" s="21">
        <f t="shared" si="20"/>
        <v>990</v>
      </c>
      <c r="L126" s="34"/>
      <c r="M126" s="118" t="s">
        <v>1130</v>
      </c>
    </row>
    <row r="127" spans="1:13">
      <c r="A127" s="17">
        <v>45554</v>
      </c>
      <c r="B127" s="36" t="s">
        <v>589</v>
      </c>
      <c r="C127" s="28"/>
      <c r="D127" s="29"/>
      <c r="E127" s="21"/>
      <c r="F127" s="30">
        <v>1</v>
      </c>
      <c r="G127" s="23">
        <f t="shared" si="23"/>
        <v>110</v>
      </c>
      <c r="H127" s="21">
        <f t="shared" si="22"/>
        <v>110</v>
      </c>
      <c r="I127" s="24">
        <f t="shared" si="24"/>
        <v>8</v>
      </c>
      <c r="J127" s="134">
        <f t="shared" si="25"/>
        <v>110</v>
      </c>
      <c r="K127" s="21">
        <f t="shared" si="20"/>
        <v>880</v>
      </c>
      <c r="L127" s="34"/>
      <c r="M127" s="118" t="s">
        <v>1131</v>
      </c>
    </row>
    <row r="128" spans="1:13">
      <c r="A128" s="17">
        <v>45545</v>
      </c>
      <c r="B128" s="36" t="s">
        <v>1114</v>
      </c>
      <c r="C128" s="28">
        <v>30</v>
      </c>
      <c r="D128" s="29">
        <v>100</v>
      </c>
      <c r="E128" s="21">
        <f>C128*D128</f>
        <v>3000</v>
      </c>
      <c r="F128" s="30"/>
      <c r="G128" s="31"/>
      <c r="H128" s="21"/>
      <c r="I128" s="24">
        <f t="shared" si="24"/>
        <v>38</v>
      </c>
      <c r="J128" s="134">
        <f t="shared" si="25"/>
        <v>102.11</v>
      </c>
      <c r="K128" s="21">
        <f t="shared" si="20"/>
        <v>3880.18</v>
      </c>
      <c r="L128" s="34"/>
    </row>
    <row r="129" spans="1:13">
      <c r="A129" s="17">
        <v>45566</v>
      </c>
      <c r="B129" s="36" t="s">
        <v>587</v>
      </c>
      <c r="C129" s="28"/>
      <c r="D129" s="29"/>
      <c r="E129" s="21"/>
      <c r="F129" s="30">
        <v>1</v>
      </c>
      <c r="G129" s="23">
        <f t="shared" ref="G129:G144" si="26">J128</f>
        <v>102.11</v>
      </c>
      <c r="H129" s="21">
        <f t="shared" ref="H129:H144" si="27">G129*F129</f>
        <v>102.11</v>
      </c>
      <c r="I129" s="24">
        <f t="shared" ref="I129:I144" si="28">+I128+C129-F129</f>
        <v>37</v>
      </c>
      <c r="J129" s="134">
        <f t="shared" ref="J129:J144" si="29">ROUND(((K128+E129)-H129)/I129,2)</f>
        <v>102.11</v>
      </c>
      <c r="K129" s="21">
        <f t="shared" ref="K129:K144" si="30">ROUND(I129*J129,2)</f>
        <v>3778.07</v>
      </c>
      <c r="L129" s="34"/>
      <c r="M129" s="118" t="s">
        <v>1136</v>
      </c>
    </row>
    <row r="130" spans="1:13">
      <c r="A130" s="17">
        <v>45567</v>
      </c>
      <c r="B130" s="36" t="s">
        <v>589</v>
      </c>
      <c r="C130" s="28"/>
      <c r="D130" s="29"/>
      <c r="E130" s="21"/>
      <c r="F130" s="30">
        <v>1</v>
      </c>
      <c r="G130" s="23">
        <f t="shared" si="26"/>
        <v>102.11</v>
      </c>
      <c r="H130" s="21">
        <f t="shared" si="27"/>
        <v>102.11</v>
      </c>
      <c r="I130" s="24">
        <f t="shared" si="28"/>
        <v>36</v>
      </c>
      <c r="J130" s="134">
        <f t="shared" si="29"/>
        <v>102.11</v>
      </c>
      <c r="K130" s="21">
        <f t="shared" si="30"/>
        <v>3675.96</v>
      </c>
      <c r="L130" s="34"/>
      <c r="M130" s="118" t="s">
        <v>1138</v>
      </c>
    </row>
    <row r="131" spans="1:13">
      <c r="A131" s="17">
        <v>45567</v>
      </c>
      <c r="B131" s="36" t="s">
        <v>591</v>
      </c>
      <c r="C131" s="28"/>
      <c r="D131" s="29"/>
      <c r="E131" s="21"/>
      <c r="F131" s="30">
        <v>1</v>
      </c>
      <c r="G131" s="23">
        <f t="shared" si="26"/>
        <v>102.11</v>
      </c>
      <c r="H131" s="21">
        <f t="shared" si="27"/>
        <v>102.11</v>
      </c>
      <c r="I131" s="24">
        <f t="shared" si="28"/>
        <v>35</v>
      </c>
      <c r="J131" s="134">
        <f t="shared" si="29"/>
        <v>102.11</v>
      </c>
      <c r="K131" s="21">
        <f t="shared" si="30"/>
        <v>3573.85</v>
      </c>
      <c r="L131" s="34"/>
      <c r="M131" s="118" t="s">
        <v>1139</v>
      </c>
    </row>
    <row r="132" spans="1:13">
      <c r="A132" s="17">
        <v>45568</v>
      </c>
      <c r="B132" s="36" t="s">
        <v>583</v>
      </c>
      <c r="C132" s="28"/>
      <c r="D132" s="29"/>
      <c r="E132" s="21"/>
      <c r="F132" s="30">
        <v>1</v>
      </c>
      <c r="G132" s="23">
        <f t="shared" si="26"/>
        <v>102.11</v>
      </c>
      <c r="H132" s="21">
        <f t="shared" si="27"/>
        <v>102.11</v>
      </c>
      <c r="I132" s="24">
        <f t="shared" si="28"/>
        <v>34</v>
      </c>
      <c r="J132" s="134">
        <f t="shared" si="29"/>
        <v>102.11</v>
      </c>
      <c r="K132" s="21">
        <f t="shared" si="30"/>
        <v>3471.74</v>
      </c>
      <c r="L132" s="34"/>
      <c r="M132" s="118" t="s">
        <v>1142</v>
      </c>
    </row>
    <row r="133" spans="1:13">
      <c r="A133" s="17">
        <v>45568</v>
      </c>
      <c r="B133" s="36" t="s">
        <v>598</v>
      </c>
      <c r="C133" s="28"/>
      <c r="D133" s="29"/>
      <c r="E133" s="21"/>
      <c r="F133" s="30">
        <v>1</v>
      </c>
      <c r="G133" s="23">
        <f t="shared" si="26"/>
        <v>102.11</v>
      </c>
      <c r="H133" s="21">
        <f t="shared" si="27"/>
        <v>102.11</v>
      </c>
      <c r="I133" s="24">
        <f t="shared" si="28"/>
        <v>33</v>
      </c>
      <c r="J133" s="134">
        <f t="shared" si="29"/>
        <v>102.11</v>
      </c>
      <c r="K133" s="21">
        <f t="shared" si="30"/>
        <v>3369.63</v>
      </c>
      <c r="L133" s="34"/>
      <c r="M133" s="118" t="s">
        <v>1143</v>
      </c>
    </row>
    <row r="134" spans="1:13">
      <c r="A134" s="17">
        <v>45569</v>
      </c>
      <c r="B134" s="36" t="s">
        <v>626</v>
      </c>
      <c r="C134" s="28"/>
      <c r="D134" s="29"/>
      <c r="E134" s="21"/>
      <c r="F134" s="30">
        <v>1</v>
      </c>
      <c r="G134" s="23">
        <f t="shared" si="26"/>
        <v>102.11</v>
      </c>
      <c r="H134" s="21">
        <f t="shared" si="27"/>
        <v>102.11</v>
      </c>
      <c r="I134" s="24">
        <f t="shared" si="28"/>
        <v>32</v>
      </c>
      <c r="J134" s="134">
        <f t="shared" si="29"/>
        <v>102.11</v>
      </c>
      <c r="K134" s="21">
        <f t="shared" si="30"/>
        <v>3267.52</v>
      </c>
      <c r="L134" s="34"/>
      <c r="M134" s="118" t="s">
        <v>1144</v>
      </c>
    </row>
    <row r="135" spans="1:13">
      <c r="A135" s="17">
        <v>45569</v>
      </c>
      <c r="B135" s="36" t="s">
        <v>583</v>
      </c>
      <c r="C135" s="28"/>
      <c r="D135" s="29"/>
      <c r="E135" s="21"/>
      <c r="F135" s="30">
        <v>1</v>
      </c>
      <c r="G135" s="23">
        <f t="shared" si="26"/>
        <v>102.11</v>
      </c>
      <c r="H135" s="21">
        <f t="shared" si="27"/>
        <v>102.11</v>
      </c>
      <c r="I135" s="24">
        <f t="shared" si="28"/>
        <v>31</v>
      </c>
      <c r="J135" s="134">
        <f t="shared" si="29"/>
        <v>102.11</v>
      </c>
      <c r="K135" s="21">
        <f t="shared" si="30"/>
        <v>3165.41</v>
      </c>
      <c r="L135" s="34"/>
      <c r="M135" s="118" t="s">
        <v>1146</v>
      </c>
    </row>
    <row r="136" spans="1:13">
      <c r="A136" s="17">
        <v>45572</v>
      </c>
      <c r="B136" s="36" t="s">
        <v>629</v>
      </c>
      <c r="C136" s="28"/>
      <c r="D136" s="29"/>
      <c r="E136" s="21"/>
      <c r="F136" s="30">
        <v>1</v>
      </c>
      <c r="G136" s="23">
        <f t="shared" si="26"/>
        <v>102.11</v>
      </c>
      <c r="H136" s="21">
        <f t="shared" si="27"/>
        <v>102.11</v>
      </c>
      <c r="I136" s="24">
        <f t="shared" si="28"/>
        <v>30</v>
      </c>
      <c r="J136" s="134">
        <f t="shared" si="29"/>
        <v>102.11</v>
      </c>
      <c r="K136" s="21">
        <f t="shared" si="30"/>
        <v>3063.3</v>
      </c>
      <c r="L136" s="34"/>
      <c r="M136" s="118" t="s">
        <v>1148</v>
      </c>
    </row>
    <row r="137" spans="1:13">
      <c r="A137" s="17">
        <v>45572</v>
      </c>
      <c r="B137" s="36" t="s">
        <v>587</v>
      </c>
      <c r="C137" s="28"/>
      <c r="D137" s="29"/>
      <c r="E137" s="21"/>
      <c r="F137" s="30">
        <v>1</v>
      </c>
      <c r="G137" s="23">
        <f t="shared" si="26"/>
        <v>102.11</v>
      </c>
      <c r="H137" s="21">
        <f t="shared" si="27"/>
        <v>102.11</v>
      </c>
      <c r="I137" s="24">
        <f t="shared" si="28"/>
        <v>29</v>
      </c>
      <c r="J137" s="134">
        <f t="shared" si="29"/>
        <v>102.11</v>
      </c>
      <c r="K137" s="21">
        <f t="shared" si="30"/>
        <v>2961.19</v>
      </c>
      <c r="L137" s="34"/>
      <c r="M137" s="118" t="s">
        <v>1149</v>
      </c>
    </row>
    <row r="138" spans="1:13">
      <c r="A138" s="17">
        <v>45573</v>
      </c>
      <c r="B138" s="36" t="s">
        <v>595</v>
      </c>
      <c r="C138" s="28"/>
      <c r="D138" s="29"/>
      <c r="E138" s="21"/>
      <c r="F138" s="30">
        <v>1</v>
      </c>
      <c r="G138" s="23">
        <f t="shared" si="26"/>
        <v>102.11</v>
      </c>
      <c r="H138" s="21">
        <f t="shared" si="27"/>
        <v>102.11</v>
      </c>
      <c r="I138" s="24">
        <f t="shared" si="28"/>
        <v>28</v>
      </c>
      <c r="J138" s="134">
        <f t="shared" si="29"/>
        <v>102.11</v>
      </c>
      <c r="K138" s="21">
        <f t="shared" si="30"/>
        <v>2859.08</v>
      </c>
      <c r="L138" s="34"/>
      <c r="M138" s="118" t="s">
        <v>1150</v>
      </c>
    </row>
    <row r="139" spans="1:13">
      <c r="A139" s="17">
        <v>45573</v>
      </c>
      <c r="B139" s="36" t="s">
        <v>589</v>
      </c>
      <c r="C139" s="28"/>
      <c r="D139" s="29"/>
      <c r="E139" s="21"/>
      <c r="F139" s="30">
        <v>1</v>
      </c>
      <c r="G139" s="23">
        <f t="shared" si="26"/>
        <v>102.11</v>
      </c>
      <c r="H139" s="21">
        <f t="shared" si="27"/>
        <v>102.11</v>
      </c>
      <c r="I139" s="24">
        <f t="shared" si="28"/>
        <v>27</v>
      </c>
      <c r="J139" s="134">
        <f t="shared" si="29"/>
        <v>102.11</v>
      </c>
      <c r="K139" s="21">
        <f t="shared" si="30"/>
        <v>2756.97</v>
      </c>
      <c r="L139" s="34"/>
      <c r="M139" s="118" t="s">
        <v>1151</v>
      </c>
    </row>
    <row r="140" spans="1:13">
      <c r="A140" s="17">
        <v>45573</v>
      </c>
      <c r="B140" s="36" t="s">
        <v>587</v>
      </c>
      <c r="C140" s="28"/>
      <c r="D140" s="29"/>
      <c r="E140" s="21"/>
      <c r="F140" s="30">
        <v>1</v>
      </c>
      <c r="G140" s="23">
        <f t="shared" si="26"/>
        <v>102.11</v>
      </c>
      <c r="H140" s="21">
        <f t="shared" si="27"/>
        <v>102.11</v>
      </c>
      <c r="I140" s="24">
        <f t="shared" si="28"/>
        <v>26</v>
      </c>
      <c r="J140" s="134">
        <f t="shared" si="29"/>
        <v>102.11</v>
      </c>
      <c r="K140" s="21">
        <f t="shared" si="30"/>
        <v>2654.86</v>
      </c>
      <c r="L140" s="34"/>
      <c r="M140" s="118" t="s">
        <v>1152</v>
      </c>
    </row>
    <row r="141" spans="1:13">
      <c r="A141" s="17">
        <v>45574</v>
      </c>
      <c r="B141" s="36" t="s">
        <v>607</v>
      </c>
      <c r="C141" s="28"/>
      <c r="D141" s="29"/>
      <c r="E141" s="21"/>
      <c r="F141" s="30">
        <v>1</v>
      </c>
      <c r="G141" s="23">
        <f t="shared" si="26"/>
        <v>102.11</v>
      </c>
      <c r="H141" s="21">
        <f t="shared" si="27"/>
        <v>102.11</v>
      </c>
      <c r="I141" s="24">
        <f t="shared" si="28"/>
        <v>25</v>
      </c>
      <c r="J141" s="134">
        <f t="shared" si="29"/>
        <v>102.11</v>
      </c>
      <c r="K141" s="21">
        <f t="shared" si="30"/>
        <v>2552.75</v>
      </c>
      <c r="L141" s="34"/>
      <c r="M141" s="118" t="s">
        <v>1154</v>
      </c>
    </row>
    <row r="142" spans="1:13">
      <c r="A142" s="17">
        <v>45574</v>
      </c>
      <c r="B142" s="36" t="s">
        <v>602</v>
      </c>
      <c r="C142" s="28"/>
      <c r="D142" s="29"/>
      <c r="E142" s="21"/>
      <c r="F142" s="30">
        <v>2</v>
      </c>
      <c r="G142" s="23">
        <f t="shared" si="26"/>
        <v>102.11</v>
      </c>
      <c r="H142" s="21">
        <f t="shared" si="27"/>
        <v>204.22</v>
      </c>
      <c r="I142" s="24">
        <f t="shared" si="28"/>
        <v>23</v>
      </c>
      <c r="J142" s="134">
        <f t="shared" si="29"/>
        <v>102.11</v>
      </c>
      <c r="K142" s="21">
        <f t="shared" si="30"/>
        <v>2348.5300000000002</v>
      </c>
      <c r="L142" s="34"/>
      <c r="M142" s="118" t="s">
        <v>1155</v>
      </c>
    </row>
    <row r="143" spans="1:13">
      <c r="A143" s="17">
        <v>45574</v>
      </c>
      <c r="B143" s="36" t="s">
        <v>598</v>
      </c>
      <c r="C143" s="28"/>
      <c r="D143" s="29"/>
      <c r="E143" s="21"/>
      <c r="F143" s="30">
        <v>1</v>
      </c>
      <c r="G143" s="23">
        <f t="shared" si="26"/>
        <v>102.11</v>
      </c>
      <c r="H143" s="21">
        <f t="shared" si="27"/>
        <v>102.11</v>
      </c>
      <c r="I143" s="24">
        <f t="shared" si="28"/>
        <v>22</v>
      </c>
      <c r="J143" s="134">
        <f t="shared" si="29"/>
        <v>102.11</v>
      </c>
      <c r="K143" s="21">
        <f t="shared" si="30"/>
        <v>2246.42</v>
      </c>
      <c r="L143" s="34"/>
      <c r="M143" s="118" t="s">
        <v>1157</v>
      </c>
    </row>
    <row r="144" spans="1:13">
      <c r="A144" s="17">
        <v>45574</v>
      </c>
      <c r="B144" s="36" t="s">
        <v>591</v>
      </c>
      <c r="C144" s="28"/>
      <c r="D144" s="29"/>
      <c r="E144" s="21"/>
      <c r="F144" s="30">
        <v>1</v>
      </c>
      <c r="G144" s="23">
        <f t="shared" si="26"/>
        <v>102.11</v>
      </c>
      <c r="H144" s="21">
        <f t="shared" si="27"/>
        <v>102.11</v>
      </c>
      <c r="I144" s="24">
        <f t="shared" si="28"/>
        <v>21</v>
      </c>
      <c r="J144" s="134">
        <f t="shared" si="29"/>
        <v>102.11</v>
      </c>
      <c r="K144" s="21">
        <f t="shared" si="30"/>
        <v>2144.31</v>
      </c>
      <c r="L144" s="34"/>
      <c r="M144" s="118" t="s">
        <v>1160</v>
      </c>
    </row>
    <row r="145" spans="1:13">
      <c r="A145" s="17">
        <v>45580</v>
      </c>
      <c r="B145" s="36" t="s">
        <v>591</v>
      </c>
      <c r="C145" s="28"/>
      <c r="D145" s="29"/>
      <c r="E145" s="21"/>
      <c r="F145" s="30">
        <v>1</v>
      </c>
      <c r="G145" s="23">
        <f t="shared" ref="G145" si="31">J144</f>
        <v>102.11</v>
      </c>
      <c r="H145" s="21">
        <f t="shared" ref="H145" si="32">G145*F145</f>
        <v>102.11</v>
      </c>
      <c r="I145" s="24">
        <f t="shared" ref="I145" si="33">+I144+C145-F145</f>
        <v>20</v>
      </c>
      <c r="J145" s="134">
        <f t="shared" ref="J145" si="34">ROUND(((K144+E145)-H145)/I145,2)</f>
        <v>102.11</v>
      </c>
      <c r="K145" s="21">
        <f t="shared" ref="K145" si="35">ROUND(I145*J145,2)</f>
        <v>2042.2</v>
      </c>
      <c r="L145" s="34"/>
      <c r="M145" s="118" t="s">
        <v>1165</v>
      </c>
    </row>
    <row r="146" spans="1:13">
      <c r="A146" s="17">
        <v>45580</v>
      </c>
      <c r="B146" s="36" t="s">
        <v>629</v>
      </c>
      <c r="C146" s="28"/>
      <c r="D146" s="29"/>
      <c r="E146" s="21"/>
      <c r="F146" s="30">
        <v>1</v>
      </c>
      <c r="G146" s="23">
        <f t="shared" ref="G146" si="36">J145</f>
        <v>102.11</v>
      </c>
      <c r="H146" s="21">
        <f t="shared" ref="H146" si="37">G146*F146</f>
        <v>102.11</v>
      </c>
      <c r="I146" s="24">
        <f t="shared" ref="I146" si="38">+I145+C146-F146</f>
        <v>19</v>
      </c>
      <c r="J146" s="134">
        <f t="shared" ref="J146" si="39">ROUND(((K145+E146)-H146)/I146,2)</f>
        <v>102.11</v>
      </c>
      <c r="K146" s="21">
        <f t="shared" ref="K146" si="40">ROUND(I146*J146,2)</f>
        <v>1940.09</v>
      </c>
      <c r="L146" s="34"/>
      <c r="M146" s="118" t="s">
        <v>1167</v>
      </c>
    </row>
    <row r="147" spans="1:13">
      <c r="A147" s="17">
        <v>45581</v>
      </c>
      <c r="B147" s="36" t="s">
        <v>587</v>
      </c>
      <c r="C147" s="28"/>
      <c r="D147" s="29"/>
      <c r="E147" s="21"/>
      <c r="F147" s="30">
        <v>2</v>
      </c>
      <c r="G147" s="23">
        <f t="shared" ref="G147" si="41">J146</f>
        <v>102.11</v>
      </c>
      <c r="H147" s="21">
        <f t="shared" ref="H147" si="42">G147*F147</f>
        <v>204.22</v>
      </c>
      <c r="I147" s="24">
        <f t="shared" ref="I147" si="43">+I146+C147-F147</f>
        <v>17</v>
      </c>
      <c r="J147" s="134">
        <f t="shared" ref="J147" si="44">ROUND(((K146+E147)-H147)/I147,2)</f>
        <v>102.11</v>
      </c>
      <c r="K147" s="21">
        <f t="shared" ref="K147" si="45">ROUND(I147*J147,2)</f>
        <v>1735.87</v>
      </c>
      <c r="L147" s="34"/>
      <c r="M147" s="118" t="s">
        <v>1168</v>
      </c>
    </row>
    <row r="148" spans="1:13">
      <c r="A148" s="17">
        <v>45582</v>
      </c>
      <c r="B148" s="36" t="s">
        <v>593</v>
      </c>
      <c r="C148" s="28"/>
      <c r="D148" s="29"/>
      <c r="E148" s="21"/>
      <c r="F148" s="30">
        <v>2</v>
      </c>
      <c r="G148" s="23">
        <f t="shared" ref="G148" si="46">J147</f>
        <v>102.11</v>
      </c>
      <c r="H148" s="21">
        <f t="shared" ref="H148" si="47">G148*F148</f>
        <v>204.22</v>
      </c>
      <c r="I148" s="24">
        <f t="shared" ref="I148" si="48">+I147+C148-F148</f>
        <v>15</v>
      </c>
      <c r="J148" s="134">
        <f t="shared" ref="J148" si="49">ROUND(((K147+E148)-H148)/I148,2)</f>
        <v>102.11</v>
      </c>
      <c r="K148" s="21">
        <f t="shared" ref="K148" si="50">ROUND(I148*J148,2)</f>
        <v>1531.65</v>
      </c>
      <c r="L148" s="34"/>
      <c r="M148" s="118" t="s">
        <v>1170</v>
      </c>
    </row>
    <row r="149" spans="1:13">
      <c r="A149" s="17">
        <v>45600</v>
      </c>
      <c r="B149" s="36" t="s">
        <v>610</v>
      </c>
      <c r="C149" s="28"/>
      <c r="D149" s="29"/>
      <c r="E149" s="21"/>
      <c r="F149" s="30">
        <v>1</v>
      </c>
      <c r="G149" s="23">
        <f t="shared" ref="G149" si="51">J148</f>
        <v>102.11</v>
      </c>
      <c r="H149" s="21">
        <f t="shared" ref="H149" si="52">G149*F149</f>
        <v>102.11</v>
      </c>
      <c r="I149" s="24">
        <f t="shared" ref="I149" si="53">+I148+C149-F149</f>
        <v>14</v>
      </c>
      <c r="J149" s="134">
        <f t="shared" ref="J149" si="54">ROUND(((K148+E149)-H149)/I149,2)</f>
        <v>102.11</v>
      </c>
      <c r="K149" s="21">
        <f t="shared" ref="K149" si="55">ROUND(I149*J149,2)</f>
        <v>1429.54</v>
      </c>
      <c r="L149" s="34"/>
      <c r="M149" s="118" t="s">
        <v>1173</v>
      </c>
    </row>
    <row r="150" spans="1:13">
      <c r="A150" s="17">
        <v>45600</v>
      </c>
      <c r="B150" s="36" t="s">
        <v>627</v>
      </c>
      <c r="C150" s="28"/>
      <c r="D150" s="29"/>
      <c r="E150" s="21"/>
      <c r="F150" s="30">
        <v>2</v>
      </c>
      <c r="G150" s="23">
        <f t="shared" ref="G150" si="56">J149</f>
        <v>102.11</v>
      </c>
      <c r="H150" s="21">
        <f t="shared" ref="H150" si="57">G150*F150</f>
        <v>204.22</v>
      </c>
      <c r="I150" s="24">
        <f t="shared" ref="I150" si="58">+I149+C150-F150</f>
        <v>12</v>
      </c>
      <c r="J150" s="134">
        <f t="shared" ref="J150" si="59">ROUND(((K149+E150)-H150)/I150,2)</f>
        <v>102.11</v>
      </c>
      <c r="K150" s="21">
        <f t="shared" ref="K150" si="60">ROUND(I150*J150,2)</f>
        <v>1225.32</v>
      </c>
      <c r="L150" s="34"/>
      <c r="M150" s="118" t="s">
        <v>1174</v>
      </c>
    </row>
    <row r="151" spans="1:13">
      <c r="A151" s="17">
        <v>45600</v>
      </c>
      <c r="B151" s="36" t="s">
        <v>627</v>
      </c>
      <c r="C151" s="28"/>
      <c r="D151" s="29"/>
      <c r="E151" s="21"/>
      <c r="F151" s="30">
        <v>2</v>
      </c>
      <c r="G151" s="23">
        <f t="shared" ref="G151" si="61">J150</f>
        <v>102.11</v>
      </c>
      <c r="H151" s="21">
        <f t="shared" ref="H151" si="62">G151*F151</f>
        <v>204.22</v>
      </c>
      <c r="I151" s="24">
        <f t="shared" ref="I151" si="63">+I150+C151-F151</f>
        <v>10</v>
      </c>
      <c r="J151" s="134">
        <f t="shared" ref="J151" si="64">ROUND(((K150+E151)-H151)/I151,2)</f>
        <v>102.11</v>
      </c>
      <c r="K151" s="21">
        <f t="shared" ref="K151" si="65">ROUND(I151*J151,2)</f>
        <v>1021.1</v>
      </c>
      <c r="L151" s="34"/>
      <c r="M151" s="118" t="s">
        <v>1175</v>
      </c>
    </row>
    <row r="152" spans="1:13">
      <c r="A152" s="17">
        <v>45600</v>
      </c>
      <c r="B152" s="36" t="s">
        <v>610</v>
      </c>
      <c r="C152" s="28"/>
      <c r="D152" s="29"/>
      <c r="E152" s="21"/>
      <c r="F152" s="30">
        <v>1</v>
      </c>
      <c r="G152" s="23">
        <f t="shared" ref="G152" si="66">J151</f>
        <v>102.11</v>
      </c>
      <c r="H152" s="21">
        <f t="shared" ref="H152" si="67">G152*F152</f>
        <v>102.11</v>
      </c>
      <c r="I152" s="24">
        <f t="shared" ref="I152" si="68">+I151+C152-F152</f>
        <v>9</v>
      </c>
      <c r="J152" s="134">
        <f t="shared" ref="J152" si="69">ROUND(((K151+E152)-H152)/I152,2)</f>
        <v>102.11</v>
      </c>
      <c r="K152" s="21">
        <f t="shared" ref="K152" si="70">ROUND(I152*J152,2)</f>
        <v>918.99</v>
      </c>
      <c r="L152" s="34"/>
      <c r="M152" s="118" t="s">
        <v>1176</v>
      </c>
    </row>
    <row r="153" spans="1:13">
      <c r="A153" s="17">
        <v>45601</v>
      </c>
      <c r="B153" s="36" t="s">
        <v>604</v>
      </c>
      <c r="C153" s="28"/>
      <c r="D153" s="29"/>
      <c r="E153" s="21"/>
      <c r="F153" s="30">
        <v>2</v>
      </c>
      <c r="G153" s="23">
        <f t="shared" ref="G153" si="71">J152</f>
        <v>102.11</v>
      </c>
      <c r="H153" s="21">
        <f t="shared" ref="H153" si="72">G153*F153</f>
        <v>204.22</v>
      </c>
      <c r="I153" s="24">
        <f t="shared" ref="I153" si="73">+I152+C153-F153</f>
        <v>7</v>
      </c>
      <c r="J153" s="134">
        <f t="shared" ref="J153" si="74">ROUND(((K152+E153)-H153)/I153,2)</f>
        <v>102.11</v>
      </c>
      <c r="K153" s="21">
        <f t="shared" ref="K153" si="75">ROUND(I153*J153,2)</f>
        <v>714.77</v>
      </c>
      <c r="L153" s="34"/>
      <c r="M153" s="118" t="s">
        <v>1178</v>
      </c>
    </row>
    <row r="154" spans="1:13">
      <c r="A154" s="17">
        <v>45601</v>
      </c>
      <c r="B154" s="36" t="s">
        <v>598</v>
      </c>
      <c r="C154" s="28"/>
      <c r="D154" s="29"/>
      <c r="E154" s="21"/>
      <c r="F154" s="30">
        <v>1</v>
      </c>
      <c r="G154" s="23">
        <f t="shared" ref="G154" si="76">J153</f>
        <v>102.11</v>
      </c>
      <c r="H154" s="21">
        <f t="shared" ref="H154" si="77">G154*F154</f>
        <v>102.11</v>
      </c>
      <c r="I154" s="24">
        <f t="shared" ref="I154" si="78">+I153+C154-F154</f>
        <v>6</v>
      </c>
      <c r="J154" s="134">
        <f t="shared" ref="J154" si="79">ROUND(((K153+E154)-H154)/I154,2)</f>
        <v>102.11</v>
      </c>
      <c r="K154" s="21">
        <f t="shared" ref="K154" si="80">ROUND(I154*J154,2)</f>
        <v>612.66</v>
      </c>
      <c r="L154" s="34"/>
      <c r="M154" s="118" t="s">
        <v>1180</v>
      </c>
    </row>
    <row r="155" spans="1:13">
      <c r="A155" s="17">
        <v>45601</v>
      </c>
      <c r="B155" s="36" t="s">
        <v>583</v>
      </c>
      <c r="C155" s="28"/>
      <c r="D155" s="29"/>
      <c r="E155" s="21"/>
      <c r="F155" s="30">
        <v>2</v>
      </c>
      <c r="G155" s="23">
        <f t="shared" ref="G155" si="81">J154</f>
        <v>102.11</v>
      </c>
      <c r="H155" s="21">
        <f t="shared" ref="H155" si="82">G155*F155</f>
        <v>204.22</v>
      </c>
      <c r="I155" s="24">
        <f t="shared" ref="I155" si="83">+I154+C155-F155</f>
        <v>4</v>
      </c>
      <c r="J155" s="134">
        <f t="shared" ref="J155" si="84">ROUND(((K154+E155)-H155)/I155,2)</f>
        <v>102.11</v>
      </c>
      <c r="K155" s="21">
        <f t="shared" ref="K155" si="85">ROUND(I155*J155,2)</f>
        <v>408.44</v>
      </c>
      <c r="L155" s="34"/>
      <c r="M155" s="118" t="s">
        <v>1181</v>
      </c>
    </row>
    <row r="156" spans="1:13">
      <c r="A156" s="17">
        <v>45607</v>
      </c>
      <c r="B156" s="36" t="s">
        <v>587</v>
      </c>
      <c r="C156" s="28"/>
      <c r="D156" s="29"/>
      <c r="E156" s="21"/>
      <c r="F156" s="30">
        <v>1</v>
      </c>
      <c r="G156" s="23">
        <f t="shared" ref="G156" si="86">J155</f>
        <v>102.11</v>
      </c>
      <c r="H156" s="21">
        <f t="shared" ref="H156" si="87">G156*F156</f>
        <v>102.11</v>
      </c>
      <c r="I156" s="24">
        <f t="shared" ref="I156" si="88">+I155+C156-F156</f>
        <v>3</v>
      </c>
      <c r="J156" s="134">
        <f t="shared" ref="J156" si="89">ROUND(((K155+E156)-H156)/I156,2)</f>
        <v>102.11</v>
      </c>
      <c r="K156" s="21">
        <f t="shared" ref="K156" si="90">ROUND(I156*J156,2)</f>
        <v>306.33</v>
      </c>
      <c r="L156" s="34"/>
      <c r="M156" s="118" t="s">
        <v>1193</v>
      </c>
    </row>
    <row r="157" spans="1:13">
      <c r="A157" s="17">
        <v>45608</v>
      </c>
      <c r="B157" s="36" t="s">
        <v>607</v>
      </c>
      <c r="C157" s="28"/>
      <c r="D157" s="29"/>
      <c r="E157" s="21"/>
      <c r="F157" s="30">
        <v>1</v>
      </c>
      <c r="G157" s="23">
        <f t="shared" ref="G157" si="91">J156</f>
        <v>102.11</v>
      </c>
      <c r="H157" s="21">
        <f t="shared" ref="H157" si="92">G157*F157</f>
        <v>102.11</v>
      </c>
      <c r="I157" s="24">
        <f t="shared" ref="I157" si="93">+I156+C157-F157</f>
        <v>2</v>
      </c>
      <c r="J157" s="134">
        <f t="shared" ref="J157" si="94">ROUND(((K156+E157)-H157)/I157,2)</f>
        <v>102.11</v>
      </c>
      <c r="K157" s="21">
        <f t="shared" ref="K157" si="95">ROUND(I157*J157,2)</f>
        <v>204.22</v>
      </c>
      <c r="L157" s="34"/>
      <c r="M157" s="118" t="s">
        <v>1194</v>
      </c>
    </row>
    <row r="158" spans="1:13">
      <c r="A158" s="17">
        <v>45608</v>
      </c>
      <c r="B158" s="36" t="s">
        <v>591</v>
      </c>
      <c r="C158" s="28"/>
      <c r="D158" s="29"/>
      <c r="E158" s="21"/>
      <c r="F158" s="30">
        <v>1</v>
      </c>
      <c r="G158" s="23">
        <f t="shared" ref="G158" si="96">J157</f>
        <v>102.11</v>
      </c>
      <c r="H158" s="21">
        <f t="shared" ref="H158" si="97">G158*F158</f>
        <v>102.11</v>
      </c>
      <c r="I158" s="24">
        <f t="shared" ref="I158" si="98">+I157+C158-F158</f>
        <v>1</v>
      </c>
      <c r="J158" s="134">
        <f t="shared" ref="J158" si="99">ROUND(((K157+E158)-H158)/I158,2)</f>
        <v>102.11</v>
      </c>
      <c r="K158" s="21">
        <f t="shared" ref="K158" si="100">ROUND(I158*J158,2)</f>
        <v>102.11</v>
      </c>
      <c r="L158" s="34"/>
      <c r="M158" s="118" t="s">
        <v>1195</v>
      </c>
    </row>
    <row r="159" spans="1:13">
      <c r="A159" s="17">
        <v>45609</v>
      </c>
      <c r="B159" s="36" t="s">
        <v>593</v>
      </c>
      <c r="C159" s="28"/>
      <c r="D159" s="29"/>
      <c r="E159" s="21"/>
      <c r="F159" s="30">
        <v>1</v>
      </c>
      <c r="G159" s="23">
        <f t="shared" ref="G159" si="101">J158</f>
        <v>102.11</v>
      </c>
      <c r="H159" s="21">
        <f t="shared" ref="H159" si="102">G159*F159</f>
        <v>102.11</v>
      </c>
      <c r="I159" s="24">
        <f t="shared" ref="I159" si="103">+I158+C159-F159</f>
        <v>0</v>
      </c>
      <c r="J159" s="134">
        <v>0</v>
      </c>
      <c r="K159" s="21">
        <f t="shared" ref="K159" si="104">ROUND(I159*J159,2)</f>
        <v>0</v>
      </c>
      <c r="L159" s="34"/>
      <c r="M159" s="118" t="s">
        <v>1196</v>
      </c>
    </row>
    <row r="160" spans="1:13">
      <c r="A160" s="17"/>
      <c r="B160" s="36"/>
      <c r="C160" s="28"/>
      <c r="D160" s="29"/>
      <c r="E160" s="21"/>
      <c r="F160" s="30"/>
      <c r="G160" s="31"/>
      <c r="H160" s="21"/>
      <c r="I160" s="32">
        <f t="shared" ref="I160" si="105">+I159+C160-F160</f>
        <v>0</v>
      </c>
      <c r="J160" s="42" t="e">
        <f t="shared" ref="J160" si="106">ROUND(((K159+E160)-H160)/I160,2)</f>
        <v>#DIV/0!</v>
      </c>
      <c r="K160" s="33" t="e">
        <f t="shared" ref="K160" si="107">ROUND(I160*J160,2)</f>
        <v>#DIV/0!</v>
      </c>
      <c r="L160" s="34"/>
    </row>
  </sheetData>
  <mergeCells count="23"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I12:I13"/>
    <mergeCell ref="J12:J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4" fitToHeight="10" orientation="portrait" r:id="rId1"/>
  <headerFooter alignWithMargins="0">
    <oddFooter>&amp;C&amp;"Times New Roman,Regular"&amp;16  145</oddFooter>
  </headerFooter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>
    <tabColor rgb="FFFF0000"/>
    <pageSetUpPr fitToPage="1"/>
  </sheetPr>
  <dimension ref="A1:N121"/>
  <sheetViews>
    <sheetView zoomScaleNormal="100" zoomScaleSheetLayoutView="100" workbookViewId="0">
      <selection activeCell="C20" sqref="C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A1" s="1" t="s">
        <v>493</v>
      </c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351</v>
      </c>
      <c r="F8" s="10"/>
      <c r="G8" s="10"/>
      <c r="H8" s="38"/>
      <c r="I8" s="9" t="s">
        <v>6</v>
      </c>
      <c r="J8" s="10"/>
      <c r="K8" s="10" t="s">
        <v>501</v>
      </c>
      <c r="L8" s="11"/>
    </row>
    <row r="9" spans="1:12" ht="15" customHeight="1">
      <c r="A9" s="12" t="s">
        <v>8</v>
      </c>
      <c r="D9" s="10" t="s">
        <v>502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88" t="s">
        <v>18</v>
      </c>
      <c r="D12" s="390" t="s">
        <v>19</v>
      </c>
      <c r="E12" s="392" t="s">
        <v>20</v>
      </c>
      <c r="F12" s="388" t="s">
        <v>18</v>
      </c>
      <c r="G12" s="390" t="s">
        <v>19</v>
      </c>
      <c r="H12" s="392" t="s">
        <v>20</v>
      </c>
      <c r="I12" s="388" t="s">
        <v>18</v>
      </c>
      <c r="J12" s="390" t="s">
        <v>19</v>
      </c>
      <c r="K12" s="392" t="s">
        <v>20</v>
      </c>
      <c r="L12" s="361"/>
    </row>
    <row r="13" spans="1:12" ht="9.75" customHeight="1" thickBot="1">
      <c r="A13" s="365"/>
      <c r="B13" s="383"/>
      <c r="C13" s="389"/>
      <c r="D13" s="391"/>
      <c r="E13" s="393"/>
      <c r="F13" s="389"/>
      <c r="G13" s="391"/>
      <c r="H13" s="393"/>
      <c r="I13" s="389"/>
      <c r="J13" s="391"/>
      <c r="K13" s="393"/>
      <c r="L13" s="362"/>
    </row>
    <row r="14" spans="1:12" ht="17.100000000000001" customHeight="1">
      <c r="A14" s="17">
        <v>45015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2">
      <c r="A15" s="17"/>
      <c r="B15" s="102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1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4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4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  <c r="N25" s="97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/>
      <c r="J119" s="42"/>
      <c r="K119" s="33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/>
      <c r="J120" s="42"/>
      <c r="K120" s="33"/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/>
      <c r="J121" s="42"/>
      <c r="K121" s="33"/>
      <c r="L121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>
    <tabColor rgb="FFFF0000"/>
    <pageSetUpPr fitToPage="1"/>
  </sheetPr>
  <dimension ref="A1:N121"/>
  <sheetViews>
    <sheetView zoomScaleNormal="100" zoomScaleSheetLayoutView="100" workbookViewId="0">
      <selection activeCell="C20" sqref="C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A1" s="1" t="s">
        <v>493</v>
      </c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503</v>
      </c>
      <c r="F8" s="10"/>
      <c r="G8" s="10"/>
      <c r="H8" s="38"/>
      <c r="I8" s="9" t="s">
        <v>6</v>
      </c>
      <c r="J8" s="10"/>
      <c r="K8" s="10" t="s">
        <v>504</v>
      </c>
      <c r="L8" s="11"/>
    </row>
    <row r="9" spans="1:12" ht="15" customHeight="1">
      <c r="A9" s="12" t="s">
        <v>8</v>
      </c>
      <c r="D9" s="10" t="s">
        <v>505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88" t="s">
        <v>18</v>
      </c>
      <c r="D12" s="390" t="s">
        <v>19</v>
      </c>
      <c r="E12" s="392" t="s">
        <v>20</v>
      </c>
      <c r="F12" s="388" t="s">
        <v>18</v>
      </c>
      <c r="G12" s="390" t="s">
        <v>19</v>
      </c>
      <c r="H12" s="392" t="s">
        <v>20</v>
      </c>
      <c r="I12" s="388" t="s">
        <v>18</v>
      </c>
      <c r="J12" s="390" t="s">
        <v>19</v>
      </c>
      <c r="K12" s="392" t="s">
        <v>20</v>
      </c>
      <c r="L12" s="361"/>
    </row>
    <row r="13" spans="1:12" ht="9.75" customHeight="1" thickBot="1">
      <c r="A13" s="365"/>
      <c r="B13" s="383"/>
      <c r="C13" s="389"/>
      <c r="D13" s="391"/>
      <c r="E13" s="393"/>
      <c r="F13" s="389"/>
      <c r="G13" s="391"/>
      <c r="H13" s="393"/>
      <c r="I13" s="389"/>
      <c r="J13" s="391"/>
      <c r="K13" s="393"/>
      <c r="L13" s="362"/>
    </row>
    <row r="14" spans="1:12" ht="17.100000000000001" customHeight="1">
      <c r="A14" s="17">
        <v>45015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/>
      <c r="J14" s="25"/>
      <c r="K14" s="21"/>
      <c r="L14" s="26"/>
    </row>
    <row r="15" spans="1:12">
      <c r="A15" s="17"/>
      <c r="B15" s="36"/>
      <c r="C15" s="28"/>
      <c r="D15" s="29"/>
      <c r="E15" s="21"/>
      <c r="F15" s="30"/>
      <c r="G15" s="31"/>
      <c r="H15" s="21"/>
      <c r="I15" s="32"/>
      <c r="J15" s="42"/>
      <c r="K15" s="33"/>
      <c r="L15" s="34"/>
    </row>
    <row r="16" spans="1:12" ht="17.100000000000001" customHeight="1">
      <c r="A16" s="17"/>
      <c r="B16" s="81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4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4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  <c r="N25" s="97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/>
      <c r="J119" s="42"/>
      <c r="K119" s="33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/>
      <c r="J120" s="42"/>
      <c r="K120" s="33"/>
      <c r="L120" s="34"/>
    </row>
    <row r="121" spans="1:12" ht="17.100000000000001" customHeight="1">
      <c r="A121" s="17"/>
      <c r="B121" s="36"/>
      <c r="C121" s="28"/>
      <c r="D121" s="29"/>
      <c r="E121" s="21"/>
      <c r="F121" s="30"/>
      <c r="G121" s="31"/>
      <c r="H121" s="21"/>
      <c r="I121" s="32"/>
      <c r="J121" s="42"/>
      <c r="K121" s="33"/>
      <c r="L121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tabColor rgb="FFFF0000"/>
    <pageSetUpPr fitToPage="1"/>
  </sheetPr>
  <dimension ref="A1:L42"/>
  <sheetViews>
    <sheetView zoomScaleNormal="100" zoomScaleSheetLayoutView="100" workbookViewId="0">
      <selection activeCell="C20" sqref="C20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506</v>
      </c>
      <c r="F8" s="10"/>
      <c r="G8" s="10"/>
      <c r="H8" s="38"/>
      <c r="I8" s="9" t="s">
        <v>6</v>
      </c>
      <c r="J8" s="10"/>
      <c r="K8" s="10" t="s">
        <v>507</v>
      </c>
      <c r="L8" s="11"/>
    </row>
    <row r="9" spans="1:12" ht="15" customHeight="1">
      <c r="A9" s="12" t="s">
        <v>8</v>
      </c>
      <c r="D9" s="10" t="s">
        <v>508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102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103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>
    <tabColor rgb="FFFF0000"/>
    <pageSetUpPr fitToPage="1"/>
  </sheetPr>
  <dimension ref="A1:L42"/>
  <sheetViews>
    <sheetView topLeftCell="A10" zoomScaleNormal="100" zoomScaleSheetLayoutView="100" workbookViewId="0">
      <selection activeCell="C20" sqref="C2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9.28515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509</v>
      </c>
      <c r="F8" s="10"/>
      <c r="G8" s="10"/>
      <c r="H8" s="38"/>
      <c r="I8" s="9" t="s">
        <v>6</v>
      </c>
      <c r="J8" s="10"/>
      <c r="K8" s="10" t="s">
        <v>510</v>
      </c>
      <c r="L8" s="11"/>
    </row>
    <row r="9" spans="1:12" ht="15" customHeight="1">
      <c r="A9" s="12" t="s">
        <v>8</v>
      </c>
      <c r="D9" s="10" t="s">
        <v>511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36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>
    <tabColor rgb="FFFF0000"/>
    <pageSetUpPr fitToPage="1"/>
  </sheetPr>
  <dimension ref="A1:N42"/>
  <sheetViews>
    <sheetView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9.140625" style="1"/>
    <col min="14" max="14" width="11.42578125" style="1" bestFit="1" customWidth="1"/>
    <col min="15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512</v>
      </c>
      <c r="F8" s="10"/>
      <c r="G8" s="10"/>
      <c r="H8" s="38"/>
      <c r="I8" s="9" t="s">
        <v>6</v>
      </c>
      <c r="J8" s="10"/>
      <c r="K8" s="10" t="s">
        <v>513</v>
      </c>
      <c r="L8" s="11"/>
    </row>
    <row r="9" spans="1:12" ht="15" customHeight="1">
      <c r="A9" s="12" t="s">
        <v>8</v>
      </c>
      <c r="D9" s="10" t="s">
        <v>514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36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1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4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42"/>
      <c r="K17" s="33"/>
      <c r="L17" s="34"/>
      <c r="N17" s="104"/>
    </row>
    <row r="18" spans="1:14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>
    <tabColor rgb="FFFFFF00"/>
    <pageSetUpPr fitToPage="1"/>
  </sheetPr>
  <dimension ref="A1:M78"/>
  <sheetViews>
    <sheetView topLeftCell="A19" zoomScale="115" zoomScaleNormal="115" zoomScaleSheetLayoutView="100" workbookViewId="0">
      <selection activeCell="Q10" sqref="Q10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8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515</v>
      </c>
      <c r="E8" s="10"/>
      <c r="F8" s="10"/>
      <c r="G8" s="10"/>
      <c r="H8" s="38"/>
      <c r="I8" s="9" t="s">
        <v>6</v>
      </c>
      <c r="J8" s="10"/>
      <c r="K8" s="10" t="s">
        <v>516</v>
      </c>
      <c r="L8" s="11"/>
    </row>
    <row r="9" spans="1:13" ht="15" customHeight="1">
      <c r="A9" s="12" t="s">
        <v>8</v>
      </c>
      <c r="B9" s="95"/>
      <c r="C9" s="10"/>
      <c r="D9" s="10" t="s">
        <v>517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25</v>
      </c>
      <c r="J14" s="25">
        <v>45</v>
      </c>
      <c r="K14" s="21">
        <f>J14*I14</f>
        <v>1125</v>
      </c>
      <c r="L14" s="26"/>
    </row>
    <row r="15" spans="1:13" ht="17.100000000000001" customHeight="1">
      <c r="A15" s="17">
        <v>45294</v>
      </c>
      <c r="B15" s="36" t="s">
        <v>583</v>
      </c>
      <c r="C15" s="28"/>
      <c r="D15" s="29"/>
      <c r="E15" s="21"/>
      <c r="F15" s="30">
        <v>3</v>
      </c>
      <c r="G15" s="31">
        <f t="shared" ref="G15:G20" si="0">J14</f>
        <v>45</v>
      </c>
      <c r="H15" s="21">
        <f t="shared" ref="H15:H20" si="1">G15*F15</f>
        <v>135</v>
      </c>
      <c r="I15" s="32">
        <f t="shared" ref="I15:I20" si="2">+I14+C15-F15</f>
        <v>22</v>
      </c>
      <c r="J15" s="42">
        <f t="shared" ref="J15:J20" si="3">ROUND(((K14+E15)-H15)/I15,2)</f>
        <v>45</v>
      </c>
      <c r="K15" s="33">
        <f t="shared" ref="K15:K20" si="4">ROUND(I15*J15,2)</f>
        <v>990</v>
      </c>
      <c r="L15" s="34"/>
      <c r="M15" s="118" t="s">
        <v>585</v>
      </c>
    </row>
    <row r="16" spans="1:13" ht="17.100000000000001" customHeight="1">
      <c r="A16" s="17">
        <v>45299</v>
      </c>
      <c r="B16" s="36" t="s">
        <v>602</v>
      </c>
      <c r="C16" s="28"/>
      <c r="D16" s="29"/>
      <c r="E16" s="21"/>
      <c r="F16" s="30">
        <v>2</v>
      </c>
      <c r="G16" s="31">
        <f t="shared" si="0"/>
        <v>45</v>
      </c>
      <c r="H16" s="21">
        <f t="shared" si="1"/>
        <v>90</v>
      </c>
      <c r="I16" s="32">
        <f t="shared" si="2"/>
        <v>20</v>
      </c>
      <c r="J16" s="42">
        <f t="shared" si="3"/>
        <v>45</v>
      </c>
      <c r="K16" s="33">
        <f t="shared" si="4"/>
        <v>900</v>
      </c>
      <c r="L16" s="34"/>
      <c r="M16" s="118" t="s">
        <v>603</v>
      </c>
    </row>
    <row r="17" spans="1:13" ht="17.100000000000001" customHeight="1">
      <c r="A17" s="17">
        <v>45302</v>
      </c>
      <c r="B17" s="82" t="s">
        <v>602</v>
      </c>
      <c r="C17" s="28"/>
      <c r="D17" s="29"/>
      <c r="E17" s="21"/>
      <c r="F17" s="30">
        <v>2</v>
      </c>
      <c r="G17" s="31">
        <f t="shared" si="0"/>
        <v>45</v>
      </c>
      <c r="H17" s="21">
        <f t="shared" si="1"/>
        <v>90</v>
      </c>
      <c r="I17" s="32">
        <f t="shared" si="2"/>
        <v>18</v>
      </c>
      <c r="J17" s="42">
        <f t="shared" si="3"/>
        <v>45</v>
      </c>
      <c r="K17" s="33">
        <f t="shared" si="4"/>
        <v>810</v>
      </c>
      <c r="L17" s="34"/>
      <c r="M17" s="118" t="s">
        <v>621</v>
      </c>
    </row>
    <row r="18" spans="1:13" ht="17.100000000000001" customHeight="1">
      <c r="A18" s="17">
        <v>45306</v>
      </c>
      <c r="B18" s="82" t="s">
        <v>629</v>
      </c>
      <c r="C18" s="28"/>
      <c r="D18" s="29"/>
      <c r="E18" s="21"/>
      <c r="F18" s="30">
        <v>2</v>
      </c>
      <c r="G18" s="31">
        <f t="shared" si="0"/>
        <v>45</v>
      </c>
      <c r="H18" s="21">
        <f t="shared" si="1"/>
        <v>90</v>
      </c>
      <c r="I18" s="32">
        <f t="shared" si="2"/>
        <v>16</v>
      </c>
      <c r="J18" s="42">
        <f t="shared" si="3"/>
        <v>45</v>
      </c>
      <c r="K18" s="33">
        <f t="shared" si="4"/>
        <v>720</v>
      </c>
      <c r="L18" s="34"/>
      <c r="M18" s="118" t="s">
        <v>630</v>
      </c>
    </row>
    <row r="19" spans="1:13" ht="17.100000000000001" customHeight="1">
      <c r="A19" s="17">
        <v>45308</v>
      </c>
      <c r="B19" s="17" t="s">
        <v>636</v>
      </c>
      <c r="C19" s="28"/>
      <c r="D19" s="29"/>
      <c r="E19" s="21"/>
      <c r="F19" s="30">
        <v>5</v>
      </c>
      <c r="G19" s="31">
        <f t="shared" si="0"/>
        <v>45</v>
      </c>
      <c r="H19" s="21">
        <f t="shared" si="1"/>
        <v>225</v>
      </c>
      <c r="I19" s="32">
        <f t="shared" si="2"/>
        <v>11</v>
      </c>
      <c r="J19" s="42">
        <f t="shared" si="3"/>
        <v>45</v>
      </c>
      <c r="K19" s="33">
        <f t="shared" si="4"/>
        <v>495</v>
      </c>
      <c r="L19" s="34"/>
      <c r="M19" s="118" t="s">
        <v>637</v>
      </c>
    </row>
    <row r="20" spans="1:13" ht="17.100000000000001" customHeight="1">
      <c r="A20" s="154">
        <v>45320</v>
      </c>
      <c r="B20" s="168" t="s">
        <v>583</v>
      </c>
      <c r="C20" s="156"/>
      <c r="D20" s="157"/>
      <c r="E20" s="158"/>
      <c r="F20" s="159">
        <v>1</v>
      </c>
      <c r="G20" s="160">
        <f t="shared" si="0"/>
        <v>45</v>
      </c>
      <c r="H20" s="158">
        <f t="shared" si="1"/>
        <v>45</v>
      </c>
      <c r="I20" s="161">
        <f t="shared" si="2"/>
        <v>10</v>
      </c>
      <c r="J20" s="162">
        <f t="shared" si="3"/>
        <v>45</v>
      </c>
      <c r="K20" s="163">
        <f t="shared" si="4"/>
        <v>450</v>
      </c>
      <c r="L20" s="164"/>
      <c r="M20" s="167" t="s">
        <v>661</v>
      </c>
    </row>
    <row r="21" spans="1:13" ht="17.100000000000001" customHeight="1">
      <c r="A21" s="17">
        <v>45345</v>
      </c>
      <c r="B21" s="82" t="s">
        <v>629</v>
      </c>
      <c r="C21" s="19"/>
      <c r="D21" s="20"/>
      <c r="E21" s="21"/>
      <c r="F21" s="22">
        <v>3</v>
      </c>
      <c r="G21" s="31">
        <f t="shared" ref="G21:G26" si="5">J20</f>
        <v>45</v>
      </c>
      <c r="H21" s="21">
        <f t="shared" ref="H21:H26" si="6">G21*F21</f>
        <v>135</v>
      </c>
      <c r="I21" s="32">
        <f t="shared" ref="I21:I26" si="7">+I20+C21-F21</f>
        <v>7</v>
      </c>
      <c r="J21" s="42">
        <f>ROUND(((K20+E21)-H21)/I21,2)</f>
        <v>45</v>
      </c>
      <c r="K21" s="33">
        <f t="shared" ref="K21:K26" si="8">ROUND(I21*J21,2)</f>
        <v>315</v>
      </c>
      <c r="L21" s="26"/>
      <c r="M21" s="118" t="s">
        <v>711</v>
      </c>
    </row>
    <row r="22" spans="1:13" ht="17.100000000000001" customHeight="1">
      <c r="A22" s="17">
        <v>45349</v>
      </c>
      <c r="B22" s="36" t="s">
        <v>583</v>
      </c>
      <c r="C22" s="28"/>
      <c r="D22" s="29"/>
      <c r="E22" s="21"/>
      <c r="F22" s="30">
        <v>2</v>
      </c>
      <c r="G22" s="31">
        <f t="shared" si="5"/>
        <v>45</v>
      </c>
      <c r="H22" s="21">
        <f t="shared" si="6"/>
        <v>90</v>
      </c>
      <c r="I22" s="32">
        <f t="shared" si="7"/>
        <v>5</v>
      </c>
      <c r="J22" s="42">
        <f>ROUND(((K21+E22)-H22)/I22,2)</f>
        <v>45</v>
      </c>
      <c r="K22" s="33">
        <f t="shared" si="8"/>
        <v>225</v>
      </c>
      <c r="L22" s="34"/>
      <c r="M22" s="118" t="s">
        <v>718</v>
      </c>
    </row>
    <row r="23" spans="1:13" ht="17.100000000000001" customHeight="1">
      <c r="A23" s="17">
        <v>45349</v>
      </c>
      <c r="B23" s="36" t="s">
        <v>589</v>
      </c>
      <c r="C23" s="28"/>
      <c r="D23" s="29"/>
      <c r="E23" s="21"/>
      <c r="F23" s="30">
        <v>1</v>
      </c>
      <c r="G23" s="31">
        <f t="shared" si="5"/>
        <v>45</v>
      </c>
      <c r="H23" s="21">
        <f t="shared" si="6"/>
        <v>45</v>
      </c>
      <c r="I23" s="32">
        <f t="shared" si="7"/>
        <v>4</v>
      </c>
      <c r="J23" s="42">
        <f>ROUND(((K22+E23)-H23)/I23,2)</f>
        <v>45</v>
      </c>
      <c r="K23" s="33">
        <f t="shared" si="8"/>
        <v>180</v>
      </c>
      <c r="L23" s="34"/>
      <c r="M23" s="118" t="s">
        <v>726</v>
      </c>
    </row>
    <row r="24" spans="1:13" ht="17.100000000000001" customHeight="1">
      <c r="A24" s="17">
        <v>45349</v>
      </c>
      <c r="B24" s="36" t="s">
        <v>583</v>
      </c>
      <c r="C24" s="28"/>
      <c r="D24" s="29"/>
      <c r="E24" s="21"/>
      <c r="F24" s="30">
        <v>2</v>
      </c>
      <c r="G24" s="31">
        <f t="shared" si="5"/>
        <v>45</v>
      </c>
      <c r="H24" s="21">
        <f t="shared" si="6"/>
        <v>90</v>
      </c>
      <c r="I24" s="32">
        <f t="shared" si="7"/>
        <v>2</v>
      </c>
      <c r="J24" s="42">
        <f>ROUND(((K23+E24)-H24)/I24,2)</f>
        <v>45</v>
      </c>
      <c r="K24" s="33">
        <f t="shared" si="8"/>
        <v>90</v>
      </c>
      <c r="L24" s="34"/>
      <c r="M24" s="118" t="s">
        <v>727</v>
      </c>
    </row>
    <row r="25" spans="1:13" ht="17.100000000000001" customHeight="1">
      <c r="A25" s="154">
        <v>45350</v>
      </c>
      <c r="B25" s="168" t="s">
        <v>591</v>
      </c>
      <c r="C25" s="156"/>
      <c r="D25" s="157"/>
      <c r="E25" s="158"/>
      <c r="F25" s="159">
        <v>1</v>
      </c>
      <c r="G25" s="160">
        <f t="shared" si="5"/>
        <v>45</v>
      </c>
      <c r="H25" s="158">
        <f t="shared" si="6"/>
        <v>45</v>
      </c>
      <c r="I25" s="161">
        <f t="shared" si="7"/>
        <v>1</v>
      </c>
      <c r="J25" s="162">
        <f>ROUND(((K24+E25)-H25)/I25,2)</f>
        <v>45</v>
      </c>
      <c r="K25" s="163">
        <f t="shared" si="8"/>
        <v>45</v>
      </c>
      <c r="L25" s="164"/>
      <c r="M25" s="167" t="s">
        <v>730</v>
      </c>
    </row>
    <row r="26" spans="1:13" ht="17.100000000000001" customHeight="1">
      <c r="A26" s="154">
        <v>45355</v>
      </c>
      <c r="B26" s="186" t="s">
        <v>604</v>
      </c>
      <c r="C26" s="244"/>
      <c r="D26" s="245"/>
      <c r="E26" s="158"/>
      <c r="F26" s="172">
        <v>1</v>
      </c>
      <c r="G26" s="160">
        <f t="shared" si="5"/>
        <v>45</v>
      </c>
      <c r="H26" s="158">
        <f t="shared" si="6"/>
        <v>45</v>
      </c>
      <c r="I26" s="173">
        <f t="shared" si="7"/>
        <v>0</v>
      </c>
      <c r="J26" s="174">
        <v>0</v>
      </c>
      <c r="K26" s="158">
        <f t="shared" si="8"/>
        <v>0</v>
      </c>
      <c r="L26" s="246"/>
      <c r="M26" s="167" t="s">
        <v>735</v>
      </c>
    </row>
    <row r="27" spans="1:13" ht="17.100000000000001" customHeight="1">
      <c r="A27" s="17"/>
      <c r="B27" s="82"/>
      <c r="C27" s="19"/>
      <c r="D27" s="20"/>
      <c r="E27" s="21"/>
      <c r="F27" s="22"/>
      <c r="G27" s="23"/>
      <c r="H27" s="21"/>
      <c r="I27" s="24"/>
      <c r="J27" s="21"/>
      <c r="K27" s="21"/>
      <c r="L27" s="26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>
    <tabColor rgb="FFFF0000"/>
    <pageSetUpPr fitToPage="1"/>
  </sheetPr>
  <dimension ref="A1:M44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210</v>
      </c>
      <c r="F8" s="10"/>
      <c r="G8" s="10"/>
      <c r="H8" s="38"/>
      <c r="I8" s="9" t="s">
        <v>6</v>
      </c>
      <c r="J8" s="10"/>
      <c r="K8" s="10" t="s">
        <v>518</v>
      </c>
      <c r="L8" s="11"/>
    </row>
    <row r="9" spans="1:12" ht="15" customHeight="1">
      <c r="A9" s="12" t="s">
        <v>8</v>
      </c>
      <c r="D9" s="10" t="s">
        <v>352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105"/>
      <c r="C15" s="19"/>
      <c r="D15" s="20"/>
      <c r="E15" s="21"/>
      <c r="F15" s="22"/>
      <c r="G15" s="23"/>
      <c r="H15" s="21"/>
      <c r="I15" s="99"/>
      <c r="J15" s="100"/>
      <c r="K15" s="101"/>
      <c r="L15" s="26"/>
    </row>
    <row r="16" spans="1:12" ht="17.100000000000001" customHeight="1">
      <c r="A16" s="17"/>
      <c r="B16" s="87"/>
      <c r="C16" s="28"/>
      <c r="D16" s="29"/>
      <c r="E16" s="21"/>
      <c r="F16" s="30"/>
      <c r="G16" s="23"/>
      <c r="H16" s="21"/>
      <c r="I16" s="32"/>
      <c r="J16" s="42"/>
      <c r="K16" s="33"/>
      <c r="L16" s="26"/>
    </row>
    <row r="17" spans="1:13">
      <c r="A17" s="17"/>
      <c r="B17" s="87"/>
      <c r="C17" s="28"/>
      <c r="D17" s="29"/>
      <c r="E17" s="21"/>
      <c r="F17" s="30"/>
      <c r="G17" s="23"/>
      <c r="H17" s="21"/>
      <c r="I17" s="32"/>
      <c r="J17" s="42"/>
      <c r="K17" s="33"/>
      <c r="L17" s="34"/>
      <c r="M17" s="1" t="s">
        <v>493</v>
      </c>
    </row>
    <row r="18" spans="1:13" ht="17.100000000000001" customHeight="1">
      <c r="A18" s="17"/>
      <c r="B18" s="106"/>
      <c r="C18" s="28"/>
      <c r="D18" s="29"/>
      <c r="E18" s="21"/>
      <c r="F18" s="30"/>
      <c r="G18" s="31"/>
      <c r="H18" s="21"/>
      <c r="I18" s="99"/>
      <c r="J18" s="100"/>
      <c r="K18" s="101"/>
      <c r="L18" s="34"/>
    </row>
    <row r="19" spans="1:13" ht="17.100000000000001" customHeight="1">
      <c r="A19" s="17"/>
      <c r="B19" s="82"/>
      <c r="C19" s="28"/>
      <c r="D19" s="29"/>
      <c r="E19" s="21"/>
      <c r="F19" s="30"/>
      <c r="G19" s="31"/>
      <c r="H19" s="21"/>
      <c r="I19" s="99"/>
      <c r="J19" s="100"/>
      <c r="K19" s="101"/>
      <c r="L19" s="34"/>
    </row>
    <row r="20" spans="1:13" ht="17.100000000000001" customHeight="1">
      <c r="A20" s="17"/>
      <c r="B20" s="82"/>
      <c r="C20" s="28"/>
      <c r="D20" s="29"/>
      <c r="E20" s="21"/>
      <c r="F20" s="30"/>
      <c r="G20" s="31"/>
      <c r="H20" s="21"/>
      <c r="I20" s="99"/>
      <c r="J20" s="100"/>
      <c r="K20" s="101"/>
      <c r="L20" s="34"/>
    </row>
    <row r="21" spans="1:13" ht="17.100000000000001" customHeight="1">
      <c r="A21" s="17"/>
      <c r="B21" s="17"/>
      <c r="C21" s="28"/>
      <c r="D21" s="29"/>
      <c r="E21" s="21"/>
      <c r="F21" s="30"/>
      <c r="G21" s="31"/>
      <c r="H21" s="21"/>
      <c r="I21" s="99"/>
      <c r="J21" s="100"/>
      <c r="K21" s="101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99"/>
      <c r="J22" s="100"/>
      <c r="K22" s="101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99"/>
      <c r="J23" s="100"/>
      <c r="K23" s="101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99"/>
      <c r="J24" s="100"/>
      <c r="K24" s="101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99"/>
      <c r="J25" s="100"/>
      <c r="K25" s="101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99"/>
      <c r="J26" s="100"/>
      <c r="K26" s="101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99"/>
      <c r="J27" s="100"/>
      <c r="K27" s="101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99"/>
      <c r="J28" s="100"/>
      <c r="K28" s="101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99"/>
      <c r="J29" s="100"/>
      <c r="K29" s="101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99"/>
      <c r="J30" s="100"/>
      <c r="K30" s="101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99"/>
      <c r="J31" s="100"/>
      <c r="K31" s="101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99"/>
      <c r="J32" s="100"/>
      <c r="K32" s="10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99"/>
      <c r="J33" s="100"/>
      <c r="K33" s="10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99"/>
      <c r="J34" s="100"/>
      <c r="K34" s="10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99"/>
      <c r="J35" s="100"/>
      <c r="K35" s="10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99"/>
      <c r="J36" s="100"/>
      <c r="K36" s="10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99"/>
      <c r="J37" s="100"/>
      <c r="K37" s="10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99"/>
      <c r="J38" s="100"/>
      <c r="K38" s="10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99"/>
      <c r="J39" s="100"/>
      <c r="K39" s="10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99"/>
      <c r="J40" s="100"/>
      <c r="K40" s="10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99"/>
      <c r="J41" s="100"/>
      <c r="K41" s="10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99"/>
      <c r="J42" s="100"/>
      <c r="K42" s="10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99"/>
      <c r="J43" s="100"/>
      <c r="K43" s="10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99"/>
      <c r="J44" s="100"/>
      <c r="K44" s="101"/>
      <c r="L44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>
    <tabColor rgb="FFFFFF00"/>
    <pageSetUpPr fitToPage="1"/>
  </sheetPr>
  <dimension ref="A1:M79"/>
  <sheetViews>
    <sheetView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5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519</v>
      </c>
      <c r="E8" s="10"/>
      <c r="F8" s="10"/>
      <c r="G8" s="10"/>
      <c r="H8" s="38"/>
      <c r="I8" s="9" t="s">
        <v>6</v>
      </c>
      <c r="J8" s="10"/>
      <c r="K8" s="10" t="s">
        <v>520</v>
      </c>
      <c r="L8" s="11"/>
    </row>
    <row r="9" spans="1:13" ht="15" customHeight="1">
      <c r="A9" s="12" t="s">
        <v>8</v>
      </c>
      <c r="B9" s="95"/>
      <c r="C9" s="10"/>
      <c r="D9" s="10" t="s">
        <v>521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4</v>
      </c>
      <c r="J14" s="25">
        <v>60</v>
      </c>
      <c r="K14" s="21">
        <f>J14*I14</f>
        <v>240</v>
      </c>
      <c r="L14" s="26"/>
    </row>
    <row r="15" spans="1:13" ht="17.100000000000001" customHeight="1">
      <c r="A15" s="17">
        <v>45295</v>
      </c>
      <c r="B15" s="36" t="s">
        <v>591</v>
      </c>
      <c r="C15" s="28"/>
      <c r="D15" s="29"/>
      <c r="E15" s="21"/>
      <c r="F15" s="30">
        <v>1</v>
      </c>
      <c r="G15" s="31">
        <f t="shared" ref="G15:G20" si="0">J14</f>
        <v>60</v>
      </c>
      <c r="H15" s="21">
        <f t="shared" ref="H15:H20" si="1">G15*F15</f>
        <v>60</v>
      </c>
      <c r="I15" s="32">
        <f t="shared" ref="I15:I20" si="2">+I14+C15-F15</f>
        <v>3</v>
      </c>
      <c r="J15" s="42">
        <f t="shared" ref="J15:J20" si="3">ROUND(((K14+E15)-H15)/I15,2)</f>
        <v>60</v>
      </c>
      <c r="K15" s="33">
        <f t="shared" ref="K15:K20" si="4">ROUND(I15*J15,2)</f>
        <v>180</v>
      </c>
      <c r="L15" s="34"/>
      <c r="M15" s="122" t="s">
        <v>592</v>
      </c>
    </row>
    <row r="16" spans="1:13" ht="17.100000000000001" customHeight="1">
      <c r="A16" s="17">
        <v>45295</v>
      </c>
      <c r="B16" s="36" t="s">
        <v>595</v>
      </c>
      <c r="C16" s="28"/>
      <c r="D16" s="29"/>
      <c r="E16" s="21"/>
      <c r="F16" s="30">
        <v>1</v>
      </c>
      <c r="G16" s="31">
        <f t="shared" si="0"/>
        <v>60</v>
      </c>
      <c r="H16" s="21">
        <f t="shared" si="1"/>
        <v>60</v>
      </c>
      <c r="I16" s="32">
        <f t="shared" si="2"/>
        <v>2</v>
      </c>
      <c r="J16" s="42">
        <f t="shared" si="3"/>
        <v>60</v>
      </c>
      <c r="K16" s="33">
        <f t="shared" si="4"/>
        <v>120</v>
      </c>
      <c r="L16" s="34"/>
      <c r="M16" s="118" t="s">
        <v>597</v>
      </c>
    </row>
    <row r="17" spans="1:13" ht="17.100000000000001" customHeight="1">
      <c r="A17" s="17">
        <v>45299</v>
      </c>
      <c r="B17" s="36" t="s">
        <v>598</v>
      </c>
      <c r="C17" s="28"/>
      <c r="D17" s="29"/>
      <c r="E17" s="21"/>
      <c r="F17" s="30">
        <v>1</v>
      </c>
      <c r="G17" s="31">
        <f t="shared" si="0"/>
        <v>60</v>
      </c>
      <c r="H17" s="21">
        <f t="shared" si="1"/>
        <v>60</v>
      </c>
      <c r="I17" s="32">
        <f t="shared" si="2"/>
        <v>1</v>
      </c>
      <c r="J17" s="42">
        <f t="shared" si="3"/>
        <v>60</v>
      </c>
      <c r="K17" s="33">
        <f t="shared" si="4"/>
        <v>60</v>
      </c>
      <c r="L17" s="34"/>
      <c r="M17" s="118" t="s">
        <v>599</v>
      </c>
    </row>
    <row r="18" spans="1:13" ht="17.100000000000001" customHeight="1">
      <c r="A18" s="154">
        <v>45303</v>
      </c>
      <c r="B18" s="186" t="s">
        <v>598</v>
      </c>
      <c r="C18" s="156"/>
      <c r="D18" s="157"/>
      <c r="E18" s="158"/>
      <c r="F18" s="159">
        <v>1</v>
      </c>
      <c r="G18" s="160">
        <f t="shared" si="0"/>
        <v>60</v>
      </c>
      <c r="H18" s="158">
        <f t="shared" si="1"/>
        <v>60</v>
      </c>
      <c r="I18" s="161">
        <f t="shared" si="2"/>
        <v>0</v>
      </c>
      <c r="J18" s="162" t="e">
        <f t="shared" si="3"/>
        <v>#DIV/0!</v>
      </c>
      <c r="K18" s="163" t="e">
        <f t="shared" si="4"/>
        <v>#DIV/0!</v>
      </c>
      <c r="L18" s="164"/>
      <c r="M18" s="167" t="s">
        <v>622</v>
      </c>
    </row>
    <row r="19" spans="1:13" ht="17.100000000000001" customHeight="1">
      <c r="A19" s="17"/>
      <c r="B19" s="82"/>
      <c r="C19" s="19"/>
      <c r="D19" s="20"/>
      <c r="E19" s="21"/>
      <c r="F19" s="22"/>
      <c r="G19" s="23" t="e">
        <f t="shared" si="0"/>
        <v>#DIV/0!</v>
      </c>
      <c r="H19" s="21" t="e">
        <f t="shared" si="1"/>
        <v>#DIV/0!</v>
      </c>
      <c r="I19" s="24">
        <f t="shared" si="2"/>
        <v>0</v>
      </c>
      <c r="J19" s="134" t="e">
        <f t="shared" si="3"/>
        <v>#DIV/0!</v>
      </c>
      <c r="K19" s="21" t="e">
        <f t="shared" si="4"/>
        <v>#DIV/0!</v>
      </c>
      <c r="L19" s="26"/>
    </row>
    <row r="20" spans="1:13" ht="17.100000000000001" customHeight="1">
      <c r="A20" s="17"/>
      <c r="B20" s="17"/>
      <c r="C20" s="28"/>
      <c r="D20" s="29"/>
      <c r="E20" s="21"/>
      <c r="F20" s="30"/>
      <c r="G20" s="31" t="e">
        <f t="shared" si="0"/>
        <v>#DIV/0!</v>
      </c>
      <c r="H20" s="21" t="e">
        <f t="shared" si="1"/>
        <v>#DIV/0!</v>
      </c>
      <c r="I20" s="32">
        <f t="shared" si="2"/>
        <v>0</v>
      </c>
      <c r="J20" s="42" t="e">
        <f t="shared" si="3"/>
        <v>#DIV/0!</v>
      </c>
      <c r="K20" s="33" t="e">
        <f t="shared" si="4"/>
        <v>#DIV/0!</v>
      </c>
      <c r="L20" s="34"/>
    </row>
    <row r="21" spans="1:13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9" spans="1:12" ht="15.75">
      <c r="E79" s="37"/>
      <c r="F79" s="37"/>
      <c r="G79" s="37"/>
    </row>
  </sheetData>
  <mergeCells count="23">
    <mergeCell ref="I12:I13"/>
    <mergeCell ref="J12:J13"/>
    <mergeCell ref="D12:D13"/>
    <mergeCell ref="E12:E13"/>
    <mergeCell ref="F12:F13"/>
    <mergeCell ref="G12:G13"/>
    <mergeCell ref="H12:H13"/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>
    <tabColor rgb="FFFF0000"/>
    <pageSetUpPr fitToPage="1"/>
  </sheetPr>
  <dimension ref="A1:L42"/>
  <sheetViews>
    <sheetView zoomScaleNormal="100" zoomScaleSheetLayoutView="100" workbookViewId="0">
      <selection activeCell="R14" sqref="R1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522</v>
      </c>
      <c r="F8" s="10"/>
      <c r="G8" s="10"/>
      <c r="H8" s="38"/>
      <c r="I8" s="9" t="s">
        <v>6</v>
      </c>
      <c r="J8" s="10"/>
      <c r="K8" s="10" t="s">
        <v>523</v>
      </c>
      <c r="L8" s="11"/>
    </row>
    <row r="9" spans="1:12" ht="15" customHeight="1">
      <c r="A9" s="12" t="s">
        <v>8</v>
      </c>
      <c r="D9" s="10" t="s">
        <v>524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>
    <tabColor rgb="FFFF0000"/>
    <pageSetUpPr fitToPage="1"/>
  </sheetPr>
  <dimension ref="A1:L42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525</v>
      </c>
      <c r="F8" s="10"/>
      <c r="G8" s="10"/>
      <c r="H8" s="38"/>
      <c r="I8" s="9" t="s">
        <v>6</v>
      </c>
      <c r="J8" s="10"/>
      <c r="K8" s="10" t="s">
        <v>526</v>
      </c>
      <c r="L8" s="11"/>
    </row>
    <row r="9" spans="1:12" ht="15" customHeight="1">
      <c r="A9" s="12" t="s">
        <v>8</v>
      </c>
      <c r="D9" s="10" t="s">
        <v>527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>
    <tabColor rgb="FFFF0000"/>
    <pageSetUpPr fitToPage="1"/>
  </sheetPr>
  <dimension ref="A1:L42"/>
  <sheetViews>
    <sheetView topLeftCell="A4" zoomScaleNormal="100" zoomScaleSheetLayoutView="100" workbookViewId="0">
      <selection activeCell="P22" sqref="P22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528</v>
      </c>
      <c r="F8" s="10"/>
      <c r="G8" s="10"/>
      <c r="H8" s="38"/>
      <c r="I8" s="9" t="s">
        <v>6</v>
      </c>
      <c r="J8" s="10"/>
      <c r="K8" s="10" t="s">
        <v>567</v>
      </c>
      <c r="L8" s="11"/>
    </row>
    <row r="9" spans="1:12" ht="15" customHeight="1">
      <c r="A9" s="12" t="s">
        <v>8</v>
      </c>
      <c r="D9" s="10" t="s">
        <v>529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362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>
    <tabColor rgb="FFFFFF00"/>
    <pageSetUpPr fitToPage="1"/>
  </sheetPr>
  <dimension ref="A1:M82"/>
  <sheetViews>
    <sheetView topLeftCell="A29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4.28515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530</v>
      </c>
      <c r="L8" s="11"/>
    </row>
    <row r="9" spans="1:13" ht="15" customHeight="1">
      <c r="A9" s="12" t="s">
        <v>8</v>
      </c>
      <c r="D9" s="10" t="s">
        <v>531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363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25</v>
      </c>
      <c r="J14" s="25">
        <v>936.07</v>
      </c>
      <c r="K14" s="21">
        <f>J14*I14</f>
        <v>23401.75</v>
      </c>
      <c r="L14" s="26"/>
    </row>
    <row r="15" spans="1:13" ht="17.100000000000001" customHeight="1">
      <c r="A15" s="17">
        <v>45307</v>
      </c>
      <c r="B15" s="98" t="s">
        <v>604</v>
      </c>
      <c r="C15" s="19"/>
      <c r="D15" s="20"/>
      <c r="E15" s="21"/>
      <c r="F15" s="22">
        <v>2</v>
      </c>
      <c r="G15" s="31">
        <f t="shared" ref="G15:G21" si="0">J14</f>
        <v>936.07</v>
      </c>
      <c r="H15" s="21">
        <f t="shared" ref="H15:H21" si="1">G15*F15</f>
        <v>1872.14</v>
      </c>
      <c r="I15" s="32">
        <f t="shared" ref="I15:I35" si="2">+I14+C15-F15</f>
        <v>23</v>
      </c>
      <c r="J15" s="42">
        <f t="shared" ref="J15:J35" si="3">ROUND(((K14+E15)-H15)/I15,2)</f>
        <v>936.07</v>
      </c>
      <c r="K15" s="33">
        <f t="shared" ref="K15:K35" si="4">ROUND(I15*J15,2)</f>
        <v>21529.61</v>
      </c>
      <c r="L15" s="26"/>
      <c r="M15" s="118" t="s">
        <v>635</v>
      </c>
    </row>
    <row r="16" spans="1:13" ht="17.100000000000001" customHeight="1">
      <c r="A16" s="154">
        <v>45320</v>
      </c>
      <c r="B16" s="168" t="s">
        <v>610</v>
      </c>
      <c r="C16" s="156"/>
      <c r="D16" s="157"/>
      <c r="E16" s="158"/>
      <c r="F16" s="159">
        <v>1</v>
      </c>
      <c r="G16" s="160">
        <f t="shared" si="0"/>
        <v>936.07</v>
      </c>
      <c r="H16" s="158">
        <f t="shared" si="1"/>
        <v>936.07</v>
      </c>
      <c r="I16" s="161">
        <f t="shared" si="2"/>
        <v>22</v>
      </c>
      <c r="J16" s="162">
        <f t="shared" si="3"/>
        <v>936.07</v>
      </c>
      <c r="K16" s="163">
        <f t="shared" si="4"/>
        <v>20593.54</v>
      </c>
      <c r="L16" s="164"/>
      <c r="M16" s="167" t="s">
        <v>663</v>
      </c>
    </row>
    <row r="17" spans="1:13" ht="17.100000000000001" customHeight="1">
      <c r="A17" s="17">
        <v>45358</v>
      </c>
      <c r="B17" s="82" t="s">
        <v>629</v>
      </c>
      <c r="C17" s="19"/>
      <c r="D17" s="20"/>
      <c r="E17" s="21"/>
      <c r="F17" s="22">
        <v>1</v>
      </c>
      <c r="G17" s="23">
        <f t="shared" si="0"/>
        <v>936.07</v>
      </c>
      <c r="H17" s="21">
        <f t="shared" si="1"/>
        <v>936.07</v>
      </c>
      <c r="I17" s="24">
        <f t="shared" si="2"/>
        <v>21</v>
      </c>
      <c r="J17" s="134">
        <f t="shared" si="3"/>
        <v>936.07</v>
      </c>
      <c r="K17" s="21">
        <f t="shared" si="4"/>
        <v>19657.47</v>
      </c>
      <c r="L17" s="26"/>
      <c r="M17" s="118" t="s">
        <v>748</v>
      </c>
    </row>
    <row r="18" spans="1:13" ht="17.100000000000001" customHeight="1">
      <c r="A18" s="17">
        <v>45365</v>
      </c>
      <c r="B18" s="82" t="s">
        <v>602</v>
      </c>
      <c r="C18" s="28"/>
      <c r="D18" s="29"/>
      <c r="E18" s="21"/>
      <c r="F18" s="30">
        <v>1</v>
      </c>
      <c r="G18" s="31">
        <f t="shared" si="0"/>
        <v>936.07</v>
      </c>
      <c r="H18" s="21">
        <f t="shared" si="1"/>
        <v>936.07</v>
      </c>
      <c r="I18" s="32">
        <f t="shared" si="2"/>
        <v>20</v>
      </c>
      <c r="J18" s="42">
        <f t="shared" si="3"/>
        <v>936.07</v>
      </c>
      <c r="K18" s="33">
        <f t="shared" si="4"/>
        <v>18721.400000000001</v>
      </c>
      <c r="L18" s="34"/>
      <c r="M18" s="118" t="s">
        <v>760</v>
      </c>
    </row>
    <row r="19" spans="1:13" ht="17.100000000000001" customHeight="1">
      <c r="A19" s="154">
        <v>45378</v>
      </c>
      <c r="B19" s="186" t="s">
        <v>604</v>
      </c>
      <c r="C19" s="156"/>
      <c r="D19" s="157"/>
      <c r="E19" s="158"/>
      <c r="F19" s="159">
        <v>1</v>
      </c>
      <c r="G19" s="160">
        <f t="shared" si="0"/>
        <v>936.07</v>
      </c>
      <c r="H19" s="158">
        <f t="shared" si="1"/>
        <v>936.07</v>
      </c>
      <c r="I19" s="161">
        <f t="shared" si="2"/>
        <v>19</v>
      </c>
      <c r="J19" s="162">
        <f t="shared" si="3"/>
        <v>936.07</v>
      </c>
      <c r="K19" s="163">
        <f t="shared" si="4"/>
        <v>17785.330000000002</v>
      </c>
      <c r="L19" s="164"/>
      <c r="M19" s="167" t="s">
        <v>787</v>
      </c>
    </row>
    <row r="20" spans="1:13" ht="17.100000000000001" customHeight="1">
      <c r="A20" s="17">
        <v>45384</v>
      </c>
      <c r="B20" s="82" t="s">
        <v>610</v>
      </c>
      <c r="C20" s="19"/>
      <c r="D20" s="20"/>
      <c r="E20" s="21"/>
      <c r="F20" s="22">
        <v>1</v>
      </c>
      <c r="G20" s="23">
        <f t="shared" si="0"/>
        <v>936.07</v>
      </c>
      <c r="H20" s="21">
        <f t="shared" si="1"/>
        <v>936.07</v>
      </c>
      <c r="I20" s="24">
        <f t="shared" si="2"/>
        <v>18</v>
      </c>
      <c r="J20" s="134">
        <f t="shared" si="3"/>
        <v>936.07</v>
      </c>
      <c r="K20" s="21">
        <f t="shared" si="4"/>
        <v>16849.259999999998</v>
      </c>
      <c r="L20" s="26"/>
      <c r="M20" s="118" t="s">
        <v>791</v>
      </c>
    </row>
    <row r="21" spans="1:13" ht="17.100000000000001" customHeight="1">
      <c r="A21" s="154">
        <v>45393</v>
      </c>
      <c r="B21" s="154" t="s">
        <v>629</v>
      </c>
      <c r="C21" s="156"/>
      <c r="D21" s="157"/>
      <c r="E21" s="158"/>
      <c r="F21" s="159">
        <v>1</v>
      </c>
      <c r="G21" s="170">
        <f t="shared" si="0"/>
        <v>936.07</v>
      </c>
      <c r="H21" s="158">
        <f t="shared" si="1"/>
        <v>936.07</v>
      </c>
      <c r="I21" s="324">
        <f t="shared" si="2"/>
        <v>17</v>
      </c>
      <c r="J21" s="325">
        <f t="shared" si="3"/>
        <v>936.07</v>
      </c>
      <c r="K21" s="169">
        <f t="shared" si="4"/>
        <v>15913.19</v>
      </c>
      <c r="L21" s="164"/>
      <c r="M21" s="167" t="s">
        <v>807</v>
      </c>
    </row>
    <row r="22" spans="1:13" ht="17.100000000000001" customHeight="1">
      <c r="A22" s="279">
        <v>45399</v>
      </c>
      <c r="B22" s="279" t="s">
        <v>858</v>
      </c>
      <c r="C22" s="280">
        <v>10</v>
      </c>
      <c r="D22" s="281">
        <v>936.07</v>
      </c>
      <c r="E22" s="21">
        <f>C22*D22</f>
        <v>9360.7000000000007</v>
      </c>
      <c r="F22" s="202"/>
      <c r="G22" s="195"/>
      <c r="H22" s="190"/>
      <c r="I22" s="196">
        <f t="shared" si="2"/>
        <v>27</v>
      </c>
      <c r="J22" s="196">
        <f t="shared" si="3"/>
        <v>936.07</v>
      </c>
      <c r="K22" s="196">
        <f t="shared" si="4"/>
        <v>25273.89</v>
      </c>
      <c r="L22" s="210"/>
    </row>
    <row r="23" spans="1:13" ht="17.100000000000001" customHeight="1">
      <c r="A23" s="17">
        <v>45418</v>
      </c>
      <c r="B23" s="82" t="s">
        <v>629</v>
      </c>
      <c r="C23" s="19"/>
      <c r="D23" s="20"/>
      <c r="E23" s="21"/>
      <c r="F23" s="22">
        <v>1</v>
      </c>
      <c r="G23" s="23">
        <f t="shared" ref="G23:G35" si="5">J21</f>
        <v>936.07</v>
      </c>
      <c r="H23" s="134">
        <f t="shared" ref="H23:H35" si="6">G23*F23</f>
        <v>936.07</v>
      </c>
      <c r="I23" s="196">
        <f t="shared" si="2"/>
        <v>26</v>
      </c>
      <c r="J23" s="196">
        <f t="shared" si="3"/>
        <v>936.07</v>
      </c>
      <c r="K23" s="196">
        <f t="shared" si="4"/>
        <v>24337.82</v>
      </c>
      <c r="L23" s="254"/>
      <c r="M23" s="118" t="s">
        <v>853</v>
      </c>
    </row>
    <row r="24" spans="1:13" ht="17.100000000000001" customHeight="1">
      <c r="A24" s="17">
        <v>45425</v>
      </c>
      <c r="B24" s="36" t="s">
        <v>610</v>
      </c>
      <c r="C24" s="28"/>
      <c r="D24" s="29"/>
      <c r="E24" s="21"/>
      <c r="F24" s="30">
        <v>1</v>
      </c>
      <c r="G24" s="23">
        <f t="shared" si="5"/>
        <v>936.07</v>
      </c>
      <c r="H24" s="134">
        <f t="shared" si="6"/>
        <v>936.07</v>
      </c>
      <c r="I24" s="196">
        <f t="shared" si="2"/>
        <v>25</v>
      </c>
      <c r="J24" s="196">
        <f t="shared" si="3"/>
        <v>936.07</v>
      </c>
      <c r="K24" s="196">
        <f t="shared" si="4"/>
        <v>23401.75</v>
      </c>
      <c r="L24" s="239"/>
      <c r="M24" s="118" t="s">
        <v>866</v>
      </c>
    </row>
    <row r="25" spans="1:13" ht="17.100000000000001" customHeight="1">
      <c r="A25" s="17">
        <v>45427</v>
      </c>
      <c r="B25" s="36" t="s">
        <v>629</v>
      </c>
      <c r="C25" s="28"/>
      <c r="D25" s="29"/>
      <c r="E25" s="21"/>
      <c r="F25" s="30">
        <v>1</v>
      </c>
      <c r="G25" s="23">
        <f t="shared" si="5"/>
        <v>936.07</v>
      </c>
      <c r="H25" s="134">
        <f t="shared" si="6"/>
        <v>936.07</v>
      </c>
      <c r="I25" s="196">
        <f t="shared" si="2"/>
        <v>24</v>
      </c>
      <c r="J25" s="196">
        <f t="shared" si="3"/>
        <v>936.07</v>
      </c>
      <c r="K25" s="196">
        <f t="shared" si="4"/>
        <v>22465.68</v>
      </c>
      <c r="L25" s="239"/>
      <c r="M25" s="118" t="s">
        <v>892</v>
      </c>
    </row>
    <row r="26" spans="1:13" ht="17.100000000000001" customHeight="1">
      <c r="A26" s="17">
        <v>45432</v>
      </c>
      <c r="B26" s="36" t="s">
        <v>604</v>
      </c>
      <c r="C26" s="28"/>
      <c r="D26" s="29"/>
      <c r="E26" s="21"/>
      <c r="F26" s="30">
        <v>1</v>
      </c>
      <c r="G26" s="23">
        <f t="shared" si="5"/>
        <v>936.07</v>
      </c>
      <c r="H26" s="134">
        <f t="shared" si="6"/>
        <v>936.07</v>
      </c>
      <c r="I26" s="196">
        <f t="shared" si="2"/>
        <v>23</v>
      </c>
      <c r="J26" s="196">
        <f t="shared" si="3"/>
        <v>936.07</v>
      </c>
      <c r="K26" s="196">
        <f t="shared" si="4"/>
        <v>21529.61</v>
      </c>
      <c r="L26" s="239"/>
      <c r="M26" s="118" t="s">
        <v>899</v>
      </c>
    </row>
    <row r="27" spans="1:13" ht="17.100000000000001" customHeight="1">
      <c r="A27" s="17">
        <v>45432</v>
      </c>
      <c r="B27" s="36" t="s">
        <v>604</v>
      </c>
      <c r="C27" s="28"/>
      <c r="D27" s="29"/>
      <c r="E27" s="21"/>
      <c r="F27" s="30">
        <v>1</v>
      </c>
      <c r="G27" s="23">
        <f t="shared" si="5"/>
        <v>936.07</v>
      </c>
      <c r="H27" s="134">
        <f t="shared" si="6"/>
        <v>936.07</v>
      </c>
      <c r="I27" s="196">
        <f t="shared" si="2"/>
        <v>22</v>
      </c>
      <c r="J27" s="196">
        <f t="shared" si="3"/>
        <v>936.07</v>
      </c>
      <c r="K27" s="196">
        <f t="shared" si="4"/>
        <v>20593.54</v>
      </c>
      <c r="L27" s="239"/>
      <c r="M27" s="118" t="s">
        <v>900</v>
      </c>
    </row>
    <row r="28" spans="1:13" ht="17.100000000000001" customHeight="1">
      <c r="A28" s="154">
        <v>45440</v>
      </c>
      <c r="B28" s="168" t="s">
        <v>610</v>
      </c>
      <c r="C28" s="156"/>
      <c r="D28" s="157"/>
      <c r="E28" s="158"/>
      <c r="F28" s="159">
        <v>2</v>
      </c>
      <c r="G28" s="170">
        <f t="shared" si="5"/>
        <v>936.07</v>
      </c>
      <c r="H28" s="158">
        <f t="shared" si="6"/>
        <v>1872.14</v>
      </c>
      <c r="I28" s="324">
        <f t="shared" si="2"/>
        <v>20</v>
      </c>
      <c r="J28" s="325">
        <f t="shared" si="3"/>
        <v>936.07</v>
      </c>
      <c r="K28" s="169">
        <f t="shared" si="4"/>
        <v>18721.400000000001</v>
      </c>
      <c r="L28" s="164"/>
      <c r="M28" s="167" t="s">
        <v>920</v>
      </c>
    </row>
    <row r="29" spans="1:13" ht="17.100000000000001" customHeight="1">
      <c r="A29" s="17">
        <v>45483</v>
      </c>
      <c r="B29" s="82" t="s">
        <v>610</v>
      </c>
      <c r="C29" s="19"/>
      <c r="D29" s="20"/>
      <c r="E29" s="21"/>
      <c r="F29" s="22">
        <v>1</v>
      </c>
      <c r="G29" s="23">
        <f t="shared" si="5"/>
        <v>936.07</v>
      </c>
      <c r="H29" s="134">
        <f t="shared" si="6"/>
        <v>936.07</v>
      </c>
      <c r="I29" s="196">
        <f t="shared" si="2"/>
        <v>19</v>
      </c>
      <c r="J29" s="196">
        <f t="shared" si="3"/>
        <v>936.07</v>
      </c>
      <c r="K29" s="196">
        <f t="shared" si="4"/>
        <v>17785.330000000002</v>
      </c>
      <c r="L29" s="254"/>
      <c r="M29" s="118" t="s">
        <v>995</v>
      </c>
    </row>
    <row r="30" spans="1:13" ht="17.100000000000001" customHeight="1">
      <c r="A30" s="17">
        <v>45484</v>
      </c>
      <c r="B30" s="36" t="s">
        <v>999</v>
      </c>
      <c r="C30" s="28"/>
      <c r="D30" s="29"/>
      <c r="E30" s="21"/>
      <c r="F30" s="30">
        <v>2</v>
      </c>
      <c r="G30" s="23">
        <f t="shared" si="5"/>
        <v>936.07</v>
      </c>
      <c r="H30" s="134">
        <f t="shared" si="6"/>
        <v>1872.14</v>
      </c>
      <c r="I30" s="196">
        <f t="shared" si="2"/>
        <v>17</v>
      </c>
      <c r="J30" s="196">
        <f t="shared" si="3"/>
        <v>936.07</v>
      </c>
      <c r="K30" s="196">
        <f t="shared" si="4"/>
        <v>15913.19</v>
      </c>
      <c r="L30" s="239"/>
      <c r="M30" s="118" t="s">
        <v>1000</v>
      </c>
    </row>
    <row r="31" spans="1:13" ht="17.100000000000001" customHeight="1">
      <c r="A31" s="17">
        <v>45490</v>
      </c>
      <c r="B31" s="36" t="s">
        <v>629</v>
      </c>
      <c r="C31" s="28"/>
      <c r="D31" s="29"/>
      <c r="E31" s="21"/>
      <c r="F31" s="30">
        <v>1</v>
      </c>
      <c r="G31" s="23">
        <f t="shared" si="5"/>
        <v>936.07</v>
      </c>
      <c r="H31" s="134">
        <f t="shared" si="6"/>
        <v>936.07</v>
      </c>
      <c r="I31" s="196">
        <f t="shared" si="2"/>
        <v>16</v>
      </c>
      <c r="J31" s="196">
        <f t="shared" si="3"/>
        <v>936.07</v>
      </c>
      <c r="K31" s="196">
        <f t="shared" si="4"/>
        <v>14977.12</v>
      </c>
      <c r="L31" s="239"/>
      <c r="M31" s="118" t="s">
        <v>1007</v>
      </c>
    </row>
    <row r="32" spans="1:13" ht="17.100000000000001" customHeight="1">
      <c r="A32" s="17">
        <v>45490</v>
      </c>
      <c r="B32" s="36" t="s">
        <v>627</v>
      </c>
      <c r="C32" s="28"/>
      <c r="D32" s="29"/>
      <c r="E32" s="21"/>
      <c r="F32" s="30">
        <v>12</v>
      </c>
      <c r="G32" s="23">
        <f t="shared" si="5"/>
        <v>936.07</v>
      </c>
      <c r="H32" s="134">
        <f t="shared" si="6"/>
        <v>11232.84</v>
      </c>
      <c r="I32" s="196">
        <f t="shared" si="2"/>
        <v>4</v>
      </c>
      <c r="J32" s="196">
        <f t="shared" si="3"/>
        <v>936.07</v>
      </c>
      <c r="K32" s="196">
        <f t="shared" si="4"/>
        <v>3744.28</v>
      </c>
      <c r="L32" s="239"/>
      <c r="M32" s="118" t="s">
        <v>1011</v>
      </c>
    </row>
    <row r="33" spans="1:13" ht="17.100000000000001" customHeight="1">
      <c r="A33" s="17">
        <v>45498</v>
      </c>
      <c r="B33" s="36" t="s">
        <v>602</v>
      </c>
      <c r="C33" s="28"/>
      <c r="D33" s="29"/>
      <c r="E33" s="21"/>
      <c r="F33" s="30">
        <v>1</v>
      </c>
      <c r="G33" s="23">
        <f t="shared" si="5"/>
        <v>936.07</v>
      </c>
      <c r="H33" s="134">
        <f t="shared" si="6"/>
        <v>936.07</v>
      </c>
      <c r="I33" s="196">
        <f t="shared" si="2"/>
        <v>3</v>
      </c>
      <c r="J33" s="196">
        <f t="shared" si="3"/>
        <v>936.07</v>
      </c>
      <c r="K33" s="196">
        <f t="shared" si="4"/>
        <v>2808.21</v>
      </c>
      <c r="L33" s="239"/>
      <c r="M33" s="118" t="s">
        <v>1029</v>
      </c>
    </row>
    <row r="34" spans="1:13" ht="17.100000000000001" customHeight="1">
      <c r="A34" s="17">
        <v>45517</v>
      </c>
      <c r="B34" s="36" t="s">
        <v>602</v>
      </c>
      <c r="C34" s="28"/>
      <c r="D34" s="29"/>
      <c r="E34" s="21"/>
      <c r="F34" s="30">
        <v>1</v>
      </c>
      <c r="G34" s="23">
        <f t="shared" si="5"/>
        <v>936.07</v>
      </c>
      <c r="H34" s="134">
        <f t="shared" si="6"/>
        <v>936.07</v>
      </c>
      <c r="I34" s="196">
        <f t="shared" si="2"/>
        <v>2</v>
      </c>
      <c r="J34" s="196">
        <f t="shared" si="3"/>
        <v>936.07</v>
      </c>
      <c r="K34" s="196">
        <f t="shared" si="4"/>
        <v>1872.14</v>
      </c>
      <c r="L34" s="34"/>
      <c r="M34" s="118" t="s">
        <v>1062</v>
      </c>
    </row>
    <row r="35" spans="1:13" ht="17.100000000000001" customHeight="1">
      <c r="A35" s="17">
        <v>45551</v>
      </c>
      <c r="B35" s="36" t="s">
        <v>629</v>
      </c>
      <c r="C35" s="28"/>
      <c r="D35" s="29"/>
      <c r="E35" s="21"/>
      <c r="F35" s="30">
        <v>2</v>
      </c>
      <c r="G35" s="23">
        <f t="shared" si="5"/>
        <v>936.07</v>
      </c>
      <c r="H35" s="134">
        <f t="shared" si="6"/>
        <v>1872.14</v>
      </c>
      <c r="I35" s="196">
        <f t="shared" si="2"/>
        <v>0</v>
      </c>
      <c r="J35" s="196" t="e">
        <f t="shared" si="3"/>
        <v>#DIV/0!</v>
      </c>
      <c r="K35" s="196" t="e">
        <f t="shared" si="4"/>
        <v>#DIV/0!</v>
      </c>
      <c r="L35" s="34"/>
      <c r="M35" s="118" t="s">
        <v>1116</v>
      </c>
    </row>
    <row r="36" spans="1:13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3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3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3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3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3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3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3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3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3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3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3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82" spans="5:7" ht="15.75">
      <c r="E82" s="37"/>
      <c r="F82" s="37"/>
      <c r="G82" s="37"/>
    </row>
  </sheetData>
  <mergeCells count="24"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>
    <tabColor rgb="FFFFFF00"/>
    <pageSetUpPr fitToPage="1"/>
  </sheetPr>
  <dimension ref="A1:M82"/>
  <sheetViews>
    <sheetView topLeftCell="A19" zoomScaleNormal="100" zoomScaleSheetLayoutView="100" workbookViewId="0">
      <selection activeCell="K38" sqref="K3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532</v>
      </c>
      <c r="L8" s="11"/>
    </row>
    <row r="9" spans="1:13" ht="15" customHeight="1">
      <c r="A9" s="12" t="s">
        <v>8</v>
      </c>
      <c r="D9" s="10" t="s">
        <v>565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363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756.96</v>
      </c>
      <c r="K14" s="21">
        <f>J14*I14</f>
        <v>15139.2</v>
      </c>
      <c r="L14" s="26"/>
    </row>
    <row r="15" spans="1:13" ht="17.100000000000001" customHeight="1">
      <c r="A15" s="17">
        <v>45307</v>
      </c>
      <c r="B15" s="98" t="s">
        <v>604</v>
      </c>
      <c r="C15" s="19"/>
      <c r="D15" s="20"/>
      <c r="E15" s="21"/>
      <c r="F15" s="22">
        <v>2</v>
      </c>
      <c r="G15" s="31">
        <f t="shared" ref="G15:G23" si="0">J14</f>
        <v>756.96</v>
      </c>
      <c r="H15" s="21">
        <f t="shared" ref="H15:H23" si="1">G15*F15</f>
        <v>1513.92</v>
      </c>
      <c r="I15" s="32">
        <f t="shared" ref="I15:I32" si="2">+I14+C15-F15</f>
        <v>18</v>
      </c>
      <c r="J15" s="42">
        <f t="shared" ref="J15:J32" si="3">ROUND(((K14+E15)-H15)/I15,2)</f>
        <v>756.96</v>
      </c>
      <c r="K15" s="33">
        <f t="shared" ref="K15:K32" si="4">ROUND(I15*J15,2)</f>
        <v>13625.28</v>
      </c>
      <c r="L15" s="26"/>
      <c r="M15" s="118" t="s">
        <v>635</v>
      </c>
    </row>
    <row r="16" spans="1:13" ht="17.100000000000001" customHeight="1">
      <c r="A16" s="154">
        <v>45320</v>
      </c>
      <c r="B16" s="168" t="s">
        <v>610</v>
      </c>
      <c r="C16" s="156"/>
      <c r="D16" s="157"/>
      <c r="E16" s="158"/>
      <c r="F16" s="159">
        <v>1</v>
      </c>
      <c r="G16" s="160">
        <f t="shared" si="0"/>
        <v>756.96</v>
      </c>
      <c r="H16" s="163">
        <f t="shared" si="1"/>
        <v>756.96</v>
      </c>
      <c r="I16" s="161">
        <f t="shared" si="2"/>
        <v>17</v>
      </c>
      <c r="J16" s="162">
        <f t="shared" si="3"/>
        <v>756.96</v>
      </c>
      <c r="K16" s="163">
        <f t="shared" si="4"/>
        <v>12868.32</v>
      </c>
      <c r="L16" s="164"/>
      <c r="M16" s="167" t="s">
        <v>663</v>
      </c>
    </row>
    <row r="17" spans="1:13" ht="17.100000000000001" customHeight="1">
      <c r="A17" s="17">
        <v>45355</v>
      </c>
      <c r="B17" s="82" t="s">
        <v>604</v>
      </c>
      <c r="C17" s="19"/>
      <c r="D17" s="20"/>
      <c r="E17" s="21"/>
      <c r="F17" s="22">
        <v>1</v>
      </c>
      <c r="G17" s="23">
        <f t="shared" si="0"/>
        <v>756.96</v>
      </c>
      <c r="H17" s="21">
        <f t="shared" si="1"/>
        <v>756.96</v>
      </c>
      <c r="I17" s="24">
        <f t="shared" si="2"/>
        <v>16</v>
      </c>
      <c r="J17" s="134">
        <f t="shared" si="3"/>
        <v>756.96</v>
      </c>
      <c r="K17" s="21">
        <f t="shared" si="4"/>
        <v>12111.36</v>
      </c>
      <c r="L17" s="26"/>
      <c r="M17" s="118" t="s">
        <v>737</v>
      </c>
    </row>
    <row r="18" spans="1:13" ht="17.100000000000001" customHeight="1">
      <c r="A18" s="17">
        <v>45356</v>
      </c>
      <c r="B18" s="82" t="s">
        <v>610</v>
      </c>
      <c r="C18" s="28"/>
      <c r="D18" s="29"/>
      <c r="E18" s="21"/>
      <c r="F18" s="30">
        <v>1</v>
      </c>
      <c r="G18" s="23">
        <f t="shared" si="0"/>
        <v>756.96</v>
      </c>
      <c r="H18" s="21">
        <f t="shared" si="1"/>
        <v>756.96</v>
      </c>
      <c r="I18" s="24">
        <f t="shared" si="2"/>
        <v>15</v>
      </c>
      <c r="J18" s="134">
        <f t="shared" si="3"/>
        <v>756.96</v>
      </c>
      <c r="K18" s="21">
        <f t="shared" si="4"/>
        <v>11354.4</v>
      </c>
      <c r="L18" s="34"/>
      <c r="M18" s="118" t="s">
        <v>744</v>
      </c>
    </row>
    <row r="19" spans="1:13" ht="17.100000000000001" customHeight="1">
      <c r="A19" s="17">
        <v>45358</v>
      </c>
      <c r="B19" s="82" t="s">
        <v>629</v>
      </c>
      <c r="C19" s="28"/>
      <c r="D19" s="29"/>
      <c r="E19" s="21"/>
      <c r="F19" s="30">
        <v>1</v>
      </c>
      <c r="G19" s="23">
        <f t="shared" si="0"/>
        <v>756.96</v>
      </c>
      <c r="H19" s="21">
        <f t="shared" si="1"/>
        <v>756.96</v>
      </c>
      <c r="I19" s="24">
        <f t="shared" si="2"/>
        <v>14</v>
      </c>
      <c r="J19" s="134">
        <f t="shared" si="3"/>
        <v>756.96</v>
      </c>
      <c r="K19" s="21">
        <f t="shared" si="4"/>
        <v>10597.44</v>
      </c>
      <c r="L19" s="34"/>
      <c r="M19" s="118" t="s">
        <v>748</v>
      </c>
    </row>
    <row r="20" spans="1:13" ht="17.100000000000001" customHeight="1">
      <c r="A20" s="17">
        <v>45365</v>
      </c>
      <c r="B20" s="82" t="s">
        <v>602</v>
      </c>
      <c r="C20" s="28"/>
      <c r="D20" s="29"/>
      <c r="E20" s="21"/>
      <c r="F20" s="30">
        <v>1</v>
      </c>
      <c r="G20" s="23">
        <f t="shared" si="0"/>
        <v>756.96</v>
      </c>
      <c r="H20" s="21">
        <f t="shared" si="1"/>
        <v>756.96</v>
      </c>
      <c r="I20" s="24">
        <f t="shared" si="2"/>
        <v>13</v>
      </c>
      <c r="J20" s="134">
        <f t="shared" si="3"/>
        <v>756.96</v>
      </c>
      <c r="K20" s="21">
        <f t="shared" si="4"/>
        <v>9840.48</v>
      </c>
      <c r="L20" s="34"/>
      <c r="M20" s="122" t="s">
        <v>760</v>
      </c>
    </row>
    <row r="21" spans="1:13" ht="17.100000000000001" customHeight="1">
      <c r="A21" s="154">
        <v>45378</v>
      </c>
      <c r="B21" s="154" t="s">
        <v>604</v>
      </c>
      <c r="C21" s="156"/>
      <c r="D21" s="157"/>
      <c r="E21" s="158"/>
      <c r="F21" s="159">
        <v>1</v>
      </c>
      <c r="G21" s="170">
        <f t="shared" si="0"/>
        <v>756.96</v>
      </c>
      <c r="H21" s="158">
        <f t="shared" si="1"/>
        <v>756.96</v>
      </c>
      <c r="I21" s="173">
        <f t="shared" si="2"/>
        <v>12</v>
      </c>
      <c r="J21" s="174">
        <f t="shared" si="3"/>
        <v>756.96</v>
      </c>
      <c r="K21" s="158">
        <f t="shared" si="4"/>
        <v>9083.52</v>
      </c>
      <c r="L21" s="164"/>
      <c r="M21" s="167" t="s">
        <v>787</v>
      </c>
    </row>
    <row r="22" spans="1:13" ht="17.100000000000001" customHeight="1">
      <c r="A22" s="17">
        <v>45384</v>
      </c>
      <c r="B22" s="82" t="s">
        <v>610</v>
      </c>
      <c r="C22" s="19"/>
      <c r="D22" s="20"/>
      <c r="E22" s="21"/>
      <c r="F22" s="22">
        <v>1</v>
      </c>
      <c r="G22" s="23">
        <f t="shared" si="0"/>
        <v>756.96</v>
      </c>
      <c r="H22" s="21">
        <f t="shared" si="1"/>
        <v>756.96</v>
      </c>
      <c r="I22" s="24">
        <f t="shared" si="2"/>
        <v>11</v>
      </c>
      <c r="J22" s="134">
        <f t="shared" si="3"/>
        <v>756.96</v>
      </c>
      <c r="K22" s="21">
        <f t="shared" si="4"/>
        <v>8326.56</v>
      </c>
      <c r="L22" s="26"/>
      <c r="M22" s="118" t="s">
        <v>791</v>
      </c>
    </row>
    <row r="23" spans="1:13" ht="17.100000000000001" customHeight="1">
      <c r="A23" s="17">
        <v>45393</v>
      </c>
      <c r="B23" s="36" t="s">
        <v>629</v>
      </c>
      <c r="C23" s="28"/>
      <c r="D23" s="29"/>
      <c r="E23" s="21"/>
      <c r="F23" s="30">
        <v>2</v>
      </c>
      <c r="G23" s="23">
        <f t="shared" si="0"/>
        <v>756.96</v>
      </c>
      <c r="H23" s="21">
        <f t="shared" si="1"/>
        <v>1513.92</v>
      </c>
      <c r="I23" s="24">
        <f t="shared" si="2"/>
        <v>9</v>
      </c>
      <c r="J23" s="134">
        <f t="shared" si="3"/>
        <v>756.96</v>
      </c>
      <c r="K23" s="21">
        <f t="shared" si="4"/>
        <v>6812.64</v>
      </c>
      <c r="L23" s="34"/>
      <c r="M23" s="118" t="s">
        <v>807</v>
      </c>
    </row>
    <row r="24" spans="1:13" ht="17.100000000000001" customHeight="1">
      <c r="A24" s="279">
        <v>45399</v>
      </c>
      <c r="B24" s="279" t="s">
        <v>858</v>
      </c>
      <c r="C24" s="280">
        <v>5</v>
      </c>
      <c r="D24" s="281">
        <v>756.96</v>
      </c>
      <c r="E24" s="21">
        <f>C24*D24</f>
        <v>3784.8</v>
      </c>
      <c r="F24" s="202"/>
      <c r="G24" s="195"/>
      <c r="H24" s="188"/>
      <c r="I24" s="173">
        <f t="shared" si="2"/>
        <v>14</v>
      </c>
      <c r="J24" s="174">
        <f t="shared" si="3"/>
        <v>756.96</v>
      </c>
      <c r="K24" s="158">
        <f t="shared" si="4"/>
        <v>10597.44</v>
      </c>
      <c r="L24" s="34"/>
    </row>
    <row r="25" spans="1:13" ht="17.100000000000001" customHeight="1">
      <c r="A25" s="17">
        <v>45412</v>
      </c>
      <c r="B25" s="36" t="s">
        <v>604</v>
      </c>
      <c r="C25" s="28"/>
      <c r="D25" s="29"/>
      <c r="E25" s="21"/>
      <c r="F25" s="30">
        <v>1</v>
      </c>
      <c r="G25" s="23">
        <f>J23</f>
        <v>756.96</v>
      </c>
      <c r="H25" s="21">
        <f t="shared" ref="H25:H32" si="5">G25*F25</f>
        <v>756.96</v>
      </c>
      <c r="I25" s="173">
        <f t="shared" si="2"/>
        <v>13</v>
      </c>
      <c r="J25" s="174">
        <f t="shared" si="3"/>
        <v>756.96</v>
      </c>
      <c r="K25" s="158">
        <f t="shared" si="4"/>
        <v>9840.48</v>
      </c>
      <c r="L25" s="34"/>
      <c r="M25" s="118" t="s">
        <v>844</v>
      </c>
    </row>
    <row r="26" spans="1:13" ht="17.100000000000001" customHeight="1">
      <c r="A26" s="17">
        <v>45418</v>
      </c>
      <c r="B26" s="36" t="s">
        <v>629</v>
      </c>
      <c r="C26" s="28"/>
      <c r="D26" s="29"/>
      <c r="E26" s="21"/>
      <c r="F26" s="30">
        <v>1</v>
      </c>
      <c r="G26" s="23">
        <f t="shared" ref="G26:G32" si="6">J25</f>
        <v>756.96</v>
      </c>
      <c r="H26" s="21">
        <f t="shared" si="5"/>
        <v>756.96</v>
      </c>
      <c r="I26" s="24">
        <f t="shared" si="2"/>
        <v>12</v>
      </c>
      <c r="J26" s="134">
        <f t="shared" si="3"/>
        <v>756.96</v>
      </c>
      <c r="K26" s="21">
        <f t="shared" si="4"/>
        <v>9083.52</v>
      </c>
      <c r="L26" s="34"/>
      <c r="M26" s="118" t="s">
        <v>853</v>
      </c>
    </row>
    <row r="27" spans="1:13" ht="17.100000000000001" customHeight="1">
      <c r="A27" s="17">
        <v>45427</v>
      </c>
      <c r="B27" s="36" t="s">
        <v>629</v>
      </c>
      <c r="C27" s="28"/>
      <c r="D27" s="29"/>
      <c r="E27" s="21"/>
      <c r="F27" s="30">
        <v>1</v>
      </c>
      <c r="G27" s="23">
        <f t="shared" si="6"/>
        <v>756.96</v>
      </c>
      <c r="H27" s="21">
        <f t="shared" si="5"/>
        <v>756.96</v>
      </c>
      <c r="I27" s="24">
        <f t="shared" si="2"/>
        <v>11</v>
      </c>
      <c r="J27" s="134">
        <f t="shared" si="3"/>
        <v>756.96</v>
      </c>
      <c r="K27" s="21">
        <f t="shared" si="4"/>
        <v>8326.56</v>
      </c>
      <c r="L27" s="34"/>
      <c r="M27" s="118" t="s">
        <v>892</v>
      </c>
    </row>
    <row r="28" spans="1:13" ht="17.100000000000001" customHeight="1">
      <c r="A28" s="17">
        <v>45432</v>
      </c>
      <c r="B28" s="36" t="s">
        <v>604</v>
      </c>
      <c r="C28" s="28"/>
      <c r="D28" s="29"/>
      <c r="E28" s="21"/>
      <c r="F28" s="30">
        <v>1</v>
      </c>
      <c r="G28" s="23">
        <f t="shared" si="6"/>
        <v>756.96</v>
      </c>
      <c r="H28" s="21">
        <f t="shared" si="5"/>
        <v>756.96</v>
      </c>
      <c r="I28" s="24">
        <f t="shared" si="2"/>
        <v>10</v>
      </c>
      <c r="J28" s="134">
        <f t="shared" si="3"/>
        <v>756.96</v>
      </c>
      <c r="K28" s="21">
        <f t="shared" si="4"/>
        <v>7569.6</v>
      </c>
      <c r="L28" s="34"/>
      <c r="M28" s="118" t="s">
        <v>900</v>
      </c>
    </row>
    <row r="29" spans="1:13" ht="17.100000000000001" customHeight="1">
      <c r="A29" s="154">
        <v>45440</v>
      </c>
      <c r="B29" s="168" t="s">
        <v>610</v>
      </c>
      <c r="C29" s="156"/>
      <c r="D29" s="157"/>
      <c r="E29" s="158"/>
      <c r="F29" s="159">
        <v>1</v>
      </c>
      <c r="G29" s="170">
        <f t="shared" si="6"/>
        <v>756.96</v>
      </c>
      <c r="H29" s="158">
        <f t="shared" si="5"/>
        <v>756.96</v>
      </c>
      <c r="I29" s="173">
        <f t="shared" si="2"/>
        <v>9</v>
      </c>
      <c r="J29" s="174">
        <f t="shared" si="3"/>
        <v>756.96</v>
      </c>
      <c r="K29" s="158">
        <f t="shared" si="4"/>
        <v>6812.64</v>
      </c>
      <c r="L29" s="164"/>
      <c r="M29" s="167" t="s">
        <v>920</v>
      </c>
    </row>
    <row r="30" spans="1:13" ht="17.100000000000001" customHeight="1">
      <c r="A30" s="17">
        <v>45517</v>
      </c>
      <c r="B30" s="82" t="s">
        <v>602</v>
      </c>
      <c r="C30" s="19"/>
      <c r="D30" s="20"/>
      <c r="E30" s="21"/>
      <c r="F30" s="22">
        <v>1</v>
      </c>
      <c r="G30" s="170">
        <f t="shared" si="6"/>
        <v>756.96</v>
      </c>
      <c r="H30" s="158">
        <f t="shared" si="5"/>
        <v>756.96</v>
      </c>
      <c r="I30" s="173">
        <f t="shared" si="2"/>
        <v>8</v>
      </c>
      <c r="J30" s="174">
        <f t="shared" si="3"/>
        <v>756.96</v>
      </c>
      <c r="K30" s="158">
        <f t="shared" si="4"/>
        <v>6055.68</v>
      </c>
      <c r="L30" s="26"/>
      <c r="M30" s="118" t="s">
        <v>1062</v>
      </c>
    </row>
    <row r="31" spans="1:13" ht="17.100000000000001" customHeight="1">
      <c r="A31" s="17">
        <v>45547</v>
      </c>
      <c r="B31" s="36" t="s">
        <v>627</v>
      </c>
      <c r="C31" s="28"/>
      <c r="D31" s="29"/>
      <c r="E31" s="21"/>
      <c r="F31" s="30">
        <v>1</v>
      </c>
      <c r="G31" s="170">
        <f t="shared" si="6"/>
        <v>756.96</v>
      </c>
      <c r="H31" s="158">
        <f t="shared" si="5"/>
        <v>756.96</v>
      </c>
      <c r="I31" s="173">
        <f t="shared" si="2"/>
        <v>7</v>
      </c>
      <c r="J31" s="174">
        <f t="shared" si="3"/>
        <v>756.96</v>
      </c>
      <c r="K31" s="158">
        <f t="shared" si="4"/>
        <v>5298.72</v>
      </c>
      <c r="L31" s="34"/>
      <c r="M31" s="118" t="s">
        <v>1112</v>
      </c>
    </row>
    <row r="32" spans="1:13" ht="17.100000000000001" customHeight="1">
      <c r="A32" s="17">
        <v>45551</v>
      </c>
      <c r="B32" s="36" t="s">
        <v>629</v>
      </c>
      <c r="C32" s="28"/>
      <c r="D32" s="29"/>
      <c r="E32" s="21"/>
      <c r="F32" s="30">
        <v>1</v>
      </c>
      <c r="G32" s="170">
        <f t="shared" si="6"/>
        <v>756.96</v>
      </c>
      <c r="H32" s="158">
        <f t="shared" si="5"/>
        <v>756.96</v>
      </c>
      <c r="I32" s="173">
        <f t="shared" si="2"/>
        <v>6</v>
      </c>
      <c r="J32" s="174">
        <f t="shared" si="3"/>
        <v>756.96</v>
      </c>
      <c r="K32" s="158">
        <f t="shared" si="4"/>
        <v>4541.76</v>
      </c>
      <c r="L32" s="34"/>
      <c r="M32" s="118" t="s">
        <v>1116</v>
      </c>
    </row>
    <row r="33" spans="1:12" ht="17.100000000000001" customHeight="1">
      <c r="A33" s="17">
        <v>45552</v>
      </c>
      <c r="B33" s="36" t="s">
        <v>627</v>
      </c>
      <c r="C33" s="28"/>
      <c r="D33" s="29"/>
      <c r="E33" s="21"/>
      <c r="F33" s="30">
        <v>1</v>
      </c>
      <c r="G33" s="170">
        <f t="shared" ref="G33:G36" si="7">J32</f>
        <v>756.96</v>
      </c>
      <c r="H33" s="158">
        <f t="shared" ref="H33:H36" si="8">G33*F33</f>
        <v>756.96</v>
      </c>
      <c r="I33" s="173">
        <f t="shared" ref="I33:I36" si="9">+I32+C33-F33</f>
        <v>5</v>
      </c>
      <c r="J33" s="174">
        <f t="shared" ref="J33:J36" si="10">ROUND(((K32+E33)-H33)/I33,2)</f>
        <v>756.96</v>
      </c>
      <c r="K33" s="158">
        <f t="shared" ref="K33:K36" si="11">ROUND(I33*J33,2)</f>
        <v>3784.8</v>
      </c>
      <c r="L33" s="34"/>
    </row>
    <row r="34" spans="1:12" ht="17.100000000000001" customHeight="1">
      <c r="A34" s="17">
        <v>45567</v>
      </c>
      <c r="B34" s="36" t="s">
        <v>598</v>
      </c>
      <c r="C34" s="28"/>
      <c r="D34" s="29"/>
      <c r="E34" s="21"/>
      <c r="F34" s="30">
        <v>1</v>
      </c>
      <c r="G34" s="170">
        <f t="shared" si="7"/>
        <v>756.96</v>
      </c>
      <c r="H34" s="158">
        <f t="shared" si="8"/>
        <v>756.96</v>
      </c>
      <c r="I34" s="173">
        <f t="shared" si="9"/>
        <v>4</v>
      </c>
      <c r="J34" s="174">
        <f t="shared" si="10"/>
        <v>756.96</v>
      </c>
      <c r="K34" s="158">
        <f t="shared" si="11"/>
        <v>3027.84</v>
      </c>
      <c r="L34" s="34"/>
    </row>
    <row r="35" spans="1:12" ht="17.100000000000001" customHeight="1">
      <c r="A35" s="17">
        <v>45567</v>
      </c>
      <c r="B35" s="36" t="s">
        <v>591</v>
      </c>
      <c r="C35" s="28"/>
      <c r="D35" s="29"/>
      <c r="E35" s="21"/>
      <c r="F35" s="30">
        <v>1</v>
      </c>
      <c r="G35" s="170">
        <f t="shared" si="7"/>
        <v>756.96</v>
      </c>
      <c r="H35" s="158">
        <f t="shared" si="8"/>
        <v>756.96</v>
      </c>
      <c r="I35" s="173">
        <f t="shared" si="9"/>
        <v>3</v>
      </c>
      <c r="J35" s="174">
        <f t="shared" si="10"/>
        <v>756.96</v>
      </c>
      <c r="K35" s="158">
        <f t="shared" si="11"/>
        <v>2270.88</v>
      </c>
      <c r="L35" s="34"/>
    </row>
    <row r="36" spans="1:12" ht="17.100000000000001" customHeight="1">
      <c r="A36" s="17">
        <v>45567</v>
      </c>
      <c r="B36" s="36" t="s">
        <v>595</v>
      </c>
      <c r="C36" s="28"/>
      <c r="D36" s="29"/>
      <c r="E36" s="21"/>
      <c r="F36" s="30">
        <v>1</v>
      </c>
      <c r="G36" s="170">
        <f t="shared" si="7"/>
        <v>756.96</v>
      </c>
      <c r="H36" s="158">
        <f t="shared" si="8"/>
        <v>756.96</v>
      </c>
      <c r="I36" s="173">
        <f t="shared" si="9"/>
        <v>2</v>
      </c>
      <c r="J36" s="174">
        <f t="shared" si="10"/>
        <v>756.96</v>
      </c>
      <c r="K36" s="158">
        <f t="shared" si="11"/>
        <v>1513.92</v>
      </c>
      <c r="L36" s="34"/>
    </row>
    <row r="37" spans="1:12" ht="17.100000000000001" customHeight="1">
      <c r="A37" s="17">
        <v>45607</v>
      </c>
      <c r="B37" s="36" t="s">
        <v>604</v>
      </c>
      <c r="C37" s="28"/>
      <c r="D37" s="29"/>
      <c r="E37" s="21"/>
      <c r="F37" s="30">
        <v>1</v>
      </c>
      <c r="G37" s="170">
        <f t="shared" ref="G37:G38" si="12">J36</f>
        <v>756.96</v>
      </c>
      <c r="H37" s="158">
        <f t="shared" ref="H37:H38" si="13">G37*F37</f>
        <v>756.96</v>
      </c>
      <c r="I37" s="173">
        <f t="shared" ref="I37:I38" si="14">+I36+C37-F37</f>
        <v>1</v>
      </c>
      <c r="J37" s="174">
        <f t="shared" ref="J37" si="15">ROUND(((K36+E37)-H37)/I37,2)</f>
        <v>756.96</v>
      </c>
      <c r="K37" s="158">
        <f t="shared" ref="K37:K38" si="16">ROUND(I37*J37,2)</f>
        <v>756.96</v>
      </c>
      <c r="L37" s="34"/>
    </row>
    <row r="38" spans="1:12" ht="17.100000000000001" customHeight="1">
      <c r="A38" s="17">
        <v>45607</v>
      </c>
      <c r="B38" s="36" t="s">
        <v>1230</v>
      </c>
      <c r="C38" s="28"/>
      <c r="D38" s="29"/>
      <c r="E38" s="21"/>
      <c r="F38" s="30">
        <v>1</v>
      </c>
      <c r="G38" s="170">
        <f t="shared" si="12"/>
        <v>756.96</v>
      </c>
      <c r="H38" s="158">
        <f t="shared" si="13"/>
        <v>756.96</v>
      </c>
      <c r="I38" s="173">
        <f t="shared" si="14"/>
        <v>0</v>
      </c>
      <c r="J38" s="174">
        <v>0</v>
      </c>
      <c r="K38" s="158">
        <f t="shared" si="16"/>
        <v>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82" spans="5:7" ht="15.75">
      <c r="E82" s="37"/>
      <c r="F82" s="37"/>
      <c r="G82" s="37"/>
    </row>
  </sheetData>
  <mergeCells count="24"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>
    <tabColor rgb="FFFFFF00"/>
    <pageSetUpPr fitToPage="1"/>
  </sheetPr>
  <dimension ref="A1:M82"/>
  <sheetViews>
    <sheetView topLeftCell="A20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855468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533</v>
      </c>
      <c r="L8" s="11"/>
    </row>
    <row r="9" spans="1:13" ht="15" customHeight="1">
      <c r="A9" s="12" t="s">
        <v>8</v>
      </c>
      <c r="D9" s="10" t="s">
        <v>563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363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756.96</v>
      </c>
      <c r="K14" s="21">
        <f>J14*I14</f>
        <v>15139.2</v>
      </c>
      <c r="L14" s="26"/>
    </row>
    <row r="15" spans="1:13" ht="17.100000000000001" customHeight="1">
      <c r="A15" s="17">
        <v>45307</v>
      </c>
      <c r="B15" s="98" t="s">
        <v>604</v>
      </c>
      <c r="C15" s="19"/>
      <c r="D15" s="20"/>
      <c r="E15" s="21"/>
      <c r="F15" s="22">
        <v>2</v>
      </c>
      <c r="G15" s="31">
        <f t="shared" ref="G15:G23" si="0">J14</f>
        <v>756.96</v>
      </c>
      <c r="H15" s="21">
        <f t="shared" ref="H15:H23" si="1">G15*F15</f>
        <v>1513.92</v>
      </c>
      <c r="I15" s="32">
        <f t="shared" ref="I15:I30" si="2">+I14+C15-F15</f>
        <v>18</v>
      </c>
      <c r="J15" s="42">
        <f t="shared" ref="J15:J30" si="3">ROUND(((K14+E15)-H15)/I15,2)</f>
        <v>756.96</v>
      </c>
      <c r="K15" s="33">
        <f t="shared" ref="K15:K30" si="4">ROUND(I15*J15,2)</f>
        <v>13625.28</v>
      </c>
      <c r="L15" s="26"/>
      <c r="M15" s="118" t="s">
        <v>635</v>
      </c>
    </row>
    <row r="16" spans="1:13" ht="17.100000000000001" customHeight="1">
      <c r="A16" s="154">
        <v>45320</v>
      </c>
      <c r="B16" s="168" t="s">
        <v>610</v>
      </c>
      <c r="C16" s="156"/>
      <c r="D16" s="157"/>
      <c r="E16" s="158"/>
      <c r="F16" s="159">
        <v>1</v>
      </c>
      <c r="G16" s="160">
        <f t="shared" si="0"/>
        <v>756.96</v>
      </c>
      <c r="H16" s="163">
        <f t="shared" si="1"/>
        <v>756.96</v>
      </c>
      <c r="I16" s="161">
        <f t="shared" si="2"/>
        <v>17</v>
      </c>
      <c r="J16" s="162">
        <f t="shared" si="3"/>
        <v>756.96</v>
      </c>
      <c r="K16" s="163">
        <f t="shared" si="4"/>
        <v>12868.32</v>
      </c>
      <c r="L16" s="164"/>
      <c r="M16" s="167" t="s">
        <v>663</v>
      </c>
    </row>
    <row r="17" spans="1:13" ht="17.100000000000001" customHeight="1">
      <c r="A17" s="17">
        <v>45355</v>
      </c>
      <c r="B17" s="82" t="s">
        <v>604</v>
      </c>
      <c r="C17" s="19"/>
      <c r="D17" s="20"/>
      <c r="E17" s="21"/>
      <c r="F17" s="22">
        <v>1</v>
      </c>
      <c r="G17" s="23">
        <f t="shared" si="0"/>
        <v>756.96</v>
      </c>
      <c r="H17" s="21">
        <f t="shared" si="1"/>
        <v>756.96</v>
      </c>
      <c r="I17" s="24">
        <f t="shared" si="2"/>
        <v>16</v>
      </c>
      <c r="J17" s="134">
        <f t="shared" si="3"/>
        <v>756.96</v>
      </c>
      <c r="K17" s="21">
        <f t="shared" si="4"/>
        <v>12111.36</v>
      </c>
      <c r="L17" s="26"/>
      <c r="M17" s="118" t="s">
        <v>737</v>
      </c>
    </row>
    <row r="18" spans="1:13" ht="17.100000000000001" customHeight="1">
      <c r="A18" s="17">
        <v>45356</v>
      </c>
      <c r="B18" s="82" t="s">
        <v>610</v>
      </c>
      <c r="C18" s="28"/>
      <c r="D18" s="29"/>
      <c r="E18" s="21"/>
      <c r="F18" s="30">
        <v>1</v>
      </c>
      <c r="G18" s="23">
        <f t="shared" si="0"/>
        <v>756.96</v>
      </c>
      <c r="H18" s="21">
        <f t="shared" si="1"/>
        <v>756.96</v>
      </c>
      <c r="I18" s="24">
        <f t="shared" si="2"/>
        <v>15</v>
      </c>
      <c r="J18" s="134">
        <f t="shared" si="3"/>
        <v>756.96</v>
      </c>
      <c r="K18" s="21">
        <f t="shared" si="4"/>
        <v>11354.4</v>
      </c>
      <c r="L18" s="34"/>
      <c r="M18" s="118" t="s">
        <v>744</v>
      </c>
    </row>
    <row r="19" spans="1:13" ht="17.100000000000001" customHeight="1">
      <c r="A19" s="17">
        <v>45358</v>
      </c>
      <c r="B19" s="82" t="s">
        <v>629</v>
      </c>
      <c r="C19" s="28"/>
      <c r="D19" s="29"/>
      <c r="E19" s="21"/>
      <c r="F19" s="30">
        <v>1</v>
      </c>
      <c r="G19" s="23">
        <f t="shared" si="0"/>
        <v>756.96</v>
      </c>
      <c r="H19" s="21">
        <f t="shared" si="1"/>
        <v>756.96</v>
      </c>
      <c r="I19" s="24">
        <f t="shared" si="2"/>
        <v>14</v>
      </c>
      <c r="J19" s="134">
        <f t="shared" si="3"/>
        <v>756.96</v>
      </c>
      <c r="K19" s="21">
        <f t="shared" si="4"/>
        <v>10597.44</v>
      </c>
      <c r="L19" s="34"/>
      <c r="M19" s="118" t="s">
        <v>748</v>
      </c>
    </row>
    <row r="20" spans="1:13" ht="17.100000000000001" customHeight="1">
      <c r="A20" s="17">
        <v>45365</v>
      </c>
      <c r="B20" s="82" t="s">
        <v>602</v>
      </c>
      <c r="C20" s="28"/>
      <c r="D20" s="29"/>
      <c r="E20" s="21"/>
      <c r="F20" s="30">
        <v>1</v>
      </c>
      <c r="G20" s="23">
        <f t="shared" si="0"/>
        <v>756.96</v>
      </c>
      <c r="H20" s="21">
        <f t="shared" si="1"/>
        <v>756.96</v>
      </c>
      <c r="I20" s="24">
        <f t="shared" si="2"/>
        <v>13</v>
      </c>
      <c r="J20" s="134">
        <f t="shared" si="3"/>
        <v>756.96</v>
      </c>
      <c r="K20" s="21">
        <f t="shared" si="4"/>
        <v>9840.48</v>
      </c>
      <c r="L20" s="34"/>
      <c r="M20" s="118" t="s">
        <v>760</v>
      </c>
    </row>
    <row r="21" spans="1:13" ht="17.100000000000001" customHeight="1">
      <c r="A21" s="154">
        <v>45378</v>
      </c>
      <c r="B21" s="154" t="s">
        <v>604</v>
      </c>
      <c r="C21" s="156"/>
      <c r="D21" s="157"/>
      <c r="E21" s="158"/>
      <c r="F21" s="159">
        <v>1</v>
      </c>
      <c r="G21" s="170">
        <f t="shared" si="0"/>
        <v>756.96</v>
      </c>
      <c r="H21" s="158">
        <f t="shared" si="1"/>
        <v>756.96</v>
      </c>
      <c r="I21" s="173">
        <f t="shared" si="2"/>
        <v>12</v>
      </c>
      <c r="J21" s="174">
        <f t="shared" si="3"/>
        <v>756.96</v>
      </c>
      <c r="K21" s="158">
        <f t="shared" si="4"/>
        <v>9083.52</v>
      </c>
      <c r="L21" s="164"/>
      <c r="M21" s="167" t="s">
        <v>787</v>
      </c>
    </row>
    <row r="22" spans="1:13" ht="17.100000000000001" customHeight="1">
      <c r="A22" s="17">
        <v>45384</v>
      </c>
      <c r="B22" s="82" t="s">
        <v>610</v>
      </c>
      <c r="C22" s="19"/>
      <c r="D22" s="20"/>
      <c r="E22" s="21"/>
      <c r="F22" s="22">
        <v>1</v>
      </c>
      <c r="G22" s="23">
        <f t="shared" si="0"/>
        <v>756.96</v>
      </c>
      <c r="H22" s="21">
        <f t="shared" si="1"/>
        <v>756.96</v>
      </c>
      <c r="I22" s="24">
        <f t="shared" si="2"/>
        <v>11</v>
      </c>
      <c r="J22" s="134">
        <f t="shared" si="3"/>
        <v>756.96</v>
      </c>
      <c r="K22" s="21">
        <f t="shared" si="4"/>
        <v>8326.56</v>
      </c>
      <c r="L22" s="26"/>
      <c r="M22" s="118" t="s">
        <v>791</v>
      </c>
    </row>
    <row r="23" spans="1:13" ht="17.100000000000001" customHeight="1">
      <c r="A23" s="17">
        <v>45393</v>
      </c>
      <c r="B23" s="36" t="s">
        <v>629</v>
      </c>
      <c r="C23" s="28"/>
      <c r="D23" s="29"/>
      <c r="E23" s="21"/>
      <c r="F23" s="30">
        <v>2</v>
      </c>
      <c r="G23" s="23">
        <f t="shared" si="0"/>
        <v>756.96</v>
      </c>
      <c r="H23" s="21">
        <f t="shared" si="1"/>
        <v>1513.92</v>
      </c>
      <c r="I23" s="24">
        <f t="shared" si="2"/>
        <v>9</v>
      </c>
      <c r="J23" s="134">
        <f t="shared" si="3"/>
        <v>756.96</v>
      </c>
      <c r="K23" s="21">
        <f t="shared" si="4"/>
        <v>6812.64</v>
      </c>
      <c r="L23" s="34"/>
      <c r="M23" s="118" t="s">
        <v>807</v>
      </c>
    </row>
    <row r="24" spans="1:13" ht="17.100000000000001" customHeight="1">
      <c r="A24" s="279">
        <v>45399</v>
      </c>
      <c r="B24" s="279" t="s">
        <v>858</v>
      </c>
      <c r="C24" s="280">
        <v>5</v>
      </c>
      <c r="D24" s="281">
        <v>756.96299999999997</v>
      </c>
      <c r="E24" s="21">
        <f>C24*D24</f>
        <v>3784.8149999999996</v>
      </c>
      <c r="F24" s="202"/>
      <c r="G24" s="195"/>
      <c r="H24" s="188"/>
      <c r="I24" s="173">
        <f t="shared" si="2"/>
        <v>14</v>
      </c>
      <c r="J24" s="174">
        <f t="shared" si="3"/>
        <v>756.96</v>
      </c>
      <c r="K24" s="158">
        <f t="shared" si="4"/>
        <v>10597.44</v>
      </c>
      <c r="L24" s="304"/>
    </row>
    <row r="25" spans="1:13" ht="17.100000000000001" customHeight="1">
      <c r="A25" s="154">
        <v>45412</v>
      </c>
      <c r="B25" s="168" t="s">
        <v>604</v>
      </c>
      <c r="C25" s="156"/>
      <c r="D25" s="157"/>
      <c r="E25" s="158"/>
      <c r="F25" s="159">
        <v>1</v>
      </c>
      <c r="G25" s="170">
        <f>J23</f>
        <v>756.96</v>
      </c>
      <c r="H25" s="158">
        <f t="shared" ref="H25:H30" si="5">G25*F25</f>
        <v>756.96</v>
      </c>
      <c r="I25" s="173">
        <f t="shared" si="2"/>
        <v>13</v>
      </c>
      <c r="J25" s="174">
        <f t="shared" si="3"/>
        <v>756.96</v>
      </c>
      <c r="K25" s="158">
        <f t="shared" si="4"/>
        <v>9840.48</v>
      </c>
      <c r="L25" s="164"/>
      <c r="M25" s="167" t="s">
        <v>844</v>
      </c>
    </row>
    <row r="26" spans="1:13" ht="17.100000000000001" customHeight="1">
      <c r="A26" s="17">
        <v>45418</v>
      </c>
      <c r="B26" s="82" t="s">
        <v>629</v>
      </c>
      <c r="C26" s="19"/>
      <c r="D26" s="20"/>
      <c r="E26" s="21"/>
      <c r="F26" s="22">
        <v>1</v>
      </c>
      <c r="G26" s="23">
        <f>J25</f>
        <v>756.96</v>
      </c>
      <c r="H26" s="21">
        <f t="shared" si="5"/>
        <v>756.96</v>
      </c>
      <c r="I26" s="24">
        <f t="shared" si="2"/>
        <v>12</v>
      </c>
      <c r="J26" s="134">
        <f t="shared" si="3"/>
        <v>756.96</v>
      </c>
      <c r="K26" s="21">
        <f t="shared" si="4"/>
        <v>9083.52</v>
      </c>
      <c r="L26" s="26"/>
      <c r="M26" s="118" t="s">
        <v>853</v>
      </c>
    </row>
    <row r="27" spans="1:13" ht="17.100000000000001" customHeight="1">
      <c r="A27" s="17">
        <v>45427</v>
      </c>
      <c r="B27" s="36" t="s">
        <v>629</v>
      </c>
      <c r="C27" s="28"/>
      <c r="D27" s="29"/>
      <c r="E27" s="21"/>
      <c r="F27" s="30">
        <v>1</v>
      </c>
      <c r="G27" s="23">
        <f>J26</f>
        <v>756.96</v>
      </c>
      <c r="H27" s="21">
        <f t="shared" si="5"/>
        <v>756.96</v>
      </c>
      <c r="I27" s="24">
        <f t="shared" si="2"/>
        <v>11</v>
      </c>
      <c r="J27" s="134">
        <f t="shared" si="3"/>
        <v>756.96</v>
      </c>
      <c r="K27" s="21">
        <f t="shared" si="4"/>
        <v>8326.56</v>
      </c>
      <c r="L27" s="34"/>
      <c r="M27" s="118" t="s">
        <v>892</v>
      </c>
    </row>
    <row r="28" spans="1:13" ht="17.100000000000001" customHeight="1">
      <c r="A28" s="154">
        <v>45432</v>
      </c>
      <c r="B28" s="168" t="s">
        <v>604</v>
      </c>
      <c r="C28" s="156"/>
      <c r="D28" s="157"/>
      <c r="E28" s="158"/>
      <c r="F28" s="159">
        <v>1</v>
      </c>
      <c r="G28" s="170">
        <f>J27</f>
        <v>756.96</v>
      </c>
      <c r="H28" s="158">
        <f t="shared" si="5"/>
        <v>756.96</v>
      </c>
      <c r="I28" s="173">
        <f t="shared" si="2"/>
        <v>10</v>
      </c>
      <c r="J28" s="174">
        <f t="shared" si="3"/>
        <v>756.96</v>
      </c>
      <c r="K28" s="158">
        <f t="shared" si="4"/>
        <v>7569.6</v>
      </c>
      <c r="L28" s="164"/>
      <c r="M28" s="167" t="s">
        <v>900</v>
      </c>
    </row>
    <row r="29" spans="1:13" ht="17.100000000000001" customHeight="1">
      <c r="A29" s="17">
        <v>45490</v>
      </c>
      <c r="B29" s="82" t="s">
        <v>629</v>
      </c>
      <c r="C29" s="19"/>
      <c r="D29" s="20"/>
      <c r="E29" s="21"/>
      <c r="F29" s="22">
        <v>1</v>
      </c>
      <c r="G29" s="23">
        <f>J28</f>
        <v>756.96</v>
      </c>
      <c r="H29" s="21">
        <f t="shared" si="5"/>
        <v>756.96</v>
      </c>
      <c r="I29" s="24">
        <f t="shared" si="2"/>
        <v>9</v>
      </c>
      <c r="J29" s="134">
        <f t="shared" si="3"/>
        <v>756.96</v>
      </c>
      <c r="K29" s="21">
        <f t="shared" si="4"/>
        <v>6812.64</v>
      </c>
      <c r="L29" s="26"/>
      <c r="M29" s="118" t="s">
        <v>1007</v>
      </c>
    </row>
    <row r="30" spans="1:13" ht="17.100000000000001" customHeight="1">
      <c r="A30" s="17">
        <v>45490</v>
      </c>
      <c r="B30" s="36" t="s">
        <v>627</v>
      </c>
      <c r="C30" s="28"/>
      <c r="D30" s="29"/>
      <c r="E30" s="21"/>
      <c r="F30" s="30">
        <v>9</v>
      </c>
      <c r="G30" s="23">
        <f>J29</f>
        <v>756.96</v>
      </c>
      <c r="H30" s="21">
        <f t="shared" si="5"/>
        <v>6812.64</v>
      </c>
      <c r="I30" s="24">
        <f t="shared" si="2"/>
        <v>0</v>
      </c>
      <c r="J30" s="134" t="e">
        <f t="shared" si="3"/>
        <v>#DIV/0!</v>
      </c>
      <c r="K30" s="21" t="e">
        <f t="shared" si="4"/>
        <v>#DIV/0!</v>
      </c>
      <c r="L30" s="34"/>
      <c r="M30" s="118" t="s">
        <v>1010</v>
      </c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82" spans="5:7" ht="15.75">
      <c r="E82" s="37"/>
      <c r="F82" s="37"/>
      <c r="G82" s="37"/>
    </row>
  </sheetData>
  <mergeCells count="24"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>
    <tabColor rgb="FFFFFF00"/>
    <pageSetUpPr fitToPage="1"/>
  </sheetPr>
  <dimension ref="A1:M82"/>
  <sheetViews>
    <sheetView topLeftCell="A18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6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161</v>
      </c>
      <c r="F8" s="10"/>
      <c r="G8" s="10"/>
      <c r="H8" s="38"/>
      <c r="I8" s="9" t="s">
        <v>6</v>
      </c>
      <c r="J8" s="10"/>
      <c r="K8" s="10" t="s">
        <v>534</v>
      </c>
      <c r="L8" s="11"/>
    </row>
    <row r="9" spans="1:13" ht="15" customHeight="1">
      <c r="A9" s="12" t="s">
        <v>8</v>
      </c>
      <c r="D9" s="10" t="s">
        <v>564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363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20</v>
      </c>
      <c r="J14" s="25">
        <v>756.96</v>
      </c>
      <c r="K14" s="21">
        <f>J14*I14</f>
        <v>15139.2</v>
      </c>
      <c r="L14" s="26"/>
    </row>
    <row r="15" spans="1:13" ht="17.100000000000001" customHeight="1">
      <c r="A15" s="17">
        <v>45307</v>
      </c>
      <c r="B15" s="98" t="s">
        <v>604</v>
      </c>
      <c r="C15" s="19"/>
      <c r="D15" s="20"/>
      <c r="E15" s="21"/>
      <c r="F15" s="22">
        <v>2</v>
      </c>
      <c r="G15" s="31">
        <f t="shared" ref="G15:G23" si="0">J14</f>
        <v>756.96</v>
      </c>
      <c r="H15" s="21">
        <f t="shared" ref="H15:H23" si="1">G15*F15</f>
        <v>1513.92</v>
      </c>
      <c r="I15" s="32">
        <f t="shared" ref="I15:I30" si="2">+I14+C15-F15</f>
        <v>18</v>
      </c>
      <c r="J15" s="42">
        <f t="shared" ref="J15:J30" si="3">ROUND(((K14+E15)-H15)/I15,2)</f>
        <v>756.96</v>
      </c>
      <c r="K15" s="33">
        <f t="shared" ref="K15:K30" si="4">ROUND(I15*J15,2)</f>
        <v>13625.28</v>
      </c>
      <c r="L15" s="26"/>
      <c r="M15" s="118" t="s">
        <v>635</v>
      </c>
    </row>
    <row r="16" spans="1:13" ht="17.100000000000001" customHeight="1">
      <c r="A16" s="154">
        <v>45320</v>
      </c>
      <c r="B16" s="168" t="s">
        <v>610</v>
      </c>
      <c r="C16" s="156"/>
      <c r="D16" s="157"/>
      <c r="E16" s="158"/>
      <c r="F16" s="159">
        <v>1</v>
      </c>
      <c r="G16" s="160">
        <f t="shared" si="0"/>
        <v>756.96</v>
      </c>
      <c r="H16" s="158">
        <f t="shared" si="1"/>
        <v>756.96</v>
      </c>
      <c r="I16" s="161">
        <f t="shared" si="2"/>
        <v>17</v>
      </c>
      <c r="J16" s="162">
        <f t="shared" si="3"/>
        <v>756.96</v>
      </c>
      <c r="K16" s="163">
        <f t="shared" si="4"/>
        <v>12868.32</v>
      </c>
      <c r="L16" s="164"/>
      <c r="M16" s="167" t="s">
        <v>663</v>
      </c>
    </row>
    <row r="17" spans="1:13" ht="17.100000000000001" customHeight="1">
      <c r="A17" s="17">
        <v>45355</v>
      </c>
      <c r="B17" s="82" t="s">
        <v>604</v>
      </c>
      <c r="C17" s="19"/>
      <c r="D17" s="20"/>
      <c r="E17" s="21"/>
      <c r="F17" s="22">
        <v>1</v>
      </c>
      <c r="G17" s="23">
        <f t="shared" si="0"/>
        <v>756.96</v>
      </c>
      <c r="H17" s="21">
        <f t="shared" si="1"/>
        <v>756.96</v>
      </c>
      <c r="I17" s="24">
        <f t="shared" si="2"/>
        <v>16</v>
      </c>
      <c r="J17" s="134">
        <f t="shared" si="3"/>
        <v>756.96</v>
      </c>
      <c r="K17" s="21">
        <f t="shared" si="4"/>
        <v>12111.36</v>
      </c>
      <c r="L17" s="26"/>
      <c r="M17" s="118" t="s">
        <v>737</v>
      </c>
    </row>
    <row r="18" spans="1:13" ht="17.100000000000001" customHeight="1">
      <c r="A18" s="17">
        <v>45356</v>
      </c>
      <c r="B18" s="82" t="s">
        <v>610</v>
      </c>
      <c r="C18" s="28"/>
      <c r="D18" s="29"/>
      <c r="E18" s="21"/>
      <c r="F18" s="30">
        <v>1</v>
      </c>
      <c r="G18" s="23">
        <f t="shared" si="0"/>
        <v>756.96</v>
      </c>
      <c r="H18" s="21">
        <f t="shared" si="1"/>
        <v>756.96</v>
      </c>
      <c r="I18" s="24">
        <f t="shared" si="2"/>
        <v>15</v>
      </c>
      <c r="J18" s="134">
        <f t="shared" si="3"/>
        <v>756.96</v>
      </c>
      <c r="K18" s="21">
        <f t="shared" si="4"/>
        <v>11354.4</v>
      </c>
      <c r="L18" s="34"/>
      <c r="M18" s="118" t="s">
        <v>744</v>
      </c>
    </row>
    <row r="19" spans="1:13" ht="17.100000000000001" customHeight="1">
      <c r="A19" s="17">
        <v>45358</v>
      </c>
      <c r="B19" s="82" t="s">
        <v>629</v>
      </c>
      <c r="C19" s="28"/>
      <c r="D19" s="29"/>
      <c r="E19" s="21"/>
      <c r="F19" s="30">
        <v>1</v>
      </c>
      <c r="G19" s="23">
        <f t="shared" si="0"/>
        <v>756.96</v>
      </c>
      <c r="H19" s="21">
        <f t="shared" si="1"/>
        <v>756.96</v>
      </c>
      <c r="I19" s="24">
        <f t="shared" si="2"/>
        <v>14</v>
      </c>
      <c r="J19" s="134">
        <f t="shared" si="3"/>
        <v>756.96</v>
      </c>
      <c r="K19" s="21">
        <f t="shared" si="4"/>
        <v>10597.44</v>
      </c>
      <c r="L19" s="34"/>
      <c r="M19" s="118" t="s">
        <v>748</v>
      </c>
    </row>
    <row r="20" spans="1:13" ht="17.100000000000001" customHeight="1">
      <c r="A20" s="17">
        <v>45365</v>
      </c>
      <c r="B20" s="82" t="s">
        <v>602</v>
      </c>
      <c r="C20" s="28"/>
      <c r="D20" s="29"/>
      <c r="E20" s="21"/>
      <c r="F20" s="30">
        <v>1</v>
      </c>
      <c r="G20" s="23">
        <f t="shared" si="0"/>
        <v>756.96</v>
      </c>
      <c r="H20" s="21">
        <f t="shared" si="1"/>
        <v>756.96</v>
      </c>
      <c r="I20" s="24">
        <f t="shared" si="2"/>
        <v>13</v>
      </c>
      <c r="J20" s="134">
        <f t="shared" si="3"/>
        <v>756.96</v>
      </c>
      <c r="K20" s="21">
        <f t="shared" si="4"/>
        <v>9840.48</v>
      </c>
      <c r="L20" s="34"/>
      <c r="M20" s="118" t="s">
        <v>760</v>
      </c>
    </row>
    <row r="21" spans="1:13" ht="17.100000000000001" customHeight="1">
      <c r="A21" s="154">
        <v>45378</v>
      </c>
      <c r="B21" s="154" t="s">
        <v>604</v>
      </c>
      <c r="C21" s="156"/>
      <c r="D21" s="157"/>
      <c r="E21" s="158"/>
      <c r="F21" s="159">
        <v>1</v>
      </c>
      <c r="G21" s="170">
        <f t="shared" si="0"/>
        <v>756.96</v>
      </c>
      <c r="H21" s="158">
        <f t="shared" si="1"/>
        <v>756.96</v>
      </c>
      <c r="I21" s="173">
        <f t="shared" si="2"/>
        <v>12</v>
      </c>
      <c r="J21" s="174">
        <f t="shared" si="3"/>
        <v>756.96</v>
      </c>
      <c r="K21" s="158">
        <f t="shared" si="4"/>
        <v>9083.52</v>
      </c>
      <c r="L21" s="164"/>
      <c r="M21" s="167" t="s">
        <v>787</v>
      </c>
    </row>
    <row r="22" spans="1:13" ht="17.100000000000001" customHeight="1">
      <c r="A22" s="17">
        <v>45384</v>
      </c>
      <c r="B22" s="82" t="s">
        <v>610</v>
      </c>
      <c r="C22" s="19"/>
      <c r="D22" s="20"/>
      <c r="E22" s="21"/>
      <c r="F22" s="22">
        <v>1</v>
      </c>
      <c r="G22" s="23">
        <f t="shared" si="0"/>
        <v>756.96</v>
      </c>
      <c r="H22" s="21">
        <f t="shared" si="1"/>
        <v>756.96</v>
      </c>
      <c r="I22" s="24">
        <f t="shared" si="2"/>
        <v>11</v>
      </c>
      <c r="J22" s="134">
        <f t="shared" si="3"/>
        <v>756.96</v>
      </c>
      <c r="K22" s="21">
        <f t="shared" si="4"/>
        <v>8326.56</v>
      </c>
      <c r="L22" s="26"/>
      <c r="M22" s="118" t="s">
        <v>791</v>
      </c>
    </row>
    <row r="23" spans="1:13" ht="17.100000000000001" customHeight="1">
      <c r="A23" s="17">
        <v>45393</v>
      </c>
      <c r="B23" s="36" t="s">
        <v>629</v>
      </c>
      <c r="C23" s="28"/>
      <c r="D23" s="29"/>
      <c r="E23" s="21"/>
      <c r="F23" s="30">
        <v>2</v>
      </c>
      <c r="G23" s="23">
        <f t="shared" si="0"/>
        <v>756.96</v>
      </c>
      <c r="H23" s="21">
        <f t="shared" si="1"/>
        <v>1513.92</v>
      </c>
      <c r="I23" s="24">
        <f t="shared" si="2"/>
        <v>9</v>
      </c>
      <c r="J23" s="134">
        <f t="shared" si="3"/>
        <v>756.96</v>
      </c>
      <c r="K23" s="21">
        <f t="shared" si="4"/>
        <v>6812.64</v>
      </c>
      <c r="L23" s="34"/>
      <c r="M23" s="118" t="s">
        <v>807</v>
      </c>
    </row>
    <row r="24" spans="1:13" ht="17.100000000000001" customHeight="1">
      <c r="A24" s="279">
        <v>45399</v>
      </c>
      <c r="B24" s="279" t="s">
        <v>858</v>
      </c>
      <c r="C24" s="280">
        <v>5</v>
      </c>
      <c r="D24" s="281">
        <v>756.96</v>
      </c>
      <c r="E24" s="21">
        <f>C24*D24</f>
        <v>3784.8</v>
      </c>
      <c r="F24" s="202"/>
      <c r="G24" s="195"/>
      <c r="H24" s="188"/>
      <c r="I24" s="173">
        <f t="shared" si="2"/>
        <v>14</v>
      </c>
      <c r="J24" s="174">
        <f t="shared" si="3"/>
        <v>756.96</v>
      </c>
      <c r="K24" s="158">
        <f t="shared" si="4"/>
        <v>10597.44</v>
      </c>
      <c r="L24" s="304"/>
    </row>
    <row r="25" spans="1:13" ht="15.75" customHeight="1">
      <c r="A25" s="154">
        <v>45412</v>
      </c>
      <c r="B25" s="168" t="s">
        <v>604</v>
      </c>
      <c r="C25" s="156"/>
      <c r="D25" s="157"/>
      <c r="E25" s="158"/>
      <c r="F25" s="159">
        <v>1</v>
      </c>
      <c r="G25" s="170">
        <f>J23</f>
        <v>756.96</v>
      </c>
      <c r="H25" s="158">
        <f t="shared" ref="H25:H30" si="5">G25*F25</f>
        <v>756.96</v>
      </c>
      <c r="I25" s="173">
        <f t="shared" si="2"/>
        <v>13</v>
      </c>
      <c r="J25" s="174">
        <f t="shared" si="3"/>
        <v>756.96</v>
      </c>
      <c r="K25" s="158">
        <f t="shared" si="4"/>
        <v>9840.48</v>
      </c>
      <c r="L25" s="164"/>
      <c r="M25" s="167" t="s">
        <v>844</v>
      </c>
    </row>
    <row r="26" spans="1:13" ht="17.100000000000001" customHeight="1">
      <c r="A26" s="17">
        <v>45418</v>
      </c>
      <c r="B26" s="82" t="s">
        <v>629</v>
      </c>
      <c r="C26" s="19"/>
      <c r="D26" s="20"/>
      <c r="E26" s="21"/>
      <c r="F26" s="22">
        <v>1</v>
      </c>
      <c r="G26" s="23">
        <f>J25</f>
        <v>756.96</v>
      </c>
      <c r="H26" s="21">
        <f t="shared" si="5"/>
        <v>756.96</v>
      </c>
      <c r="I26" s="24">
        <f t="shared" si="2"/>
        <v>12</v>
      </c>
      <c r="J26" s="134">
        <f t="shared" si="3"/>
        <v>756.96</v>
      </c>
      <c r="K26" s="21">
        <f t="shared" si="4"/>
        <v>9083.52</v>
      </c>
      <c r="L26" s="26"/>
      <c r="M26" s="118" t="s">
        <v>853</v>
      </c>
    </row>
    <row r="27" spans="1:13" ht="17.100000000000001" customHeight="1">
      <c r="A27" s="17">
        <v>45427</v>
      </c>
      <c r="B27" s="36" t="s">
        <v>629</v>
      </c>
      <c r="C27" s="28"/>
      <c r="D27" s="29"/>
      <c r="E27" s="21"/>
      <c r="F27" s="30">
        <v>1</v>
      </c>
      <c r="G27" s="23">
        <f>J26</f>
        <v>756.96</v>
      </c>
      <c r="H27" s="21">
        <f t="shared" si="5"/>
        <v>756.96</v>
      </c>
      <c r="I27" s="24">
        <f t="shared" si="2"/>
        <v>11</v>
      </c>
      <c r="J27" s="134">
        <f t="shared" si="3"/>
        <v>756.96</v>
      </c>
      <c r="K27" s="21">
        <f t="shared" si="4"/>
        <v>8326.56</v>
      </c>
      <c r="L27" s="34"/>
      <c r="M27" s="118" t="s">
        <v>892</v>
      </c>
    </row>
    <row r="28" spans="1:13" ht="17.100000000000001" customHeight="1">
      <c r="A28" s="154">
        <v>45432</v>
      </c>
      <c r="B28" s="168" t="s">
        <v>604</v>
      </c>
      <c r="C28" s="156"/>
      <c r="D28" s="157"/>
      <c r="E28" s="158"/>
      <c r="F28" s="159">
        <v>1</v>
      </c>
      <c r="G28" s="170">
        <f>J27</f>
        <v>756.96</v>
      </c>
      <c r="H28" s="158">
        <f t="shared" si="5"/>
        <v>756.96</v>
      </c>
      <c r="I28" s="173">
        <f t="shared" si="2"/>
        <v>10</v>
      </c>
      <c r="J28" s="174">
        <f t="shared" si="3"/>
        <v>756.96</v>
      </c>
      <c r="K28" s="158">
        <f t="shared" si="4"/>
        <v>7569.6</v>
      </c>
      <c r="L28" s="164"/>
      <c r="M28" s="167" t="s">
        <v>900</v>
      </c>
    </row>
    <row r="29" spans="1:13" ht="17.100000000000001" customHeight="1">
      <c r="A29" s="17">
        <v>45490</v>
      </c>
      <c r="B29" s="82" t="s">
        <v>629</v>
      </c>
      <c r="C29" s="19"/>
      <c r="D29" s="20"/>
      <c r="E29" s="21"/>
      <c r="F29" s="22">
        <v>1</v>
      </c>
      <c r="G29" s="23">
        <f>J28</f>
        <v>756.96</v>
      </c>
      <c r="H29" s="21">
        <f t="shared" si="5"/>
        <v>756.96</v>
      </c>
      <c r="I29" s="24">
        <f t="shared" si="2"/>
        <v>9</v>
      </c>
      <c r="J29" s="134">
        <f t="shared" si="3"/>
        <v>756.96</v>
      </c>
      <c r="K29" s="21">
        <f t="shared" si="4"/>
        <v>6812.64</v>
      </c>
      <c r="L29" s="26"/>
      <c r="M29" s="118" t="s">
        <v>1007</v>
      </c>
    </row>
    <row r="30" spans="1:13" ht="17.100000000000001" customHeight="1">
      <c r="A30" s="17">
        <v>45490</v>
      </c>
      <c r="B30" s="36" t="s">
        <v>627</v>
      </c>
      <c r="C30" s="28"/>
      <c r="D30" s="29"/>
      <c r="E30" s="21"/>
      <c r="F30" s="30">
        <v>9</v>
      </c>
      <c r="G30" s="23">
        <f>J29</f>
        <v>756.96</v>
      </c>
      <c r="H30" s="21">
        <f t="shared" si="5"/>
        <v>6812.64</v>
      </c>
      <c r="I30" s="24">
        <f t="shared" si="2"/>
        <v>0</v>
      </c>
      <c r="J30" s="134" t="e">
        <f t="shared" si="3"/>
        <v>#DIV/0!</v>
      </c>
      <c r="K30" s="21" t="e">
        <f t="shared" si="4"/>
        <v>#DIV/0!</v>
      </c>
      <c r="L30" s="34"/>
      <c r="M30" s="118" t="s">
        <v>1010</v>
      </c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33"/>
      <c r="K78" s="21"/>
      <c r="L78" s="34"/>
    </row>
    <row r="82" spans="5:7" ht="15.75">
      <c r="E82" s="37"/>
      <c r="F82" s="37"/>
      <c r="G82" s="37"/>
    </row>
  </sheetData>
  <mergeCells count="24"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>
    <tabColor rgb="FFFF0000"/>
    <pageSetUpPr fitToPage="1"/>
  </sheetPr>
  <dimension ref="A1:L81"/>
  <sheetViews>
    <sheetView zoomScaleNormal="100" zoomScaleSheetLayoutView="100" workbookViewId="0">
      <selection activeCell="F16" sqref="F1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10.570312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10" t="s">
        <v>576</v>
      </c>
      <c r="F8" s="10"/>
      <c r="G8" s="10"/>
      <c r="H8" s="38"/>
      <c r="I8" s="9" t="s">
        <v>6</v>
      </c>
      <c r="J8" s="10"/>
      <c r="K8" s="10" t="s">
        <v>535</v>
      </c>
      <c r="L8" s="11"/>
    </row>
    <row r="9" spans="1:12" ht="15" customHeight="1">
      <c r="A9" s="12" t="s">
        <v>8</v>
      </c>
      <c r="D9" s="10" t="s">
        <v>536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384" t="s">
        <v>398</v>
      </c>
      <c r="E10" s="384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98"/>
      <c r="C15" s="19"/>
      <c r="D15" s="20"/>
      <c r="E15" s="21"/>
      <c r="F15" s="22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26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2">
        <v>0</v>
      </c>
      <c r="K16" s="33">
        <v>0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3"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>
    <tabColor rgb="FFFF0000"/>
    <pageSetUpPr fitToPage="1"/>
  </sheetPr>
  <dimension ref="A1:L42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537</v>
      </c>
      <c r="F8" s="10"/>
      <c r="G8" s="10"/>
      <c r="H8" s="38"/>
      <c r="I8" s="9" t="s">
        <v>6</v>
      </c>
      <c r="J8" s="10"/>
      <c r="K8" s="10" t="s">
        <v>538</v>
      </c>
      <c r="L8" s="11"/>
    </row>
    <row r="9" spans="1:12" ht="15" customHeight="1">
      <c r="A9" s="12" t="s">
        <v>8</v>
      </c>
      <c r="D9" s="10" t="s">
        <v>539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>
    <tabColor rgb="FFFF0000"/>
    <pageSetUpPr fitToPage="1"/>
  </sheetPr>
  <dimension ref="A1:L42"/>
  <sheetViews>
    <sheetView topLeftCell="A4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" t="s">
        <v>540</v>
      </c>
      <c r="F8" s="10"/>
      <c r="G8" s="10"/>
      <c r="H8" s="38"/>
      <c r="I8" s="9" t="s">
        <v>6</v>
      </c>
      <c r="J8" s="10"/>
      <c r="K8" s="107" t="s">
        <v>541</v>
      </c>
      <c r="L8" s="11"/>
    </row>
    <row r="9" spans="1:12" ht="15" customHeight="1">
      <c r="A9" s="12" t="s">
        <v>8</v>
      </c>
      <c r="D9" s="108" t="s">
        <v>542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4" fitToHeight="10" orientation="portrait" r:id="rId1"/>
  <headerFooter alignWithMargins="0">
    <oddFooter>&amp;C&amp;"Times New Roman,Regular"&amp;16  145</oddFooter>
  </headerFooter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>
    <tabColor rgb="FFFF0000"/>
    <pageSetUpPr fitToPage="1"/>
  </sheetPr>
  <dimension ref="A1:L42"/>
  <sheetViews>
    <sheetView zoomScaleNormal="100" zoomScaleSheetLayoutView="100" workbookViewId="0">
      <selection activeCell="M14" sqref="M14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9" t="s">
        <v>543</v>
      </c>
      <c r="F8" s="10"/>
      <c r="G8" s="10"/>
      <c r="H8" s="38"/>
      <c r="I8" s="9" t="s">
        <v>6</v>
      </c>
      <c r="J8" s="10"/>
      <c r="K8" s="107" t="s">
        <v>544</v>
      </c>
      <c r="L8" s="11"/>
    </row>
    <row r="9" spans="1:12" ht="15" customHeight="1">
      <c r="A9" s="12" t="s">
        <v>8</v>
      </c>
      <c r="D9" s="109" t="s">
        <v>256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>
        <v>0</v>
      </c>
      <c r="D15" s="29">
        <v>0</v>
      </c>
      <c r="E15" s="21">
        <f>C15*D15</f>
        <v>0</v>
      </c>
      <c r="F15" s="30"/>
      <c r="G15" s="31">
        <v>0</v>
      </c>
      <c r="H15" s="21">
        <f>F15*G15</f>
        <v>0</v>
      </c>
      <c r="I15" s="99">
        <f>+I14+C15-F15</f>
        <v>0</v>
      </c>
      <c r="J15" s="100" t="e">
        <f>ROUND(((K14+E15)-H15)/I15,2)</f>
        <v>#DIV/0!</v>
      </c>
      <c r="K15" s="101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>
    <tabColor rgb="FFFF0000"/>
    <pageSetUpPr fitToPage="1"/>
  </sheetPr>
  <dimension ref="A1:L42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9" t="s">
        <v>545</v>
      </c>
      <c r="F8" s="10"/>
      <c r="G8" s="10"/>
      <c r="H8" s="38"/>
      <c r="I8" s="9" t="s">
        <v>6</v>
      </c>
      <c r="J8" s="10"/>
      <c r="K8" s="107" t="s">
        <v>546</v>
      </c>
      <c r="L8" s="11"/>
    </row>
    <row r="9" spans="1:12" ht="15" customHeight="1">
      <c r="A9" s="12" t="s">
        <v>8</v>
      </c>
      <c r="D9" s="109" t="s">
        <v>547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>
        <v>0</v>
      </c>
      <c r="D15" s="29">
        <v>0</v>
      </c>
      <c r="E15" s="21">
        <f>C15*D15</f>
        <v>0</v>
      </c>
      <c r="F15" s="30"/>
      <c r="G15" s="31">
        <v>0</v>
      </c>
      <c r="H15" s="21">
        <f>F15*G15</f>
        <v>0</v>
      </c>
      <c r="I15" s="99">
        <f>+I14+C15-F15</f>
        <v>0</v>
      </c>
      <c r="J15" s="100" t="e">
        <f>ROUND(((K14+E15)-H15)/I15,2)</f>
        <v>#DIV/0!</v>
      </c>
      <c r="K15" s="101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>
    <tabColor rgb="FFFF0000"/>
    <pageSetUpPr fitToPage="1"/>
  </sheetPr>
  <dimension ref="A1:L42"/>
  <sheetViews>
    <sheetView topLeftCell="A4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10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557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10" t="s">
        <v>440</v>
      </c>
      <c r="E8" s="111"/>
      <c r="F8" s="10"/>
      <c r="G8" s="10"/>
      <c r="H8" s="38"/>
      <c r="I8" s="9" t="s">
        <v>6</v>
      </c>
      <c r="J8" s="10"/>
      <c r="K8" s="107" t="s">
        <v>548</v>
      </c>
      <c r="L8" s="11"/>
    </row>
    <row r="9" spans="1:12" ht="15" customHeight="1">
      <c r="A9" s="12" t="s">
        <v>8</v>
      </c>
      <c r="D9" s="110" t="s">
        <v>549</v>
      </c>
      <c r="E9" s="112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13" t="s">
        <v>363</v>
      </c>
      <c r="E10" s="113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/>
      <c r="D15" s="29"/>
      <c r="E15" s="21"/>
      <c r="F15" s="30"/>
      <c r="G15" s="31"/>
      <c r="H15" s="21"/>
      <c r="I15" s="99"/>
      <c r="J15" s="100"/>
      <c r="K15" s="101"/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>
    <tabColor rgb="FFFF0000"/>
    <pageSetUpPr fitToPage="1"/>
  </sheetPr>
  <dimension ref="A1:L120"/>
  <sheetViews>
    <sheetView topLeftCell="A4" zoomScaleNormal="100" zoomScaleSheetLayoutView="100" workbookViewId="0">
      <selection activeCell="D9" sqref="D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9" t="s">
        <v>440</v>
      </c>
      <c r="F8" s="10"/>
      <c r="G8" s="10"/>
      <c r="H8" s="38"/>
      <c r="I8" s="9" t="s">
        <v>6</v>
      </c>
      <c r="J8" s="10"/>
      <c r="K8" s="107" t="s">
        <v>550</v>
      </c>
      <c r="L8" s="11"/>
    </row>
    <row r="9" spans="1:12" ht="15" customHeight="1">
      <c r="A9" s="12" t="s">
        <v>8</v>
      </c>
      <c r="D9" s="114" t="s">
        <v>551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363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102"/>
      <c r="C15" s="28"/>
      <c r="D15" s="29"/>
      <c r="E15" s="21"/>
      <c r="F15" s="30"/>
      <c r="G15" s="31"/>
      <c r="H15" s="21"/>
      <c r="I15" s="32"/>
      <c r="J15" s="42"/>
      <c r="K15" s="33"/>
      <c r="L15" s="34"/>
    </row>
    <row r="16" spans="1:12" ht="17.100000000000001" customHeight="1">
      <c r="A16" s="17"/>
      <c r="B16" s="11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35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35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27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27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27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27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27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27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27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27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27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27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27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27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27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27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27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27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42"/>
      <c r="K43" s="33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42"/>
      <c r="K44" s="33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42"/>
      <c r="K45" s="33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42"/>
      <c r="K46" s="33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42"/>
      <c r="K47" s="33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42"/>
      <c r="K48" s="33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42"/>
      <c r="K49" s="33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42"/>
      <c r="K50" s="33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42"/>
      <c r="K51" s="33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42"/>
      <c r="K52" s="33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42"/>
      <c r="K53" s="33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42"/>
      <c r="K54" s="33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42"/>
      <c r="K55" s="33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42"/>
      <c r="K56" s="33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42"/>
      <c r="K57" s="33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42"/>
      <c r="K58" s="33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42"/>
      <c r="K59" s="33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42"/>
      <c r="K60" s="33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42"/>
      <c r="K61" s="33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42"/>
      <c r="K62" s="33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42"/>
      <c r="K63" s="33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42"/>
      <c r="K64" s="33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42"/>
      <c r="K65" s="33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42"/>
      <c r="K66" s="33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42"/>
      <c r="K67" s="33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42"/>
      <c r="K68" s="33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42"/>
      <c r="K69" s="33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42"/>
      <c r="K70" s="33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42"/>
      <c r="K71" s="33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42"/>
      <c r="K72" s="33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42"/>
      <c r="K73" s="33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42"/>
      <c r="K74" s="33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42"/>
      <c r="K75" s="33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42"/>
      <c r="K76" s="33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42"/>
      <c r="K77" s="33"/>
      <c r="L77" s="34"/>
    </row>
    <row r="78" spans="1:12" ht="17.100000000000001" customHeight="1">
      <c r="A78" s="17"/>
      <c r="B78" s="36"/>
      <c r="C78" s="28"/>
      <c r="D78" s="29"/>
      <c r="E78" s="21"/>
      <c r="F78" s="30"/>
      <c r="G78" s="31"/>
      <c r="H78" s="21"/>
      <c r="I78" s="32"/>
      <c r="J78" s="42"/>
      <c r="K78" s="33"/>
      <c r="L78" s="34"/>
    </row>
    <row r="79" spans="1:12" ht="17.100000000000001" customHeight="1">
      <c r="A79" s="17"/>
      <c r="B79" s="36"/>
      <c r="C79" s="28"/>
      <c r="D79" s="29"/>
      <c r="E79" s="21"/>
      <c r="F79" s="30"/>
      <c r="G79" s="31"/>
      <c r="H79" s="21"/>
      <c r="I79" s="32"/>
      <c r="J79" s="42"/>
      <c r="K79" s="33"/>
      <c r="L79" s="34"/>
    </row>
    <row r="80" spans="1:12" ht="17.100000000000001" customHeight="1">
      <c r="A80" s="17"/>
      <c r="B80" s="36"/>
      <c r="C80" s="28"/>
      <c r="D80" s="29"/>
      <c r="E80" s="21"/>
      <c r="F80" s="30"/>
      <c r="G80" s="31"/>
      <c r="H80" s="21"/>
      <c r="I80" s="32"/>
      <c r="J80" s="42"/>
      <c r="K80" s="33"/>
      <c r="L80" s="34"/>
    </row>
    <row r="81" spans="1:12" ht="17.100000000000001" customHeight="1">
      <c r="A81" s="17"/>
      <c r="B81" s="36"/>
      <c r="C81" s="28"/>
      <c r="D81" s="29"/>
      <c r="E81" s="21"/>
      <c r="F81" s="30"/>
      <c r="G81" s="31"/>
      <c r="H81" s="21"/>
      <c r="I81" s="32"/>
      <c r="J81" s="42"/>
      <c r="K81" s="33"/>
      <c r="L81" s="34"/>
    </row>
    <row r="82" spans="1:12" ht="17.100000000000001" customHeight="1">
      <c r="A82" s="17"/>
      <c r="B82" s="36"/>
      <c r="C82" s="28"/>
      <c r="D82" s="29"/>
      <c r="E82" s="21"/>
      <c r="F82" s="30"/>
      <c r="G82" s="31"/>
      <c r="H82" s="21"/>
      <c r="I82" s="32"/>
      <c r="J82" s="42"/>
      <c r="K82" s="33"/>
      <c r="L82" s="34"/>
    </row>
    <row r="83" spans="1:12" ht="17.100000000000001" customHeight="1">
      <c r="A83" s="17"/>
      <c r="B83" s="36"/>
      <c r="C83" s="28"/>
      <c r="D83" s="29"/>
      <c r="E83" s="21"/>
      <c r="F83" s="30"/>
      <c r="G83" s="31"/>
      <c r="H83" s="21"/>
      <c r="I83" s="32"/>
      <c r="J83" s="42"/>
      <c r="K83" s="33"/>
      <c r="L83" s="34"/>
    </row>
    <row r="84" spans="1:12" ht="17.100000000000001" customHeight="1">
      <c r="A84" s="17"/>
      <c r="B84" s="36"/>
      <c r="C84" s="28"/>
      <c r="D84" s="29"/>
      <c r="E84" s="21"/>
      <c r="F84" s="30"/>
      <c r="G84" s="31"/>
      <c r="H84" s="21"/>
      <c r="I84" s="32"/>
      <c r="J84" s="42"/>
      <c r="K84" s="33"/>
      <c r="L84" s="34"/>
    </row>
    <row r="85" spans="1:12" ht="17.100000000000001" customHeight="1">
      <c r="A85" s="17"/>
      <c r="B85" s="36"/>
      <c r="C85" s="28"/>
      <c r="D85" s="29"/>
      <c r="E85" s="21"/>
      <c r="F85" s="30"/>
      <c r="G85" s="31"/>
      <c r="H85" s="21"/>
      <c r="I85" s="32"/>
      <c r="J85" s="42"/>
      <c r="K85" s="33"/>
      <c r="L85" s="34"/>
    </row>
    <row r="86" spans="1:12" ht="17.100000000000001" customHeight="1">
      <c r="A86" s="17"/>
      <c r="B86" s="36"/>
      <c r="C86" s="28"/>
      <c r="D86" s="29"/>
      <c r="E86" s="21"/>
      <c r="F86" s="30"/>
      <c r="G86" s="31"/>
      <c r="H86" s="21"/>
      <c r="I86" s="32"/>
      <c r="J86" s="42"/>
      <c r="K86" s="33"/>
      <c r="L86" s="34"/>
    </row>
    <row r="87" spans="1:12" ht="17.100000000000001" customHeight="1">
      <c r="A87" s="17"/>
      <c r="B87" s="36"/>
      <c r="C87" s="28"/>
      <c r="D87" s="29"/>
      <c r="E87" s="21"/>
      <c r="F87" s="30"/>
      <c r="G87" s="31"/>
      <c r="H87" s="21"/>
      <c r="I87" s="32"/>
      <c r="J87" s="42"/>
      <c r="K87" s="33"/>
      <c r="L87" s="34"/>
    </row>
    <row r="88" spans="1:12" ht="17.100000000000001" customHeight="1">
      <c r="A88" s="17"/>
      <c r="B88" s="36"/>
      <c r="C88" s="28"/>
      <c r="D88" s="29"/>
      <c r="E88" s="21"/>
      <c r="F88" s="30"/>
      <c r="G88" s="31"/>
      <c r="H88" s="21"/>
      <c r="I88" s="32"/>
      <c r="J88" s="42"/>
      <c r="K88" s="33"/>
      <c r="L88" s="34"/>
    </row>
    <row r="89" spans="1:12" ht="17.100000000000001" customHeight="1">
      <c r="A89" s="17"/>
      <c r="B89" s="36"/>
      <c r="C89" s="28"/>
      <c r="D89" s="29"/>
      <c r="E89" s="21"/>
      <c r="F89" s="30"/>
      <c r="G89" s="31"/>
      <c r="H89" s="21"/>
      <c r="I89" s="32"/>
      <c r="J89" s="42"/>
      <c r="K89" s="33"/>
      <c r="L89" s="34"/>
    </row>
    <row r="90" spans="1:12" ht="17.100000000000001" customHeight="1">
      <c r="A90" s="17"/>
      <c r="B90" s="36"/>
      <c r="C90" s="28"/>
      <c r="D90" s="29"/>
      <c r="E90" s="21"/>
      <c r="F90" s="30"/>
      <c r="G90" s="31"/>
      <c r="H90" s="21"/>
      <c r="I90" s="32"/>
      <c r="J90" s="42"/>
      <c r="K90" s="33"/>
      <c r="L90" s="34"/>
    </row>
    <row r="91" spans="1:12" ht="17.100000000000001" customHeight="1">
      <c r="A91" s="17"/>
      <c r="B91" s="36"/>
      <c r="C91" s="28"/>
      <c r="D91" s="29"/>
      <c r="E91" s="21"/>
      <c r="F91" s="30"/>
      <c r="G91" s="31"/>
      <c r="H91" s="21"/>
      <c r="I91" s="32"/>
      <c r="J91" s="42"/>
      <c r="K91" s="33"/>
      <c r="L91" s="34"/>
    </row>
    <row r="92" spans="1:12" ht="17.100000000000001" customHeight="1">
      <c r="A92" s="17"/>
      <c r="B92" s="36"/>
      <c r="C92" s="28"/>
      <c r="D92" s="29"/>
      <c r="E92" s="21"/>
      <c r="F92" s="30"/>
      <c r="G92" s="31"/>
      <c r="H92" s="21"/>
      <c r="I92" s="32"/>
      <c r="J92" s="42"/>
      <c r="K92" s="33"/>
      <c r="L92" s="34"/>
    </row>
    <row r="93" spans="1:12" ht="17.100000000000001" customHeight="1">
      <c r="A93" s="17"/>
      <c r="B93" s="36"/>
      <c r="C93" s="28"/>
      <c r="D93" s="29"/>
      <c r="E93" s="21"/>
      <c r="F93" s="30"/>
      <c r="G93" s="31"/>
      <c r="H93" s="21"/>
      <c r="I93" s="32"/>
      <c r="J93" s="42"/>
      <c r="K93" s="33"/>
      <c r="L93" s="34"/>
    </row>
    <row r="94" spans="1:12" ht="17.100000000000001" customHeight="1">
      <c r="A94" s="17"/>
      <c r="B94" s="36"/>
      <c r="C94" s="28"/>
      <c r="D94" s="29"/>
      <c r="E94" s="21"/>
      <c r="F94" s="30"/>
      <c r="G94" s="31"/>
      <c r="H94" s="21"/>
      <c r="I94" s="32"/>
      <c r="J94" s="42"/>
      <c r="K94" s="33"/>
      <c r="L94" s="34"/>
    </row>
    <row r="95" spans="1:12" ht="17.100000000000001" customHeight="1">
      <c r="A95" s="17"/>
      <c r="B95" s="36"/>
      <c r="C95" s="28"/>
      <c r="D95" s="29"/>
      <c r="E95" s="21"/>
      <c r="F95" s="30"/>
      <c r="G95" s="31"/>
      <c r="H95" s="21"/>
      <c r="I95" s="32"/>
      <c r="J95" s="42"/>
      <c r="K95" s="33"/>
      <c r="L95" s="34"/>
    </row>
    <row r="96" spans="1:12" ht="17.100000000000001" customHeight="1">
      <c r="A96" s="17"/>
      <c r="B96" s="36"/>
      <c r="C96" s="28"/>
      <c r="D96" s="29"/>
      <c r="E96" s="21"/>
      <c r="F96" s="30"/>
      <c r="G96" s="31"/>
      <c r="H96" s="21"/>
      <c r="I96" s="32"/>
      <c r="J96" s="42"/>
      <c r="K96" s="33"/>
      <c r="L96" s="34"/>
    </row>
    <row r="97" spans="1:12" ht="17.100000000000001" customHeight="1">
      <c r="A97" s="17"/>
      <c r="B97" s="36"/>
      <c r="C97" s="28"/>
      <c r="D97" s="29"/>
      <c r="E97" s="21"/>
      <c r="F97" s="30"/>
      <c r="G97" s="31"/>
      <c r="H97" s="21"/>
      <c r="I97" s="32"/>
      <c r="J97" s="42"/>
      <c r="K97" s="33"/>
      <c r="L97" s="34"/>
    </row>
    <row r="98" spans="1:12" ht="17.100000000000001" customHeight="1">
      <c r="A98" s="17"/>
      <c r="B98" s="36"/>
      <c r="C98" s="28"/>
      <c r="D98" s="29"/>
      <c r="E98" s="21"/>
      <c r="F98" s="30"/>
      <c r="G98" s="31"/>
      <c r="H98" s="21"/>
      <c r="I98" s="32"/>
      <c r="J98" s="42"/>
      <c r="K98" s="33"/>
      <c r="L98" s="34"/>
    </row>
    <row r="99" spans="1:12" ht="17.100000000000001" customHeight="1">
      <c r="A99" s="17"/>
      <c r="B99" s="36"/>
      <c r="C99" s="28"/>
      <c r="D99" s="29"/>
      <c r="E99" s="21"/>
      <c r="F99" s="30"/>
      <c r="G99" s="31"/>
      <c r="H99" s="21"/>
      <c r="I99" s="32"/>
      <c r="J99" s="42"/>
      <c r="K99" s="33"/>
      <c r="L99" s="34"/>
    </row>
    <row r="100" spans="1:12" ht="17.100000000000001" customHeight="1">
      <c r="A100" s="17"/>
      <c r="B100" s="36"/>
      <c r="C100" s="28"/>
      <c r="D100" s="29"/>
      <c r="E100" s="21"/>
      <c r="F100" s="30"/>
      <c r="G100" s="31"/>
      <c r="H100" s="21"/>
      <c r="I100" s="32"/>
      <c r="J100" s="42"/>
      <c r="K100" s="33"/>
      <c r="L100" s="34"/>
    </row>
    <row r="101" spans="1:12" ht="17.100000000000001" customHeight="1">
      <c r="A101" s="17"/>
      <c r="B101" s="36"/>
      <c r="C101" s="28"/>
      <c r="D101" s="29"/>
      <c r="E101" s="21"/>
      <c r="F101" s="30"/>
      <c r="G101" s="31"/>
      <c r="H101" s="21"/>
      <c r="I101" s="32"/>
      <c r="J101" s="42"/>
      <c r="K101" s="33"/>
      <c r="L101" s="34"/>
    </row>
    <row r="102" spans="1:12" ht="17.100000000000001" customHeight="1">
      <c r="A102" s="17"/>
      <c r="B102" s="36"/>
      <c r="C102" s="28"/>
      <c r="D102" s="29"/>
      <c r="E102" s="21"/>
      <c r="F102" s="30"/>
      <c r="G102" s="31"/>
      <c r="H102" s="21"/>
      <c r="I102" s="32"/>
      <c r="J102" s="42"/>
      <c r="K102" s="33"/>
      <c r="L102" s="34"/>
    </row>
    <row r="103" spans="1:12" ht="17.100000000000001" customHeight="1">
      <c r="A103" s="17"/>
      <c r="B103" s="36"/>
      <c r="C103" s="28"/>
      <c r="D103" s="29"/>
      <c r="E103" s="21"/>
      <c r="F103" s="30"/>
      <c r="G103" s="31"/>
      <c r="H103" s="21"/>
      <c r="I103" s="32"/>
      <c r="J103" s="42"/>
      <c r="K103" s="33"/>
      <c r="L103" s="34"/>
    </row>
    <row r="104" spans="1:12" ht="17.100000000000001" customHeight="1">
      <c r="A104" s="17"/>
      <c r="B104" s="36"/>
      <c r="C104" s="28"/>
      <c r="D104" s="29"/>
      <c r="E104" s="21"/>
      <c r="F104" s="30"/>
      <c r="G104" s="31"/>
      <c r="H104" s="21"/>
      <c r="I104" s="32"/>
      <c r="J104" s="42"/>
      <c r="K104" s="33"/>
      <c r="L104" s="34"/>
    </row>
    <row r="105" spans="1:12" ht="17.100000000000001" customHeight="1">
      <c r="A105" s="17"/>
      <c r="B105" s="36"/>
      <c r="C105" s="28"/>
      <c r="D105" s="29"/>
      <c r="E105" s="21"/>
      <c r="F105" s="30"/>
      <c r="G105" s="31"/>
      <c r="H105" s="21"/>
      <c r="I105" s="32"/>
      <c r="J105" s="42"/>
      <c r="K105" s="33"/>
      <c r="L105" s="34"/>
    </row>
    <row r="106" spans="1:12" ht="17.100000000000001" customHeight="1">
      <c r="A106" s="17"/>
      <c r="B106" s="36"/>
      <c r="C106" s="28"/>
      <c r="D106" s="29"/>
      <c r="E106" s="21"/>
      <c r="F106" s="30"/>
      <c r="G106" s="31"/>
      <c r="H106" s="21"/>
      <c r="I106" s="32"/>
      <c r="J106" s="42"/>
      <c r="K106" s="33"/>
      <c r="L106" s="34"/>
    </row>
    <row r="107" spans="1:12" ht="17.100000000000001" customHeight="1">
      <c r="A107" s="17"/>
      <c r="B107" s="36"/>
      <c r="C107" s="28"/>
      <c r="D107" s="29"/>
      <c r="E107" s="21"/>
      <c r="F107" s="30"/>
      <c r="G107" s="31"/>
      <c r="H107" s="21"/>
      <c r="I107" s="32"/>
      <c r="J107" s="42"/>
      <c r="K107" s="33"/>
      <c r="L107" s="34"/>
    </row>
    <row r="108" spans="1:12" ht="17.100000000000001" customHeight="1">
      <c r="A108" s="17"/>
      <c r="B108" s="36"/>
      <c r="C108" s="28"/>
      <c r="D108" s="29"/>
      <c r="E108" s="21"/>
      <c r="F108" s="30"/>
      <c r="G108" s="31"/>
      <c r="H108" s="21"/>
      <c r="I108" s="32"/>
      <c r="J108" s="42"/>
      <c r="K108" s="33"/>
      <c r="L108" s="34"/>
    </row>
    <row r="109" spans="1:12" ht="17.100000000000001" customHeight="1">
      <c r="A109" s="17"/>
      <c r="B109" s="36"/>
      <c r="C109" s="28"/>
      <c r="D109" s="29"/>
      <c r="E109" s="21"/>
      <c r="F109" s="30"/>
      <c r="G109" s="31"/>
      <c r="H109" s="21"/>
      <c r="I109" s="32"/>
      <c r="J109" s="42"/>
      <c r="K109" s="33"/>
      <c r="L109" s="34"/>
    </row>
    <row r="110" spans="1:12" ht="17.100000000000001" customHeight="1">
      <c r="A110" s="17"/>
      <c r="B110" s="36"/>
      <c r="C110" s="28"/>
      <c r="D110" s="29"/>
      <c r="E110" s="21"/>
      <c r="F110" s="30"/>
      <c r="G110" s="31"/>
      <c r="H110" s="21"/>
      <c r="I110" s="32"/>
      <c r="J110" s="42"/>
      <c r="K110" s="33"/>
      <c r="L110" s="34"/>
    </row>
    <row r="111" spans="1:12" ht="17.100000000000001" customHeight="1">
      <c r="A111" s="17"/>
      <c r="B111" s="36"/>
      <c r="C111" s="28"/>
      <c r="D111" s="29"/>
      <c r="E111" s="21"/>
      <c r="F111" s="30"/>
      <c r="G111" s="31"/>
      <c r="H111" s="21"/>
      <c r="I111" s="32"/>
      <c r="J111" s="42"/>
      <c r="K111" s="33"/>
      <c r="L111" s="34"/>
    </row>
    <row r="112" spans="1:12" ht="17.100000000000001" customHeight="1">
      <c r="A112" s="17"/>
      <c r="B112" s="36"/>
      <c r="C112" s="28"/>
      <c r="D112" s="29"/>
      <c r="E112" s="21"/>
      <c r="F112" s="30"/>
      <c r="G112" s="31"/>
      <c r="H112" s="21"/>
      <c r="I112" s="32"/>
      <c r="J112" s="42"/>
      <c r="K112" s="33"/>
      <c r="L112" s="34"/>
    </row>
    <row r="113" spans="1:12" ht="17.100000000000001" customHeight="1">
      <c r="A113" s="17"/>
      <c r="B113" s="36"/>
      <c r="C113" s="28"/>
      <c r="D113" s="29"/>
      <c r="E113" s="21"/>
      <c r="F113" s="30"/>
      <c r="G113" s="31"/>
      <c r="H113" s="21"/>
      <c r="I113" s="32"/>
      <c r="J113" s="42"/>
      <c r="K113" s="33"/>
      <c r="L113" s="34"/>
    </row>
    <row r="114" spans="1:12" ht="17.100000000000001" customHeight="1">
      <c r="A114" s="17"/>
      <c r="B114" s="36"/>
      <c r="C114" s="28"/>
      <c r="D114" s="29"/>
      <c r="E114" s="21"/>
      <c r="F114" s="30"/>
      <c r="G114" s="31"/>
      <c r="H114" s="21"/>
      <c r="I114" s="32"/>
      <c r="J114" s="42"/>
      <c r="K114" s="33"/>
      <c r="L114" s="34"/>
    </row>
    <row r="115" spans="1:12" ht="17.100000000000001" customHeight="1">
      <c r="A115" s="17"/>
      <c r="B115" s="36"/>
      <c r="C115" s="28"/>
      <c r="D115" s="29"/>
      <c r="E115" s="21"/>
      <c r="F115" s="30"/>
      <c r="G115" s="31"/>
      <c r="H115" s="21"/>
      <c r="I115" s="32"/>
      <c r="J115" s="42"/>
      <c r="K115" s="33"/>
      <c r="L115" s="34"/>
    </row>
    <row r="116" spans="1:12" ht="17.100000000000001" customHeight="1">
      <c r="A116" s="17"/>
      <c r="B116" s="36"/>
      <c r="C116" s="28"/>
      <c r="D116" s="29"/>
      <c r="E116" s="21"/>
      <c r="F116" s="30"/>
      <c r="G116" s="31"/>
      <c r="H116" s="21"/>
      <c r="I116" s="32"/>
      <c r="J116" s="42"/>
      <c r="K116" s="33"/>
      <c r="L116" s="34"/>
    </row>
    <row r="117" spans="1:12" ht="17.100000000000001" customHeight="1">
      <c r="A117" s="17"/>
      <c r="B117" s="36"/>
      <c r="C117" s="28"/>
      <c r="D117" s="29"/>
      <c r="E117" s="21"/>
      <c r="F117" s="30"/>
      <c r="G117" s="31"/>
      <c r="H117" s="21"/>
      <c r="I117" s="32"/>
      <c r="J117" s="42"/>
      <c r="K117" s="33"/>
      <c r="L117" s="34"/>
    </row>
    <row r="118" spans="1:12" ht="17.100000000000001" customHeight="1">
      <c r="A118" s="17"/>
      <c r="B118" s="36"/>
      <c r="C118" s="28"/>
      <c r="D118" s="29"/>
      <c r="E118" s="21"/>
      <c r="F118" s="30"/>
      <c r="G118" s="31"/>
      <c r="H118" s="21"/>
      <c r="I118" s="32"/>
      <c r="J118" s="42"/>
      <c r="K118" s="33"/>
      <c r="L118" s="34"/>
    </row>
    <row r="119" spans="1:12" ht="17.100000000000001" customHeight="1">
      <c r="A119" s="17"/>
      <c r="B119" s="36"/>
      <c r="C119" s="28"/>
      <c r="D119" s="29"/>
      <c r="E119" s="21"/>
      <c r="F119" s="30"/>
      <c r="G119" s="31"/>
      <c r="H119" s="21"/>
      <c r="I119" s="32"/>
      <c r="J119" s="42"/>
      <c r="K119" s="33"/>
      <c r="L119" s="34"/>
    </row>
    <row r="120" spans="1:12" ht="17.100000000000001" customHeight="1">
      <c r="A120" s="17"/>
      <c r="B120" s="36"/>
      <c r="C120" s="28"/>
      <c r="D120" s="29"/>
      <c r="E120" s="21"/>
      <c r="F120" s="30"/>
      <c r="G120" s="31"/>
      <c r="H120" s="21"/>
      <c r="I120" s="32"/>
      <c r="J120" s="42"/>
      <c r="K120" s="33"/>
      <c r="L120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>
    <tabColor rgb="FFFF0000"/>
    <pageSetUpPr fitToPage="1"/>
  </sheetPr>
  <dimension ref="A1:L42"/>
  <sheetViews>
    <sheetView topLeftCell="A2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8" t="s">
        <v>371</v>
      </c>
      <c r="E8" s="111"/>
      <c r="F8" s="10"/>
      <c r="G8" s="10"/>
      <c r="H8" s="38"/>
      <c r="I8" s="9" t="s">
        <v>6</v>
      </c>
      <c r="J8" s="10"/>
      <c r="K8" s="107" t="s">
        <v>552</v>
      </c>
      <c r="L8" s="11"/>
    </row>
    <row r="9" spans="1:12" ht="15" customHeight="1">
      <c r="A9" s="12" t="s">
        <v>8</v>
      </c>
      <c r="D9" s="108" t="s">
        <v>553</v>
      </c>
      <c r="E9" s="112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13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>
        <v>0</v>
      </c>
      <c r="D15" s="29">
        <v>0</v>
      </c>
      <c r="E15" s="21">
        <f>C15*D15</f>
        <v>0</v>
      </c>
      <c r="F15" s="30"/>
      <c r="G15" s="31">
        <v>0</v>
      </c>
      <c r="H15" s="21">
        <f>F15*G15</f>
        <v>0</v>
      </c>
      <c r="I15" s="99">
        <f>+I14+C15-F15</f>
        <v>0</v>
      </c>
      <c r="J15" s="100" t="e">
        <f>ROUND(((K14+E15)-H15)/I15,2)</f>
        <v>#DIV/0!</v>
      </c>
      <c r="K15" s="101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>
    <tabColor rgb="FFFF0000"/>
    <pageSetUpPr fitToPage="1"/>
  </sheetPr>
  <dimension ref="A1:L42"/>
  <sheetViews>
    <sheetView topLeftCell="A3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10"/>
      <c r="C8" s="10"/>
      <c r="D8" s="108" t="s">
        <v>371</v>
      </c>
      <c r="E8" s="111"/>
      <c r="F8" s="10"/>
      <c r="G8" s="10"/>
      <c r="H8" s="38"/>
      <c r="I8" s="9" t="s">
        <v>6</v>
      </c>
      <c r="J8" s="10"/>
      <c r="K8" s="107" t="s">
        <v>554</v>
      </c>
      <c r="L8" s="11"/>
    </row>
    <row r="9" spans="1:12" ht="15" customHeight="1">
      <c r="A9" s="12" t="s">
        <v>8</v>
      </c>
      <c r="D9" s="116" t="s">
        <v>352</v>
      </c>
      <c r="E9" s="112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16"/>
      <c r="C10" s="16"/>
      <c r="D10" s="16" t="s">
        <v>398</v>
      </c>
      <c r="E10" s="113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>
      <c r="A15" s="17"/>
      <c r="B15" s="85"/>
      <c r="C15" s="28">
        <v>0</v>
      </c>
      <c r="D15" s="29">
        <v>0</v>
      </c>
      <c r="E15" s="21">
        <f>C15*D15</f>
        <v>0</v>
      </c>
      <c r="F15" s="30"/>
      <c r="G15" s="31">
        <v>0</v>
      </c>
      <c r="H15" s="21">
        <f>F15*G15</f>
        <v>0</v>
      </c>
      <c r="I15" s="99">
        <f>+I14+C15-F15</f>
        <v>0</v>
      </c>
      <c r="J15" s="100" t="e">
        <f>ROUND(((K14+E15)-H15)/I15,2)</f>
        <v>#DIV/0!</v>
      </c>
      <c r="K15" s="101" t="e">
        <f>ROUND(I15*J15,2)</f>
        <v>#DIV/0!</v>
      </c>
      <c r="L15" s="34"/>
    </row>
    <row r="16" spans="1:12" ht="17.100000000000001" customHeight="1">
      <c r="A16" s="17"/>
      <c r="B16" s="85"/>
      <c r="C16" s="28"/>
      <c r="D16" s="29"/>
      <c r="E16" s="21"/>
      <c r="F16" s="30"/>
      <c r="G16" s="31"/>
      <c r="H16" s="21"/>
      <c r="I16" s="32"/>
      <c r="J16" s="42"/>
      <c r="K16" s="33"/>
      <c r="L16" s="34"/>
    </row>
    <row r="17" spans="1:12" ht="17.100000000000001" customHeight="1">
      <c r="A17" s="17"/>
      <c r="B17" s="8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6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7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42"/>
      <c r="K38" s="33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42"/>
      <c r="K39" s="33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42"/>
      <c r="K40" s="33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42"/>
      <c r="K41" s="33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2"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>
    <tabColor rgb="FFFFFF00"/>
    <pageSetUpPr fitToPage="1"/>
  </sheetPr>
  <dimension ref="A1:M73"/>
  <sheetViews>
    <sheetView topLeftCell="A55" zoomScale="115" zoomScaleNormal="115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9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5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9" t="s">
        <v>403</v>
      </c>
      <c r="F8" s="10"/>
      <c r="G8" s="10"/>
      <c r="H8" s="38"/>
      <c r="I8" s="9" t="s">
        <v>6</v>
      </c>
      <c r="J8" s="10"/>
      <c r="K8" s="107" t="s">
        <v>555</v>
      </c>
      <c r="L8" s="11"/>
    </row>
    <row r="9" spans="1:13" ht="15" customHeight="1">
      <c r="A9" s="12" t="s">
        <v>8</v>
      </c>
      <c r="D9" s="109" t="s">
        <v>556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 t="shared" ref="H14:H41" si="0">F14*G14</f>
        <v>0</v>
      </c>
      <c r="I14" s="24">
        <v>88</v>
      </c>
      <c r="J14" s="25">
        <v>78</v>
      </c>
      <c r="K14" s="21">
        <f>J14*I14</f>
        <v>6864</v>
      </c>
      <c r="L14" s="26"/>
    </row>
    <row r="15" spans="1:13">
      <c r="A15" s="17">
        <v>45294</v>
      </c>
      <c r="B15" s="85" t="s">
        <v>587</v>
      </c>
      <c r="C15" s="28"/>
      <c r="D15" s="29"/>
      <c r="E15" s="21"/>
      <c r="F15" s="30">
        <v>1</v>
      </c>
      <c r="G15" s="117">
        <v>78</v>
      </c>
      <c r="H15" s="21">
        <f t="shared" si="0"/>
        <v>78</v>
      </c>
      <c r="I15" s="99">
        <f t="shared" ref="I15:I35" si="1">+I14+C15-F15</f>
        <v>87</v>
      </c>
      <c r="J15" s="100">
        <f t="shared" ref="J15:J35" si="2">ROUND(((K14+E15)-H15)/I15,2)</f>
        <v>78</v>
      </c>
      <c r="K15" s="101">
        <f t="shared" ref="K15:K43" si="3">ROUND(I15*J15,2)</f>
        <v>6786</v>
      </c>
      <c r="L15" s="34"/>
      <c r="M15" s="118" t="s">
        <v>588</v>
      </c>
    </row>
    <row r="16" spans="1:13" ht="17.100000000000001" customHeight="1">
      <c r="A16" s="17">
        <v>45295</v>
      </c>
      <c r="B16" s="85" t="s">
        <v>595</v>
      </c>
      <c r="C16" s="28"/>
      <c r="D16" s="29"/>
      <c r="E16" s="21"/>
      <c r="F16" s="30">
        <v>1</v>
      </c>
      <c r="G16" s="117">
        <v>78</v>
      </c>
      <c r="H16" s="21">
        <f t="shared" si="0"/>
        <v>78</v>
      </c>
      <c r="I16" s="99">
        <f t="shared" si="1"/>
        <v>86</v>
      </c>
      <c r="J16" s="100">
        <f t="shared" si="2"/>
        <v>78</v>
      </c>
      <c r="K16" s="101">
        <f t="shared" si="3"/>
        <v>6708</v>
      </c>
      <c r="L16" s="34"/>
      <c r="M16" s="118" t="s">
        <v>596</v>
      </c>
    </row>
    <row r="17" spans="1:13" ht="17.100000000000001" customHeight="1">
      <c r="A17" s="17">
        <v>45299</v>
      </c>
      <c r="B17" s="86" t="s">
        <v>598</v>
      </c>
      <c r="C17" s="28"/>
      <c r="D17" s="29"/>
      <c r="E17" s="21"/>
      <c r="F17" s="30">
        <v>1</v>
      </c>
      <c r="G17" s="117">
        <v>78</v>
      </c>
      <c r="H17" s="21">
        <f t="shared" si="0"/>
        <v>78</v>
      </c>
      <c r="I17" s="99">
        <f t="shared" si="1"/>
        <v>85</v>
      </c>
      <c r="J17" s="100">
        <f t="shared" si="2"/>
        <v>78</v>
      </c>
      <c r="K17" s="101">
        <f t="shared" si="3"/>
        <v>6630</v>
      </c>
      <c r="L17" s="34"/>
      <c r="M17" s="118" t="s">
        <v>599</v>
      </c>
    </row>
    <row r="18" spans="1:13" ht="17.100000000000001" customHeight="1">
      <c r="A18" s="17">
        <v>45300</v>
      </c>
      <c r="B18" s="86" t="s">
        <v>607</v>
      </c>
      <c r="C18" s="28"/>
      <c r="D18" s="29"/>
      <c r="E18" s="21"/>
      <c r="F18" s="30">
        <v>1</v>
      </c>
      <c r="G18" s="117">
        <v>78</v>
      </c>
      <c r="H18" s="21">
        <f t="shared" si="0"/>
        <v>78</v>
      </c>
      <c r="I18" s="99">
        <f t="shared" si="1"/>
        <v>84</v>
      </c>
      <c r="J18" s="100">
        <f t="shared" si="2"/>
        <v>78</v>
      </c>
      <c r="K18" s="101">
        <f t="shared" si="3"/>
        <v>6552</v>
      </c>
      <c r="L18" s="34"/>
      <c r="M18" s="118" t="s">
        <v>612</v>
      </c>
    </row>
    <row r="19" spans="1:13" ht="17.100000000000001" customHeight="1">
      <c r="A19" s="17">
        <v>45301</v>
      </c>
      <c r="B19" s="87" t="s">
        <v>591</v>
      </c>
      <c r="C19" s="28"/>
      <c r="D19" s="29"/>
      <c r="E19" s="21"/>
      <c r="F19" s="30">
        <v>2</v>
      </c>
      <c r="G19" s="117">
        <v>78</v>
      </c>
      <c r="H19" s="21">
        <f t="shared" si="0"/>
        <v>156</v>
      </c>
      <c r="I19" s="99">
        <f t="shared" si="1"/>
        <v>82</v>
      </c>
      <c r="J19" s="100">
        <f t="shared" si="2"/>
        <v>78</v>
      </c>
      <c r="K19" s="101">
        <f t="shared" si="3"/>
        <v>6396</v>
      </c>
      <c r="L19" s="34"/>
      <c r="M19" s="118" t="s">
        <v>614</v>
      </c>
    </row>
    <row r="20" spans="1:13" ht="17.100000000000001" customHeight="1">
      <c r="A20" s="17">
        <v>45303</v>
      </c>
      <c r="B20" s="85" t="s">
        <v>598</v>
      </c>
      <c r="C20" s="28"/>
      <c r="D20" s="29"/>
      <c r="E20" s="21"/>
      <c r="F20" s="30">
        <v>2</v>
      </c>
      <c r="G20" s="117">
        <v>78</v>
      </c>
      <c r="H20" s="21">
        <f t="shared" si="0"/>
        <v>156</v>
      </c>
      <c r="I20" s="99">
        <f t="shared" si="1"/>
        <v>80</v>
      </c>
      <c r="J20" s="100">
        <f t="shared" si="2"/>
        <v>78</v>
      </c>
      <c r="K20" s="101">
        <f t="shared" si="3"/>
        <v>6240</v>
      </c>
      <c r="L20" s="34"/>
      <c r="M20" s="118" t="s">
        <v>622</v>
      </c>
    </row>
    <row r="21" spans="1:13" ht="17.100000000000001" customHeight="1">
      <c r="A21" s="17">
        <v>45310</v>
      </c>
      <c r="B21" s="85" t="s">
        <v>602</v>
      </c>
      <c r="C21" s="28"/>
      <c r="D21" s="29"/>
      <c r="E21" s="21"/>
      <c r="F21" s="30">
        <v>2</v>
      </c>
      <c r="G21" s="117">
        <v>78</v>
      </c>
      <c r="H21" s="21">
        <f t="shared" si="0"/>
        <v>156</v>
      </c>
      <c r="I21" s="99">
        <f t="shared" si="1"/>
        <v>78</v>
      </c>
      <c r="J21" s="100">
        <f t="shared" si="2"/>
        <v>78</v>
      </c>
      <c r="K21" s="101">
        <f t="shared" si="3"/>
        <v>6084</v>
      </c>
      <c r="L21" s="34"/>
      <c r="M21" s="118" t="s">
        <v>642</v>
      </c>
    </row>
    <row r="22" spans="1:13" ht="17.100000000000001" customHeight="1">
      <c r="A22" s="17">
        <v>45313</v>
      </c>
      <c r="B22" s="85" t="s">
        <v>595</v>
      </c>
      <c r="C22" s="28"/>
      <c r="D22" s="29"/>
      <c r="E22" s="21"/>
      <c r="F22" s="30">
        <v>1</v>
      </c>
      <c r="G22" s="117">
        <v>78</v>
      </c>
      <c r="H22" s="21">
        <f t="shared" si="0"/>
        <v>78</v>
      </c>
      <c r="I22" s="99">
        <f t="shared" si="1"/>
        <v>77</v>
      </c>
      <c r="J22" s="100">
        <f t="shared" si="2"/>
        <v>78</v>
      </c>
      <c r="K22" s="101">
        <f t="shared" si="3"/>
        <v>6006</v>
      </c>
      <c r="L22" s="34"/>
      <c r="M22" s="118" t="s">
        <v>652</v>
      </c>
    </row>
    <row r="23" spans="1:13" ht="17.100000000000001" customHeight="1">
      <c r="A23" s="17">
        <v>45314</v>
      </c>
      <c r="B23" s="85" t="s">
        <v>591</v>
      </c>
      <c r="C23" s="28"/>
      <c r="D23" s="29"/>
      <c r="E23" s="21"/>
      <c r="F23" s="30">
        <v>1</v>
      </c>
      <c r="G23" s="117">
        <v>78</v>
      </c>
      <c r="H23" s="21">
        <f t="shared" si="0"/>
        <v>78</v>
      </c>
      <c r="I23" s="99">
        <f t="shared" si="1"/>
        <v>76</v>
      </c>
      <c r="J23" s="100">
        <f t="shared" si="2"/>
        <v>78</v>
      </c>
      <c r="K23" s="101">
        <f t="shared" si="3"/>
        <v>5928</v>
      </c>
      <c r="L23" s="34"/>
      <c r="M23" s="118" t="s">
        <v>653</v>
      </c>
    </row>
    <row r="24" spans="1:13" ht="17.100000000000001" customHeight="1">
      <c r="A24" s="17">
        <v>45315</v>
      </c>
      <c r="B24" s="85" t="s">
        <v>589</v>
      </c>
      <c r="C24" s="28"/>
      <c r="D24" s="29"/>
      <c r="E24" s="21"/>
      <c r="F24" s="30">
        <v>1</v>
      </c>
      <c r="G24" s="117">
        <v>78</v>
      </c>
      <c r="H24" s="21">
        <f t="shared" si="0"/>
        <v>78</v>
      </c>
      <c r="I24" s="99">
        <f t="shared" si="1"/>
        <v>75</v>
      </c>
      <c r="J24" s="100">
        <f t="shared" si="2"/>
        <v>78</v>
      </c>
      <c r="K24" s="101">
        <f t="shared" si="3"/>
        <v>5850</v>
      </c>
      <c r="L24" s="34"/>
      <c r="M24" s="118" t="s">
        <v>656</v>
      </c>
    </row>
    <row r="25" spans="1:13" ht="17.100000000000001" customHeight="1">
      <c r="A25" s="17">
        <v>45317</v>
      </c>
      <c r="B25" s="85" t="s">
        <v>598</v>
      </c>
      <c r="C25" s="28"/>
      <c r="D25" s="29"/>
      <c r="E25" s="21"/>
      <c r="F25" s="30">
        <v>2</v>
      </c>
      <c r="G25" s="117">
        <v>78</v>
      </c>
      <c r="H25" s="21">
        <f t="shared" si="0"/>
        <v>156</v>
      </c>
      <c r="I25" s="99">
        <f t="shared" si="1"/>
        <v>73</v>
      </c>
      <c r="J25" s="100">
        <f t="shared" si="2"/>
        <v>78</v>
      </c>
      <c r="K25" s="101">
        <f t="shared" si="3"/>
        <v>5694</v>
      </c>
      <c r="L25" s="34"/>
      <c r="M25" s="118" t="s">
        <v>657</v>
      </c>
    </row>
    <row r="26" spans="1:13" ht="17.100000000000001" customHeight="1">
      <c r="A26" s="144">
        <v>45317</v>
      </c>
      <c r="B26" s="145" t="s">
        <v>587</v>
      </c>
      <c r="C26" s="129"/>
      <c r="D26" s="135"/>
      <c r="E26" s="136"/>
      <c r="F26" s="137">
        <v>1</v>
      </c>
      <c r="G26" s="176">
        <v>78</v>
      </c>
      <c r="H26" s="136">
        <f t="shared" si="0"/>
        <v>78</v>
      </c>
      <c r="I26" s="180">
        <f t="shared" si="1"/>
        <v>72</v>
      </c>
      <c r="J26" s="181">
        <f t="shared" si="2"/>
        <v>78</v>
      </c>
      <c r="K26" s="182">
        <f t="shared" si="3"/>
        <v>5616</v>
      </c>
      <c r="L26" s="142"/>
      <c r="M26" s="143" t="s">
        <v>660</v>
      </c>
    </row>
    <row r="27" spans="1:13" ht="17.100000000000001" customHeight="1">
      <c r="A27" s="17">
        <v>45327</v>
      </c>
      <c r="B27" s="86" t="s">
        <v>607</v>
      </c>
      <c r="C27" s="19"/>
      <c r="D27" s="20"/>
      <c r="E27" s="21"/>
      <c r="F27" s="22">
        <v>1</v>
      </c>
      <c r="G27" s="175">
        <v>78</v>
      </c>
      <c r="H27" s="169">
        <f t="shared" si="0"/>
        <v>78</v>
      </c>
      <c r="I27" s="177">
        <f t="shared" si="1"/>
        <v>71</v>
      </c>
      <c r="J27" s="178">
        <f t="shared" si="2"/>
        <v>78</v>
      </c>
      <c r="K27" s="179">
        <f t="shared" si="3"/>
        <v>5538</v>
      </c>
      <c r="L27" s="26"/>
      <c r="M27" s="118" t="s">
        <v>683</v>
      </c>
    </row>
    <row r="28" spans="1:13" ht="17.100000000000001" customHeight="1">
      <c r="A28" s="17">
        <v>45330</v>
      </c>
      <c r="B28" s="85" t="s">
        <v>602</v>
      </c>
      <c r="C28" s="28"/>
      <c r="D28" s="29"/>
      <c r="E28" s="21"/>
      <c r="F28" s="30">
        <v>1</v>
      </c>
      <c r="G28" s="152">
        <v>78</v>
      </c>
      <c r="H28" s="184">
        <f t="shared" si="0"/>
        <v>78</v>
      </c>
      <c r="I28" s="183">
        <f t="shared" si="1"/>
        <v>70</v>
      </c>
      <c r="J28" s="153">
        <f t="shared" si="2"/>
        <v>78</v>
      </c>
      <c r="K28" s="151">
        <f t="shared" si="3"/>
        <v>5460</v>
      </c>
      <c r="L28" s="34"/>
      <c r="M28" s="118" t="s">
        <v>689</v>
      </c>
    </row>
    <row r="29" spans="1:13" ht="17.100000000000001" customHeight="1">
      <c r="A29" s="17">
        <v>45335</v>
      </c>
      <c r="B29" s="85" t="s">
        <v>591</v>
      </c>
      <c r="C29" s="28"/>
      <c r="D29" s="29"/>
      <c r="E29" s="21"/>
      <c r="F29" s="30">
        <v>1</v>
      </c>
      <c r="G29" s="152">
        <v>78</v>
      </c>
      <c r="H29" s="191">
        <f t="shared" si="0"/>
        <v>78</v>
      </c>
      <c r="I29" s="183">
        <f t="shared" si="1"/>
        <v>69</v>
      </c>
      <c r="J29" s="153">
        <f t="shared" si="2"/>
        <v>78</v>
      </c>
      <c r="K29" s="151">
        <f t="shared" si="3"/>
        <v>5382</v>
      </c>
      <c r="L29" s="34"/>
      <c r="M29" s="118" t="s">
        <v>694</v>
      </c>
    </row>
    <row r="30" spans="1:13" ht="17.100000000000001" customHeight="1">
      <c r="A30" s="17">
        <v>45336</v>
      </c>
      <c r="B30" s="85" t="s">
        <v>589</v>
      </c>
      <c r="C30" s="28"/>
      <c r="D30" s="29"/>
      <c r="E30" s="21"/>
      <c r="F30" s="30">
        <v>1</v>
      </c>
      <c r="G30" s="152">
        <v>78</v>
      </c>
      <c r="H30" s="191">
        <f t="shared" si="0"/>
        <v>78</v>
      </c>
      <c r="I30" s="183">
        <f t="shared" si="1"/>
        <v>68</v>
      </c>
      <c r="J30" s="153">
        <f t="shared" si="2"/>
        <v>78</v>
      </c>
      <c r="K30" s="151">
        <f t="shared" si="3"/>
        <v>5304</v>
      </c>
      <c r="L30" s="34"/>
      <c r="M30" s="118" t="s">
        <v>696</v>
      </c>
    </row>
    <row r="31" spans="1:13" ht="17.100000000000001" customHeight="1">
      <c r="A31" s="17">
        <v>45344</v>
      </c>
      <c r="B31" s="85" t="s">
        <v>587</v>
      </c>
      <c r="C31" s="28"/>
      <c r="D31" s="29"/>
      <c r="E31" s="21"/>
      <c r="F31" s="30">
        <v>2</v>
      </c>
      <c r="G31" s="152">
        <v>78</v>
      </c>
      <c r="H31" s="191">
        <f t="shared" si="0"/>
        <v>156</v>
      </c>
      <c r="I31" s="183">
        <f t="shared" si="1"/>
        <v>66</v>
      </c>
      <c r="J31" s="153">
        <f t="shared" si="2"/>
        <v>78</v>
      </c>
      <c r="K31" s="151">
        <f t="shared" si="3"/>
        <v>5148</v>
      </c>
      <c r="L31" s="34"/>
      <c r="M31" s="118" t="s">
        <v>713</v>
      </c>
    </row>
    <row r="32" spans="1:13" ht="17.100000000000001" customHeight="1">
      <c r="A32" s="17">
        <v>45345</v>
      </c>
      <c r="B32" s="85" t="s">
        <v>607</v>
      </c>
      <c r="C32" s="28"/>
      <c r="D32" s="29"/>
      <c r="E32" s="21"/>
      <c r="F32" s="30">
        <v>1</v>
      </c>
      <c r="G32" s="152">
        <v>78</v>
      </c>
      <c r="H32" s="191">
        <f t="shared" si="0"/>
        <v>78</v>
      </c>
      <c r="I32" s="183">
        <f t="shared" si="1"/>
        <v>65</v>
      </c>
      <c r="J32" s="153">
        <f t="shared" si="2"/>
        <v>78</v>
      </c>
      <c r="K32" s="151">
        <f t="shared" si="3"/>
        <v>5070</v>
      </c>
      <c r="L32" s="34"/>
      <c r="M32" s="118" t="s">
        <v>708</v>
      </c>
    </row>
    <row r="33" spans="1:13" ht="17.100000000000001" customHeight="1">
      <c r="A33" s="17">
        <v>45348</v>
      </c>
      <c r="B33" s="85" t="s">
        <v>598</v>
      </c>
      <c r="C33" s="28"/>
      <c r="D33" s="29"/>
      <c r="E33" s="21"/>
      <c r="F33" s="30">
        <v>2</v>
      </c>
      <c r="G33" s="152">
        <v>78</v>
      </c>
      <c r="H33" s="191">
        <f t="shared" si="0"/>
        <v>156</v>
      </c>
      <c r="I33" s="183">
        <f t="shared" si="1"/>
        <v>63</v>
      </c>
      <c r="J33" s="153">
        <f t="shared" si="2"/>
        <v>78</v>
      </c>
      <c r="K33" s="151">
        <f t="shared" si="3"/>
        <v>4914</v>
      </c>
      <c r="L33" s="34"/>
      <c r="M33" s="118" t="s">
        <v>717</v>
      </c>
    </row>
    <row r="34" spans="1:13" ht="17.100000000000001" customHeight="1">
      <c r="A34" s="17">
        <v>45349</v>
      </c>
      <c r="B34" s="85" t="s">
        <v>595</v>
      </c>
      <c r="C34" s="28"/>
      <c r="D34" s="29"/>
      <c r="E34" s="21"/>
      <c r="F34" s="30">
        <v>1</v>
      </c>
      <c r="G34" s="152">
        <v>78</v>
      </c>
      <c r="H34" s="191">
        <f t="shared" si="0"/>
        <v>78</v>
      </c>
      <c r="I34" s="183">
        <f t="shared" si="1"/>
        <v>62</v>
      </c>
      <c r="J34" s="153">
        <f t="shared" si="2"/>
        <v>78</v>
      </c>
      <c r="K34" s="151">
        <f t="shared" si="3"/>
        <v>4836</v>
      </c>
      <c r="L34" s="34"/>
      <c r="M34" s="118" t="s">
        <v>719</v>
      </c>
    </row>
    <row r="35" spans="1:13" ht="17.100000000000001" customHeight="1">
      <c r="A35" s="154">
        <v>45349</v>
      </c>
      <c r="B35" s="166" t="s">
        <v>591</v>
      </c>
      <c r="C35" s="156"/>
      <c r="D35" s="157"/>
      <c r="E35" s="158"/>
      <c r="F35" s="159">
        <v>2</v>
      </c>
      <c r="G35" s="176">
        <v>78</v>
      </c>
      <c r="H35" s="262">
        <f t="shared" si="0"/>
        <v>156</v>
      </c>
      <c r="I35" s="263">
        <f t="shared" si="1"/>
        <v>60</v>
      </c>
      <c r="J35" s="181">
        <f t="shared" si="2"/>
        <v>78</v>
      </c>
      <c r="K35" s="182">
        <f t="shared" si="3"/>
        <v>4680</v>
      </c>
      <c r="L35" s="164"/>
      <c r="M35" s="167" t="s">
        <v>725</v>
      </c>
    </row>
    <row r="36" spans="1:13" ht="17.100000000000001" customHeight="1">
      <c r="A36" s="17">
        <v>45391</v>
      </c>
      <c r="B36" s="86" t="s">
        <v>602</v>
      </c>
      <c r="C36" s="19"/>
      <c r="D36" s="20"/>
      <c r="E36" s="21"/>
      <c r="F36" s="22">
        <v>4</v>
      </c>
      <c r="G36" s="270">
        <v>78</v>
      </c>
      <c r="H36" s="188">
        <f t="shared" si="0"/>
        <v>312</v>
      </c>
      <c r="I36" s="271">
        <f>+I34+C36-F36</f>
        <v>58</v>
      </c>
      <c r="J36" s="272">
        <f>ROUND(((K34+E36)-H36)/I36,2)</f>
        <v>78</v>
      </c>
      <c r="K36" s="273">
        <f t="shared" si="3"/>
        <v>4524</v>
      </c>
      <c r="L36" s="277"/>
      <c r="M36" s="118" t="s">
        <v>805</v>
      </c>
    </row>
    <row r="37" spans="1:13" ht="17.100000000000001" customHeight="1">
      <c r="A37" s="17">
        <v>45399</v>
      </c>
      <c r="B37" s="86" t="s">
        <v>587</v>
      </c>
      <c r="C37" s="19"/>
      <c r="D37" s="20"/>
      <c r="E37" s="21"/>
      <c r="F37" s="22">
        <v>2</v>
      </c>
      <c r="G37" s="270">
        <v>78</v>
      </c>
      <c r="H37" s="188">
        <f t="shared" si="0"/>
        <v>156</v>
      </c>
      <c r="I37" s="271">
        <f>+I35+C37-F37</f>
        <v>58</v>
      </c>
      <c r="J37" s="272">
        <f>ROUND(((K35+E37)-H37)/I37,2)</f>
        <v>78</v>
      </c>
      <c r="K37" s="273">
        <f t="shared" si="3"/>
        <v>4524</v>
      </c>
      <c r="L37" s="274"/>
      <c r="M37" s="118" t="s">
        <v>820</v>
      </c>
    </row>
    <row r="38" spans="1:13" ht="17.100000000000001" customHeight="1">
      <c r="A38" s="17">
        <v>45405</v>
      </c>
      <c r="B38" s="85" t="s">
        <v>602</v>
      </c>
      <c r="C38" s="28"/>
      <c r="D38" s="29"/>
      <c r="E38" s="21"/>
      <c r="F38" s="30">
        <v>1</v>
      </c>
      <c r="G38" s="117">
        <v>78</v>
      </c>
      <c r="H38" s="33">
        <f t="shared" si="0"/>
        <v>78</v>
      </c>
      <c r="I38" s="99">
        <f t="shared" ref="I38:I43" si="4">+I37+C38-F38</f>
        <v>57</v>
      </c>
      <c r="J38" s="100">
        <f t="shared" ref="J38:J43" si="5">ROUND(((K37+E38)-H38)/I38,2)</f>
        <v>78</v>
      </c>
      <c r="K38" s="101">
        <f t="shared" si="3"/>
        <v>4446</v>
      </c>
      <c r="L38" s="26"/>
      <c r="M38" s="118" t="s">
        <v>831</v>
      </c>
    </row>
    <row r="39" spans="1:13" ht="17.100000000000001" customHeight="1">
      <c r="A39" s="17">
        <v>45411</v>
      </c>
      <c r="B39" s="85" t="s">
        <v>607</v>
      </c>
      <c r="C39" s="28"/>
      <c r="D39" s="29"/>
      <c r="E39" s="21"/>
      <c r="F39" s="30">
        <v>1</v>
      </c>
      <c r="G39" s="117">
        <v>78</v>
      </c>
      <c r="H39" s="33">
        <f t="shared" si="0"/>
        <v>78</v>
      </c>
      <c r="I39" s="99">
        <f t="shared" si="4"/>
        <v>56</v>
      </c>
      <c r="J39" s="100">
        <f t="shared" si="5"/>
        <v>78</v>
      </c>
      <c r="K39" s="101">
        <f t="shared" si="3"/>
        <v>4368</v>
      </c>
      <c r="L39" s="34"/>
      <c r="M39" s="118" t="s">
        <v>837</v>
      </c>
    </row>
    <row r="40" spans="1:13" ht="17.100000000000001" customHeight="1">
      <c r="A40" s="17">
        <v>45411</v>
      </c>
      <c r="B40" s="85" t="s">
        <v>591</v>
      </c>
      <c r="C40" s="28"/>
      <c r="D40" s="29"/>
      <c r="E40" s="21"/>
      <c r="F40" s="30">
        <v>1</v>
      </c>
      <c r="G40" s="175">
        <v>78</v>
      </c>
      <c r="H40" s="21">
        <f t="shared" si="0"/>
        <v>78</v>
      </c>
      <c r="I40" s="177">
        <f t="shared" si="4"/>
        <v>55</v>
      </c>
      <c r="J40" s="178">
        <f t="shared" si="5"/>
        <v>78</v>
      </c>
      <c r="K40" s="179">
        <f t="shared" si="3"/>
        <v>4290</v>
      </c>
      <c r="L40" s="34"/>
      <c r="M40" s="118" t="s">
        <v>840</v>
      </c>
    </row>
    <row r="41" spans="1:13" ht="17.100000000000001" customHeight="1">
      <c r="A41" s="17">
        <v>45412</v>
      </c>
      <c r="B41" s="85" t="s">
        <v>587</v>
      </c>
      <c r="C41" s="28"/>
      <c r="D41" s="29"/>
      <c r="E41" s="21"/>
      <c r="F41" s="30">
        <v>1</v>
      </c>
      <c r="G41" s="175">
        <v>78</v>
      </c>
      <c r="H41" s="21">
        <f t="shared" si="0"/>
        <v>78</v>
      </c>
      <c r="I41" s="177">
        <f t="shared" si="4"/>
        <v>54</v>
      </c>
      <c r="J41" s="178">
        <f t="shared" si="5"/>
        <v>78</v>
      </c>
      <c r="K41" s="179">
        <f t="shared" si="3"/>
        <v>4212</v>
      </c>
      <c r="L41" s="34"/>
      <c r="M41" s="118" t="s">
        <v>841</v>
      </c>
    </row>
    <row r="42" spans="1:13" ht="17.100000000000001" customHeight="1">
      <c r="A42" s="17">
        <v>45426</v>
      </c>
      <c r="B42" s="85" t="s">
        <v>878</v>
      </c>
      <c r="C42" s="28">
        <v>150</v>
      </c>
      <c r="D42" s="29">
        <v>80</v>
      </c>
      <c r="E42" s="21">
        <f>C42*D42</f>
        <v>12000</v>
      </c>
      <c r="F42" s="30"/>
      <c r="G42" s="31"/>
      <c r="H42" s="33"/>
      <c r="I42" s="99">
        <f t="shared" si="4"/>
        <v>204</v>
      </c>
      <c r="J42" s="100">
        <f t="shared" si="5"/>
        <v>79.47</v>
      </c>
      <c r="K42" s="101">
        <f t="shared" si="3"/>
        <v>16211.88</v>
      </c>
      <c r="L42" s="34"/>
    </row>
    <row r="43" spans="1:13" ht="17.100000000000001" customHeight="1">
      <c r="A43" s="17">
        <v>45426</v>
      </c>
      <c r="B43" s="85" t="s">
        <v>593</v>
      </c>
      <c r="C43" s="28"/>
      <c r="D43" s="29"/>
      <c r="E43" s="21"/>
      <c r="F43" s="30">
        <v>1</v>
      </c>
      <c r="G43" s="117">
        <f>J42</f>
        <v>79.47</v>
      </c>
      <c r="H43" s="33">
        <f>F43*G43</f>
        <v>79.47</v>
      </c>
      <c r="I43" s="99">
        <f t="shared" si="4"/>
        <v>203</v>
      </c>
      <c r="J43" s="100">
        <f t="shared" si="5"/>
        <v>79.47</v>
      </c>
      <c r="K43" s="101">
        <f t="shared" si="3"/>
        <v>16132.41</v>
      </c>
      <c r="L43" s="34"/>
      <c r="M43" s="118" t="s">
        <v>884</v>
      </c>
    </row>
    <row r="44" spans="1:13" ht="17.100000000000001" customHeight="1">
      <c r="A44" s="17">
        <v>45426</v>
      </c>
      <c r="B44" s="85" t="s">
        <v>587</v>
      </c>
      <c r="C44" s="28"/>
      <c r="D44" s="29"/>
      <c r="E44" s="21"/>
      <c r="F44" s="30">
        <v>1</v>
      </c>
      <c r="G44" s="117">
        <f t="shared" ref="G44:G62" si="6">J43</f>
        <v>79.47</v>
      </c>
      <c r="H44" s="33">
        <f t="shared" ref="H44:H56" si="7">F44*G44</f>
        <v>79.47</v>
      </c>
      <c r="I44" s="99">
        <f t="shared" ref="I44:I56" si="8">+I43+C44-F44</f>
        <v>202</v>
      </c>
      <c r="J44" s="100">
        <f t="shared" ref="J44:J56" si="9">ROUND(((K43+E44)-H44)/I44,2)</f>
        <v>79.47</v>
      </c>
      <c r="K44" s="101">
        <f t="shared" ref="K44:K56" si="10">ROUND(I44*J44,2)</f>
        <v>16052.94</v>
      </c>
      <c r="L44" s="34"/>
      <c r="M44" s="118" t="s">
        <v>887</v>
      </c>
    </row>
    <row r="45" spans="1:13" ht="17.100000000000001" customHeight="1">
      <c r="A45" s="17">
        <v>45426</v>
      </c>
      <c r="B45" s="85" t="s">
        <v>602</v>
      </c>
      <c r="C45" s="28"/>
      <c r="D45" s="29"/>
      <c r="E45" s="21"/>
      <c r="F45" s="30">
        <v>2</v>
      </c>
      <c r="G45" s="117">
        <f t="shared" si="6"/>
        <v>79.47</v>
      </c>
      <c r="H45" s="33">
        <f t="shared" si="7"/>
        <v>158.94</v>
      </c>
      <c r="I45" s="99">
        <f t="shared" si="8"/>
        <v>200</v>
      </c>
      <c r="J45" s="100">
        <f t="shared" si="9"/>
        <v>79.47</v>
      </c>
      <c r="K45" s="101">
        <f t="shared" si="10"/>
        <v>15894</v>
      </c>
      <c r="L45" s="34"/>
      <c r="M45" s="118" t="s">
        <v>889</v>
      </c>
    </row>
    <row r="46" spans="1:13" ht="17.100000000000001" customHeight="1">
      <c r="A46" s="17">
        <v>45427</v>
      </c>
      <c r="B46" s="85" t="s">
        <v>598</v>
      </c>
      <c r="C46" s="28"/>
      <c r="D46" s="29"/>
      <c r="E46" s="21"/>
      <c r="F46" s="30">
        <v>2</v>
      </c>
      <c r="G46" s="117">
        <f t="shared" si="6"/>
        <v>79.47</v>
      </c>
      <c r="H46" s="33">
        <f t="shared" si="7"/>
        <v>158.94</v>
      </c>
      <c r="I46" s="99">
        <f t="shared" si="8"/>
        <v>198</v>
      </c>
      <c r="J46" s="100">
        <f t="shared" si="9"/>
        <v>79.47</v>
      </c>
      <c r="K46" s="101">
        <f t="shared" si="10"/>
        <v>15735.06</v>
      </c>
      <c r="L46" s="34"/>
      <c r="M46" s="118" t="s">
        <v>891</v>
      </c>
    </row>
    <row r="47" spans="1:13" ht="17.100000000000001" customHeight="1">
      <c r="A47" s="17">
        <v>45427</v>
      </c>
      <c r="B47" s="85" t="s">
        <v>591</v>
      </c>
      <c r="C47" s="28"/>
      <c r="D47" s="29"/>
      <c r="E47" s="21"/>
      <c r="F47" s="30">
        <v>1</v>
      </c>
      <c r="G47" s="117">
        <f t="shared" si="6"/>
        <v>79.47</v>
      </c>
      <c r="H47" s="33">
        <f t="shared" si="7"/>
        <v>79.47</v>
      </c>
      <c r="I47" s="99">
        <f t="shared" si="8"/>
        <v>197</v>
      </c>
      <c r="J47" s="100">
        <f t="shared" si="9"/>
        <v>79.47</v>
      </c>
      <c r="K47" s="101">
        <f t="shared" si="10"/>
        <v>15655.59</v>
      </c>
      <c r="L47" s="34"/>
      <c r="M47" s="118" t="s">
        <v>894</v>
      </c>
    </row>
    <row r="48" spans="1:13" ht="17.100000000000001" customHeight="1">
      <c r="A48" s="17">
        <v>45433</v>
      </c>
      <c r="B48" s="85" t="s">
        <v>598</v>
      </c>
      <c r="C48" s="28"/>
      <c r="D48" s="29"/>
      <c r="E48" s="21"/>
      <c r="F48" s="30">
        <v>2</v>
      </c>
      <c r="G48" s="117">
        <f t="shared" si="6"/>
        <v>79.47</v>
      </c>
      <c r="H48" s="33">
        <f t="shared" si="7"/>
        <v>158.94</v>
      </c>
      <c r="I48" s="99">
        <f t="shared" si="8"/>
        <v>195</v>
      </c>
      <c r="J48" s="100">
        <f t="shared" si="9"/>
        <v>79.47</v>
      </c>
      <c r="K48" s="101">
        <f t="shared" si="10"/>
        <v>15496.65</v>
      </c>
      <c r="L48" s="34"/>
      <c r="M48" s="118" t="s">
        <v>902</v>
      </c>
    </row>
    <row r="49" spans="1:13" ht="17.100000000000001" customHeight="1">
      <c r="A49" s="17">
        <v>45433</v>
      </c>
      <c r="B49" s="85" t="s">
        <v>595</v>
      </c>
      <c r="C49" s="28"/>
      <c r="D49" s="29"/>
      <c r="E49" s="21"/>
      <c r="F49" s="30">
        <v>1</v>
      </c>
      <c r="G49" s="117">
        <f t="shared" si="6"/>
        <v>79.47</v>
      </c>
      <c r="H49" s="33">
        <f t="shared" si="7"/>
        <v>79.47</v>
      </c>
      <c r="I49" s="99">
        <f t="shared" si="8"/>
        <v>194</v>
      </c>
      <c r="J49" s="100">
        <f t="shared" si="9"/>
        <v>79.47</v>
      </c>
      <c r="K49" s="101">
        <f t="shared" si="10"/>
        <v>15417.18</v>
      </c>
      <c r="L49" s="34"/>
      <c r="M49" s="118" t="s">
        <v>903</v>
      </c>
    </row>
    <row r="50" spans="1:13">
      <c r="A50" s="17">
        <v>45435</v>
      </c>
      <c r="B50" s="85" t="s">
        <v>591</v>
      </c>
      <c r="C50" s="28"/>
      <c r="D50" s="29"/>
      <c r="E50" s="21"/>
      <c r="F50" s="30">
        <v>2</v>
      </c>
      <c r="G50" s="117">
        <f t="shared" si="6"/>
        <v>79.47</v>
      </c>
      <c r="H50" s="33">
        <f t="shared" si="7"/>
        <v>158.94</v>
      </c>
      <c r="I50" s="99">
        <f t="shared" si="8"/>
        <v>192</v>
      </c>
      <c r="J50" s="100">
        <f t="shared" si="9"/>
        <v>79.47</v>
      </c>
      <c r="K50" s="101">
        <f t="shared" si="10"/>
        <v>15258.24</v>
      </c>
      <c r="L50" s="34"/>
      <c r="M50" s="118" t="s">
        <v>906</v>
      </c>
    </row>
    <row r="51" spans="1:13">
      <c r="A51" s="17">
        <v>45435</v>
      </c>
      <c r="B51" s="85" t="s">
        <v>607</v>
      </c>
      <c r="C51" s="28"/>
      <c r="D51" s="29"/>
      <c r="E51" s="21"/>
      <c r="F51" s="30">
        <v>1</v>
      </c>
      <c r="G51" s="117">
        <f t="shared" si="6"/>
        <v>79.47</v>
      </c>
      <c r="H51" s="33">
        <f t="shared" si="7"/>
        <v>79.47</v>
      </c>
      <c r="I51" s="99">
        <f t="shared" si="8"/>
        <v>191</v>
      </c>
      <c r="J51" s="100">
        <f t="shared" si="9"/>
        <v>79.47</v>
      </c>
      <c r="K51" s="101">
        <f t="shared" si="10"/>
        <v>15178.77</v>
      </c>
      <c r="L51" s="34"/>
      <c r="M51" s="118" t="s">
        <v>911</v>
      </c>
    </row>
    <row r="52" spans="1:13">
      <c r="A52" s="17">
        <v>45440</v>
      </c>
      <c r="B52" s="85" t="s">
        <v>602</v>
      </c>
      <c r="C52" s="28"/>
      <c r="D52" s="29"/>
      <c r="E52" s="21"/>
      <c r="F52" s="30">
        <v>2</v>
      </c>
      <c r="G52" s="117">
        <f t="shared" si="6"/>
        <v>79.47</v>
      </c>
      <c r="H52" s="33">
        <f t="shared" si="7"/>
        <v>158.94</v>
      </c>
      <c r="I52" s="99">
        <f t="shared" si="8"/>
        <v>189</v>
      </c>
      <c r="J52" s="100">
        <f t="shared" si="9"/>
        <v>79.47</v>
      </c>
      <c r="K52" s="101">
        <f t="shared" si="10"/>
        <v>15019.83</v>
      </c>
      <c r="L52" s="34"/>
      <c r="M52" s="118" t="s">
        <v>919</v>
      </c>
    </row>
    <row r="53" spans="1:13">
      <c r="A53" s="17">
        <v>45449</v>
      </c>
      <c r="B53" s="85" t="s">
        <v>591</v>
      </c>
      <c r="C53" s="28"/>
      <c r="D53" s="29"/>
      <c r="E53" s="21"/>
      <c r="F53" s="30">
        <v>2</v>
      </c>
      <c r="G53" s="117">
        <f t="shared" si="6"/>
        <v>79.47</v>
      </c>
      <c r="H53" s="33">
        <f t="shared" si="7"/>
        <v>158.94</v>
      </c>
      <c r="I53" s="99">
        <f t="shared" si="8"/>
        <v>187</v>
      </c>
      <c r="J53" s="100">
        <f t="shared" si="9"/>
        <v>79.47</v>
      </c>
      <c r="K53" s="101">
        <f t="shared" si="10"/>
        <v>14860.89</v>
      </c>
      <c r="L53" s="34"/>
      <c r="M53" s="118" t="s">
        <v>936</v>
      </c>
    </row>
    <row r="54" spans="1:13">
      <c r="A54" s="17">
        <v>45453</v>
      </c>
      <c r="B54" s="85" t="s">
        <v>595</v>
      </c>
      <c r="C54" s="28"/>
      <c r="D54" s="29"/>
      <c r="E54" s="21"/>
      <c r="F54" s="30">
        <v>1</v>
      </c>
      <c r="G54" s="117">
        <f t="shared" si="6"/>
        <v>79.47</v>
      </c>
      <c r="H54" s="33">
        <f t="shared" si="7"/>
        <v>79.47</v>
      </c>
      <c r="I54" s="99">
        <f t="shared" si="8"/>
        <v>186</v>
      </c>
      <c r="J54" s="100">
        <f t="shared" si="9"/>
        <v>79.47</v>
      </c>
      <c r="K54" s="101">
        <f t="shared" si="10"/>
        <v>14781.42</v>
      </c>
      <c r="L54" s="34"/>
      <c r="M54" s="118" t="s">
        <v>940</v>
      </c>
    </row>
    <row r="55" spans="1:13">
      <c r="A55" s="17">
        <v>45456</v>
      </c>
      <c r="B55" s="85" t="s">
        <v>607</v>
      </c>
      <c r="C55" s="28"/>
      <c r="D55" s="29"/>
      <c r="E55" s="21"/>
      <c r="F55" s="30">
        <v>1</v>
      </c>
      <c r="G55" s="117">
        <f t="shared" si="6"/>
        <v>79.47</v>
      </c>
      <c r="H55" s="33">
        <f t="shared" si="7"/>
        <v>79.47</v>
      </c>
      <c r="I55" s="99">
        <f t="shared" si="8"/>
        <v>185</v>
      </c>
      <c r="J55" s="100">
        <f t="shared" si="9"/>
        <v>79.47</v>
      </c>
      <c r="K55" s="101">
        <f t="shared" si="10"/>
        <v>14701.95</v>
      </c>
      <c r="L55" s="34"/>
      <c r="M55" s="118" t="s">
        <v>948</v>
      </c>
    </row>
    <row r="56" spans="1:13">
      <c r="A56" s="17">
        <v>45461</v>
      </c>
      <c r="B56" s="85" t="s">
        <v>591</v>
      </c>
      <c r="C56" s="28"/>
      <c r="D56" s="29"/>
      <c r="E56" s="21"/>
      <c r="F56" s="30">
        <v>3</v>
      </c>
      <c r="G56" s="117">
        <f>J55</f>
        <v>79.47</v>
      </c>
      <c r="H56" s="33">
        <f t="shared" si="7"/>
        <v>238.41</v>
      </c>
      <c r="I56" s="99">
        <f t="shared" si="8"/>
        <v>182</v>
      </c>
      <c r="J56" s="100">
        <f t="shared" si="9"/>
        <v>79.47</v>
      </c>
      <c r="K56" s="101">
        <f t="shared" si="10"/>
        <v>14463.54</v>
      </c>
      <c r="L56" s="17"/>
      <c r="M56" s="118" t="s">
        <v>950</v>
      </c>
    </row>
    <row r="57" spans="1:13">
      <c r="A57" s="154">
        <v>45468</v>
      </c>
      <c r="B57" s="166" t="s">
        <v>595</v>
      </c>
      <c r="C57" s="156"/>
      <c r="D57" s="157"/>
      <c r="E57" s="158"/>
      <c r="F57" s="159">
        <v>1</v>
      </c>
      <c r="G57" s="176">
        <f t="shared" si="6"/>
        <v>79.47</v>
      </c>
      <c r="H57" s="163">
        <f t="shared" ref="H57:H63" si="11">F57*G57</f>
        <v>79.47</v>
      </c>
      <c r="I57" s="180">
        <f t="shared" ref="I57:I63" si="12">+I56+C57-F57</f>
        <v>181</v>
      </c>
      <c r="J57" s="181">
        <f t="shared" ref="J57:J63" si="13">ROUND(((K56+E57)-H57)/I57,2)</f>
        <v>79.47</v>
      </c>
      <c r="K57" s="182">
        <f t="shared" ref="K57:K63" si="14">ROUND(I57*J57,2)</f>
        <v>14384.07</v>
      </c>
      <c r="L57" s="154"/>
      <c r="M57" s="167" t="s">
        <v>962</v>
      </c>
    </row>
    <row r="58" spans="1:13">
      <c r="A58" s="17">
        <v>45475</v>
      </c>
      <c r="B58" s="86" t="s">
        <v>591</v>
      </c>
      <c r="C58" s="19"/>
      <c r="D58" s="20"/>
      <c r="E58" s="21"/>
      <c r="F58" s="22">
        <v>2</v>
      </c>
      <c r="G58" s="313">
        <f t="shared" si="6"/>
        <v>79.47</v>
      </c>
      <c r="H58" s="21">
        <f t="shared" si="11"/>
        <v>158.94</v>
      </c>
      <c r="I58" s="148">
        <f t="shared" si="12"/>
        <v>179</v>
      </c>
      <c r="J58" s="314">
        <f t="shared" si="13"/>
        <v>79.47</v>
      </c>
      <c r="K58" s="120">
        <f t="shared" si="14"/>
        <v>14225.13</v>
      </c>
      <c r="L58" s="17"/>
      <c r="M58" s="118" t="s">
        <v>982</v>
      </c>
    </row>
    <row r="59" spans="1:13">
      <c r="A59" s="17">
        <v>45489</v>
      </c>
      <c r="B59" s="85" t="s">
        <v>591</v>
      </c>
      <c r="C59" s="28"/>
      <c r="D59" s="29"/>
      <c r="E59" s="21"/>
      <c r="F59" s="30">
        <v>5</v>
      </c>
      <c r="G59" s="117">
        <f t="shared" si="6"/>
        <v>79.47</v>
      </c>
      <c r="H59" s="33">
        <f t="shared" si="11"/>
        <v>397.35</v>
      </c>
      <c r="I59" s="99">
        <f t="shared" si="12"/>
        <v>174</v>
      </c>
      <c r="J59" s="100">
        <f t="shared" si="13"/>
        <v>79.47</v>
      </c>
      <c r="K59" s="101">
        <f t="shared" si="14"/>
        <v>13827.78</v>
      </c>
      <c r="L59" s="17"/>
      <c r="M59" s="118" t="s">
        <v>1006</v>
      </c>
    </row>
    <row r="60" spans="1:13">
      <c r="A60" s="17">
        <v>45490</v>
      </c>
      <c r="B60" s="85" t="s">
        <v>627</v>
      </c>
      <c r="C60" s="28"/>
      <c r="D60" s="29"/>
      <c r="E60" s="21"/>
      <c r="F60" s="30">
        <v>60</v>
      </c>
      <c r="G60" s="117">
        <f t="shared" si="6"/>
        <v>79.47</v>
      </c>
      <c r="H60" s="33">
        <f t="shared" si="11"/>
        <v>4768.2</v>
      </c>
      <c r="I60" s="99">
        <f t="shared" si="12"/>
        <v>114</v>
      </c>
      <c r="J60" s="100">
        <f t="shared" si="13"/>
        <v>79.47</v>
      </c>
      <c r="K60" s="101">
        <f t="shared" si="14"/>
        <v>9059.58</v>
      </c>
      <c r="L60" s="17"/>
      <c r="M60" s="118" t="s">
        <v>1011</v>
      </c>
    </row>
    <row r="61" spans="1:13">
      <c r="A61" s="17">
        <v>45495</v>
      </c>
      <c r="B61" s="85" t="s">
        <v>607</v>
      </c>
      <c r="C61" s="28"/>
      <c r="D61" s="29"/>
      <c r="E61" s="21"/>
      <c r="F61" s="30">
        <v>1</v>
      </c>
      <c r="G61" s="117">
        <f t="shared" si="6"/>
        <v>79.47</v>
      </c>
      <c r="H61" s="33">
        <f t="shared" si="11"/>
        <v>79.47</v>
      </c>
      <c r="I61" s="99">
        <f t="shared" si="12"/>
        <v>113</v>
      </c>
      <c r="J61" s="100">
        <f t="shared" si="13"/>
        <v>79.47</v>
      </c>
      <c r="K61" s="101">
        <f t="shared" si="14"/>
        <v>8980.11</v>
      </c>
      <c r="L61" s="17"/>
      <c r="M61" s="118" t="s">
        <v>1022</v>
      </c>
    </row>
    <row r="62" spans="1:13">
      <c r="A62" s="17">
        <v>45496</v>
      </c>
      <c r="B62" s="85" t="s">
        <v>591</v>
      </c>
      <c r="C62" s="28"/>
      <c r="D62" s="29"/>
      <c r="E62" s="21"/>
      <c r="F62" s="30">
        <v>2</v>
      </c>
      <c r="G62" s="117">
        <f t="shared" si="6"/>
        <v>79.47</v>
      </c>
      <c r="H62" s="33">
        <f t="shared" si="11"/>
        <v>158.94</v>
      </c>
      <c r="I62" s="99">
        <f t="shared" si="12"/>
        <v>111</v>
      </c>
      <c r="J62" s="100">
        <f t="shared" si="13"/>
        <v>79.47</v>
      </c>
      <c r="K62" s="101">
        <f t="shared" si="14"/>
        <v>8821.17</v>
      </c>
      <c r="L62" s="17"/>
      <c r="M62" s="118" t="s">
        <v>1023</v>
      </c>
    </row>
    <row r="63" spans="1:13">
      <c r="A63" s="17">
        <v>45540</v>
      </c>
      <c r="B63" s="85" t="s">
        <v>607</v>
      </c>
      <c r="C63" s="28"/>
      <c r="D63" s="29"/>
      <c r="E63" s="21"/>
      <c r="F63" s="30">
        <v>2</v>
      </c>
      <c r="G63" s="117">
        <f>J62</f>
        <v>79.47</v>
      </c>
      <c r="H63" s="33">
        <f t="shared" si="11"/>
        <v>158.94</v>
      </c>
      <c r="I63" s="99">
        <f t="shared" si="12"/>
        <v>109</v>
      </c>
      <c r="J63" s="100">
        <f t="shared" si="13"/>
        <v>79.47</v>
      </c>
      <c r="K63" s="101">
        <f t="shared" si="14"/>
        <v>8662.23</v>
      </c>
      <c r="L63" s="17"/>
      <c r="M63" s="118" t="s">
        <v>1094</v>
      </c>
    </row>
    <row r="64" spans="1:13">
      <c r="A64" s="17">
        <v>45568</v>
      </c>
      <c r="B64" s="85" t="s">
        <v>583</v>
      </c>
      <c r="C64" s="28"/>
      <c r="D64" s="29"/>
      <c r="E64" s="21"/>
      <c r="F64" s="30">
        <v>3</v>
      </c>
      <c r="G64" s="117">
        <f t="shared" ref="G64:G73" si="15">J63</f>
        <v>79.47</v>
      </c>
      <c r="H64" s="33">
        <f t="shared" ref="H64:H73" si="16">F64*G64</f>
        <v>238.41</v>
      </c>
      <c r="I64" s="99">
        <f t="shared" ref="I64:I73" si="17">+I63+C64-F64</f>
        <v>106</v>
      </c>
      <c r="J64" s="100">
        <f t="shared" ref="J64:J73" si="18">ROUND(((K63+E64)-H64)/I64,2)</f>
        <v>79.47</v>
      </c>
      <c r="K64" s="101">
        <f t="shared" ref="K64:K73" si="19">ROUND(I64*J64,2)</f>
        <v>8423.82</v>
      </c>
      <c r="L64" s="17"/>
      <c r="M64" s="118" t="s">
        <v>1142</v>
      </c>
    </row>
    <row r="65" spans="1:13">
      <c r="A65" s="17">
        <v>45574</v>
      </c>
      <c r="B65" s="85" t="s">
        <v>607</v>
      </c>
      <c r="C65" s="28"/>
      <c r="D65" s="29"/>
      <c r="E65" s="21"/>
      <c r="F65" s="30">
        <v>5</v>
      </c>
      <c r="G65" s="117">
        <f t="shared" si="15"/>
        <v>79.47</v>
      </c>
      <c r="H65" s="33">
        <f t="shared" si="16"/>
        <v>397.35</v>
      </c>
      <c r="I65" s="99">
        <f t="shared" si="17"/>
        <v>101</v>
      </c>
      <c r="J65" s="100">
        <f t="shared" si="18"/>
        <v>79.47</v>
      </c>
      <c r="K65" s="101">
        <f t="shared" si="19"/>
        <v>8026.47</v>
      </c>
      <c r="L65" s="17"/>
      <c r="M65" s="118" t="s">
        <v>1154</v>
      </c>
    </row>
    <row r="66" spans="1:13">
      <c r="A66" s="17">
        <v>45579</v>
      </c>
      <c r="B66" s="85" t="s">
        <v>583</v>
      </c>
      <c r="C66" s="28"/>
      <c r="D66" s="29"/>
      <c r="E66" s="21"/>
      <c r="F66" s="30">
        <v>5</v>
      </c>
      <c r="G66" s="117">
        <f t="shared" si="15"/>
        <v>79.47</v>
      </c>
      <c r="H66" s="33">
        <f t="shared" si="16"/>
        <v>397.35</v>
      </c>
      <c r="I66" s="99">
        <f t="shared" si="17"/>
        <v>96</v>
      </c>
      <c r="J66" s="100">
        <f t="shared" si="18"/>
        <v>79.47</v>
      </c>
      <c r="K66" s="101">
        <f t="shared" si="19"/>
        <v>7629.12</v>
      </c>
      <c r="L66" s="17"/>
      <c r="M66" s="118" t="s">
        <v>1163</v>
      </c>
    </row>
    <row r="67" spans="1:13">
      <c r="A67" s="17">
        <v>45601</v>
      </c>
      <c r="B67" s="85" t="s">
        <v>583</v>
      </c>
      <c r="C67" s="28"/>
      <c r="D67" s="29"/>
      <c r="E67" s="21"/>
      <c r="F67" s="30">
        <v>3</v>
      </c>
      <c r="G67" s="117">
        <f t="shared" si="15"/>
        <v>79.47</v>
      </c>
      <c r="H67" s="33">
        <f t="shared" si="16"/>
        <v>238.41</v>
      </c>
      <c r="I67" s="99">
        <f t="shared" si="17"/>
        <v>93</v>
      </c>
      <c r="J67" s="100">
        <f t="shared" si="18"/>
        <v>79.47</v>
      </c>
      <c r="K67" s="101">
        <f t="shared" si="19"/>
        <v>7390.71</v>
      </c>
      <c r="L67" s="17"/>
      <c r="M67" s="118" t="s">
        <v>1181</v>
      </c>
    </row>
    <row r="68" spans="1:13">
      <c r="A68" s="17">
        <v>45608</v>
      </c>
      <c r="B68" s="85" t="s">
        <v>607</v>
      </c>
      <c r="C68" s="28"/>
      <c r="D68" s="29"/>
      <c r="E68" s="21"/>
      <c r="F68" s="30">
        <v>1</v>
      </c>
      <c r="G68" s="117">
        <f t="shared" si="15"/>
        <v>79.47</v>
      </c>
      <c r="H68" s="33">
        <f t="shared" si="16"/>
        <v>79.47</v>
      </c>
      <c r="I68" s="99">
        <f t="shared" si="17"/>
        <v>92</v>
      </c>
      <c r="J68" s="100">
        <f t="shared" si="18"/>
        <v>79.47</v>
      </c>
      <c r="K68" s="101">
        <f t="shared" si="19"/>
        <v>7311.24</v>
      </c>
      <c r="L68" s="17"/>
      <c r="M68" s="118" t="s">
        <v>1194</v>
      </c>
    </row>
    <row r="69" spans="1:13">
      <c r="A69" s="17">
        <v>45636</v>
      </c>
      <c r="B69" s="85" t="s">
        <v>607</v>
      </c>
      <c r="C69" s="28"/>
      <c r="D69" s="29"/>
      <c r="E69" s="21"/>
      <c r="F69" s="30">
        <v>1</v>
      </c>
      <c r="G69" s="117">
        <f t="shared" si="15"/>
        <v>79.47</v>
      </c>
      <c r="H69" s="33">
        <f t="shared" si="16"/>
        <v>79.47</v>
      </c>
      <c r="I69" s="99">
        <f t="shared" si="17"/>
        <v>91</v>
      </c>
      <c r="J69" s="100">
        <f t="shared" si="18"/>
        <v>79.47</v>
      </c>
      <c r="K69" s="101">
        <f t="shared" si="19"/>
        <v>7231.77</v>
      </c>
      <c r="L69" s="17"/>
      <c r="M69" s="118" t="s">
        <v>1215</v>
      </c>
    </row>
    <row r="70" spans="1:13">
      <c r="A70" s="17"/>
      <c r="B70" s="85"/>
      <c r="C70" s="28"/>
      <c r="D70" s="29"/>
      <c r="E70" s="21"/>
      <c r="F70" s="30"/>
      <c r="G70" s="117">
        <f t="shared" si="15"/>
        <v>79.47</v>
      </c>
      <c r="H70" s="33">
        <f t="shared" si="16"/>
        <v>0</v>
      </c>
      <c r="I70" s="99">
        <f t="shared" si="17"/>
        <v>91</v>
      </c>
      <c r="J70" s="100">
        <f t="shared" si="18"/>
        <v>79.47</v>
      </c>
      <c r="K70" s="101">
        <f t="shared" si="19"/>
        <v>7231.77</v>
      </c>
      <c r="L70" s="17"/>
    </row>
    <row r="71" spans="1:13">
      <c r="A71" s="17"/>
      <c r="B71" s="85"/>
      <c r="C71" s="28"/>
      <c r="D71" s="29"/>
      <c r="E71" s="21"/>
      <c r="F71" s="30"/>
      <c r="G71" s="117">
        <f t="shared" si="15"/>
        <v>79.47</v>
      </c>
      <c r="H71" s="33">
        <f t="shared" si="16"/>
        <v>0</v>
      </c>
      <c r="I71" s="99">
        <f t="shared" si="17"/>
        <v>91</v>
      </c>
      <c r="J71" s="100">
        <f t="shared" si="18"/>
        <v>79.47</v>
      </c>
      <c r="K71" s="101">
        <f t="shared" si="19"/>
        <v>7231.77</v>
      </c>
      <c r="L71" s="17"/>
    </row>
    <row r="72" spans="1:13">
      <c r="A72" s="17"/>
      <c r="B72" s="85"/>
      <c r="C72" s="28"/>
      <c r="D72" s="29"/>
      <c r="E72" s="21"/>
      <c r="F72" s="30"/>
      <c r="G72" s="117">
        <f t="shared" si="15"/>
        <v>79.47</v>
      </c>
      <c r="H72" s="33">
        <f t="shared" si="16"/>
        <v>0</v>
      </c>
      <c r="I72" s="99">
        <f t="shared" si="17"/>
        <v>91</v>
      </c>
      <c r="J72" s="100">
        <f t="shared" si="18"/>
        <v>79.47</v>
      </c>
      <c r="K72" s="101">
        <f t="shared" si="19"/>
        <v>7231.77</v>
      </c>
      <c r="L72" s="17"/>
    </row>
    <row r="73" spans="1:13">
      <c r="A73" s="17"/>
      <c r="B73" s="85"/>
      <c r="C73" s="28"/>
      <c r="D73" s="29"/>
      <c r="E73" s="21"/>
      <c r="F73" s="30"/>
      <c r="G73" s="117">
        <f t="shared" si="15"/>
        <v>79.47</v>
      </c>
      <c r="H73" s="33">
        <f t="shared" si="16"/>
        <v>0</v>
      </c>
      <c r="I73" s="99">
        <f t="shared" si="17"/>
        <v>91</v>
      </c>
      <c r="J73" s="100">
        <f t="shared" si="18"/>
        <v>79.47</v>
      </c>
      <c r="K73" s="101">
        <f t="shared" si="19"/>
        <v>7231.77</v>
      </c>
      <c r="L73" s="17"/>
    </row>
  </sheetData>
  <mergeCells count="23">
    <mergeCell ref="M11:M13"/>
    <mergeCell ref="K9:L9"/>
    <mergeCell ref="K1:L1"/>
    <mergeCell ref="A3:L3"/>
    <mergeCell ref="A4:L4"/>
    <mergeCell ref="B6:H6"/>
    <mergeCell ref="A7:L7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I12:I13"/>
    <mergeCell ref="J12:J13"/>
    <mergeCell ref="D12:D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>
    <tabColor rgb="FFFFFF00"/>
    <pageSetUpPr fitToPage="1"/>
  </sheetPr>
  <dimension ref="A1:M78"/>
  <sheetViews>
    <sheetView topLeftCell="A8" zoomScaleNormal="100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83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3.28515625" style="1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10"/>
      <c r="C8" s="10"/>
      <c r="D8" s="10" t="s">
        <v>558</v>
      </c>
      <c r="E8" s="10"/>
      <c r="F8" s="10"/>
      <c r="G8" s="10"/>
      <c r="H8" s="38"/>
      <c r="I8" s="9" t="s">
        <v>6</v>
      </c>
      <c r="J8" s="10"/>
      <c r="K8" s="10" t="s">
        <v>560</v>
      </c>
      <c r="L8" s="11"/>
    </row>
    <row r="9" spans="1:13" ht="15" customHeight="1">
      <c r="A9" s="12" t="s">
        <v>8</v>
      </c>
      <c r="B9" s="10"/>
      <c r="C9" s="10"/>
      <c r="D9" s="10" t="s">
        <v>559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16"/>
      <c r="C10" s="16"/>
      <c r="D10" s="16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63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64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65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84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59</v>
      </c>
      <c r="J14" s="25">
        <v>385</v>
      </c>
      <c r="K14" s="21">
        <f>J14*I14</f>
        <v>22715</v>
      </c>
      <c r="L14" s="26"/>
    </row>
    <row r="15" spans="1:13" ht="17.100000000000001" customHeight="1">
      <c r="A15" s="17">
        <v>45330</v>
      </c>
      <c r="B15" s="85" t="s">
        <v>602</v>
      </c>
      <c r="C15" s="28"/>
      <c r="D15" s="29"/>
      <c r="E15" s="21"/>
      <c r="F15" s="30">
        <v>5</v>
      </c>
      <c r="G15" s="31">
        <f>J14</f>
        <v>385</v>
      </c>
      <c r="H15" s="21">
        <f>G15*F15</f>
        <v>1925</v>
      </c>
      <c r="I15" s="32">
        <f>+I14+C15-F15</f>
        <v>54</v>
      </c>
      <c r="J15" s="42">
        <f>ROUND(((K14+E15)-H15)/I15,2)</f>
        <v>385</v>
      </c>
      <c r="K15" s="33">
        <f>ROUND(I15*J15,2)</f>
        <v>20790</v>
      </c>
      <c r="L15" s="34"/>
      <c r="M15" s="185" t="s">
        <v>689</v>
      </c>
    </row>
    <row r="16" spans="1:13" ht="17.100000000000001" customHeight="1">
      <c r="A16" s="17">
        <v>45330</v>
      </c>
      <c r="B16" s="85" t="s">
        <v>587</v>
      </c>
      <c r="C16" s="28"/>
      <c r="D16" s="29"/>
      <c r="E16" s="21"/>
      <c r="F16" s="30">
        <v>9</v>
      </c>
      <c r="G16" s="31">
        <f>J15</f>
        <v>385</v>
      </c>
      <c r="H16" s="21">
        <f>G16*F16</f>
        <v>3465</v>
      </c>
      <c r="I16" s="32">
        <f>+I15+C16-F16</f>
        <v>45</v>
      </c>
      <c r="J16" s="42">
        <f>ROUND(((K15+E16)-H16)/I16,2)</f>
        <v>385</v>
      </c>
      <c r="K16" s="33">
        <f>ROUND(I16*J16,2)</f>
        <v>17325</v>
      </c>
      <c r="L16" s="34"/>
      <c r="M16" s="1" t="s">
        <v>690</v>
      </c>
    </row>
    <row r="17" spans="1:13" ht="17.100000000000001" customHeight="1">
      <c r="A17" s="17">
        <v>45334</v>
      </c>
      <c r="B17" s="86" t="s">
        <v>627</v>
      </c>
      <c r="C17" s="28"/>
      <c r="D17" s="29"/>
      <c r="E17" s="21"/>
      <c r="F17" s="30">
        <v>36</v>
      </c>
      <c r="G17" s="31">
        <f>J16</f>
        <v>385</v>
      </c>
      <c r="H17" s="21">
        <f>G17*F17</f>
        <v>13860</v>
      </c>
      <c r="I17" s="32">
        <f>+I16+C17-F17</f>
        <v>9</v>
      </c>
      <c r="J17" s="42">
        <f>ROUND(((K16+E17)-H17)/I17,2)</f>
        <v>385</v>
      </c>
      <c r="K17" s="33">
        <f>ROUND(I17*J17,2)</f>
        <v>3465</v>
      </c>
      <c r="L17" s="34"/>
      <c r="M17" s="1" t="s">
        <v>691</v>
      </c>
    </row>
    <row r="18" spans="1:13" ht="17.100000000000001" customHeight="1">
      <c r="A18" s="154">
        <v>45334</v>
      </c>
      <c r="B18" s="171" t="s">
        <v>595</v>
      </c>
      <c r="C18" s="156"/>
      <c r="D18" s="157"/>
      <c r="E18" s="158"/>
      <c r="F18" s="159">
        <v>9</v>
      </c>
      <c r="G18" s="160">
        <f>J17</f>
        <v>385</v>
      </c>
      <c r="H18" s="158">
        <f>G18*F18</f>
        <v>3465</v>
      </c>
      <c r="I18" s="161">
        <f>+I17+C18-F18</f>
        <v>0</v>
      </c>
      <c r="J18" s="162" t="e">
        <f>ROUND(((K17+E18)-H18)/I18,2)</f>
        <v>#DIV/0!</v>
      </c>
      <c r="K18" s="163" t="e">
        <f>ROUND(I18*J18,2)</f>
        <v>#DIV/0!</v>
      </c>
      <c r="L18" s="164"/>
      <c r="M18" s="165" t="s">
        <v>692</v>
      </c>
    </row>
    <row r="19" spans="1:13" ht="17.100000000000001" customHeight="1">
      <c r="A19" s="17"/>
      <c r="B19" s="87"/>
      <c r="C19" s="19"/>
      <c r="D19" s="20"/>
      <c r="E19" s="21"/>
      <c r="F19" s="22"/>
      <c r="G19" s="23"/>
      <c r="H19" s="21"/>
      <c r="I19" s="24"/>
      <c r="J19" s="21"/>
      <c r="K19" s="21"/>
      <c r="L19" s="26"/>
    </row>
    <row r="20" spans="1:13" ht="17.100000000000001" customHeight="1">
      <c r="A20" s="17"/>
      <c r="B20" s="85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3" ht="17.100000000000001" customHeight="1">
      <c r="A21" s="17"/>
      <c r="B21" s="85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3" ht="17.100000000000001" customHeight="1">
      <c r="A22" s="17"/>
      <c r="B22" s="85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3" ht="17.100000000000001" customHeight="1">
      <c r="A23" s="17"/>
      <c r="B23" s="85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3" ht="17.100000000000001" customHeight="1">
      <c r="A24" s="17"/>
      <c r="B24" s="85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3" ht="17.100000000000001" customHeight="1">
      <c r="A25" s="17"/>
      <c r="B25" s="85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3" ht="17.100000000000001" customHeight="1">
      <c r="A26" s="17"/>
      <c r="B26" s="85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3" ht="17.100000000000001" customHeight="1">
      <c r="A27" s="17"/>
      <c r="B27" s="85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3" ht="17.100000000000001" customHeight="1">
      <c r="A28" s="17"/>
      <c r="B28" s="85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3" ht="17.100000000000001" customHeight="1">
      <c r="A29" s="17"/>
      <c r="B29" s="85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3" ht="17.100000000000001" customHeight="1">
      <c r="A30" s="17"/>
      <c r="B30" s="85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3" ht="17.100000000000001" customHeight="1">
      <c r="A31" s="17"/>
      <c r="B31" s="85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3" ht="17.100000000000001" customHeight="1">
      <c r="A32" s="17"/>
      <c r="B32" s="85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85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85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85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85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85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85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85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85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85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85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85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85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85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85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85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85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85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85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85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85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85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85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85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85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85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85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85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85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85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85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85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85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85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85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85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85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85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85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85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85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85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85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3">
    <mergeCell ref="M11:M13"/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>
    <tabColor rgb="FFFFFF00"/>
    <pageSetUpPr fitToPage="1"/>
  </sheetPr>
  <dimension ref="A1:M81"/>
  <sheetViews>
    <sheetView topLeftCell="A15" zoomScale="115" zoomScaleNormal="115" zoomScaleSheetLayoutView="100" workbookViewId="0">
      <selection activeCell="R22" sqref="R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421</v>
      </c>
      <c r="F8" s="10"/>
      <c r="G8" s="10"/>
      <c r="H8" s="38"/>
      <c r="I8" s="9" t="s">
        <v>6</v>
      </c>
      <c r="J8" s="10"/>
      <c r="K8" s="10" t="s">
        <v>566</v>
      </c>
      <c r="L8" s="11"/>
    </row>
    <row r="9" spans="1:13" ht="15" customHeight="1">
      <c r="A9" s="12" t="s">
        <v>8</v>
      </c>
      <c r="D9" s="10" t="s">
        <v>562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22</v>
      </c>
      <c r="J14" s="25">
        <v>640</v>
      </c>
      <c r="K14" s="21">
        <f>J14*I14</f>
        <v>14080</v>
      </c>
      <c r="L14" s="26"/>
    </row>
    <row r="15" spans="1:13" ht="17.100000000000001" customHeight="1">
      <c r="A15" s="17">
        <v>45295</v>
      </c>
      <c r="B15" s="98" t="s">
        <v>589</v>
      </c>
      <c r="C15" s="19"/>
      <c r="D15" s="20"/>
      <c r="E15" s="21"/>
      <c r="F15" s="22">
        <v>3</v>
      </c>
      <c r="G15" s="31">
        <f t="shared" ref="G15:G26" si="0">J14</f>
        <v>640</v>
      </c>
      <c r="H15" s="21">
        <f t="shared" ref="H15:H26" si="1">G15*F15</f>
        <v>1920</v>
      </c>
      <c r="I15" s="32">
        <f t="shared" ref="I15:I26" si="2">+I14+C15-F15</f>
        <v>19</v>
      </c>
      <c r="J15" s="42">
        <f t="shared" ref="J15:J26" si="3">ROUND(((K14+E15)-H15)/I15,2)</f>
        <v>640</v>
      </c>
      <c r="K15" s="33">
        <f t="shared" ref="K15:K26" si="4">ROUND(I15*J15,2)</f>
        <v>12160</v>
      </c>
      <c r="L15" s="26"/>
      <c r="M15" s="118" t="s">
        <v>590</v>
      </c>
    </row>
    <row r="16" spans="1:13" ht="17.100000000000001" customHeight="1">
      <c r="A16" s="17">
        <v>45299</v>
      </c>
      <c r="B16" s="36" t="s">
        <v>607</v>
      </c>
      <c r="C16" s="28"/>
      <c r="D16" s="29"/>
      <c r="E16" s="21"/>
      <c r="F16" s="30">
        <v>3</v>
      </c>
      <c r="G16" s="31">
        <f t="shared" si="0"/>
        <v>640</v>
      </c>
      <c r="H16" s="21">
        <f t="shared" si="1"/>
        <v>1920</v>
      </c>
      <c r="I16" s="32">
        <f t="shared" si="2"/>
        <v>16</v>
      </c>
      <c r="J16" s="42">
        <f t="shared" si="3"/>
        <v>640</v>
      </c>
      <c r="K16" s="33">
        <f t="shared" si="4"/>
        <v>10240</v>
      </c>
      <c r="L16" s="34"/>
      <c r="M16" s="118" t="s">
        <v>608</v>
      </c>
    </row>
    <row r="17" spans="1:13" ht="17.100000000000001" customHeight="1">
      <c r="A17" s="154">
        <v>45303</v>
      </c>
      <c r="B17" s="168" t="s">
        <v>589</v>
      </c>
      <c r="C17" s="156"/>
      <c r="D17" s="157"/>
      <c r="E17" s="158"/>
      <c r="F17" s="159">
        <v>1</v>
      </c>
      <c r="G17" s="160">
        <f t="shared" si="0"/>
        <v>640</v>
      </c>
      <c r="H17" s="158">
        <f t="shared" si="1"/>
        <v>640</v>
      </c>
      <c r="I17" s="161">
        <f t="shared" si="2"/>
        <v>15</v>
      </c>
      <c r="J17" s="162">
        <f t="shared" si="3"/>
        <v>640</v>
      </c>
      <c r="K17" s="163">
        <f t="shared" si="4"/>
        <v>9600</v>
      </c>
      <c r="L17" s="164"/>
      <c r="M17" s="167" t="s">
        <v>623</v>
      </c>
    </row>
    <row r="18" spans="1:13" ht="17.100000000000001" customHeight="1">
      <c r="A18" s="154">
        <v>45364</v>
      </c>
      <c r="B18" s="186" t="s">
        <v>627</v>
      </c>
      <c r="C18" s="244"/>
      <c r="D18" s="245"/>
      <c r="E18" s="158"/>
      <c r="F18" s="172">
        <v>3</v>
      </c>
      <c r="G18" s="170">
        <f t="shared" si="0"/>
        <v>640</v>
      </c>
      <c r="H18" s="158">
        <f t="shared" si="1"/>
        <v>1920</v>
      </c>
      <c r="I18" s="173">
        <f t="shared" si="2"/>
        <v>12</v>
      </c>
      <c r="J18" s="174">
        <f t="shared" si="3"/>
        <v>640</v>
      </c>
      <c r="K18" s="158">
        <f t="shared" si="4"/>
        <v>7680</v>
      </c>
      <c r="L18" s="246"/>
      <c r="M18" s="167" t="s">
        <v>756</v>
      </c>
    </row>
    <row r="19" spans="1:13" ht="17.100000000000001" customHeight="1">
      <c r="A19" s="17">
        <v>45454</v>
      </c>
      <c r="B19" s="82" t="s">
        <v>604</v>
      </c>
      <c r="C19" s="19"/>
      <c r="D19" s="20"/>
      <c r="E19" s="21"/>
      <c r="F19" s="22">
        <v>2</v>
      </c>
      <c r="G19" s="170">
        <f t="shared" si="0"/>
        <v>640</v>
      </c>
      <c r="H19" s="158">
        <f t="shared" si="1"/>
        <v>1280</v>
      </c>
      <c r="I19" s="173">
        <f t="shared" si="2"/>
        <v>10</v>
      </c>
      <c r="J19" s="174">
        <f t="shared" si="3"/>
        <v>640</v>
      </c>
      <c r="K19" s="158">
        <f t="shared" si="4"/>
        <v>6400</v>
      </c>
      <c r="L19" s="26"/>
      <c r="M19" s="118" t="s">
        <v>944</v>
      </c>
    </row>
    <row r="20" spans="1:13" ht="17.100000000000001" customHeight="1">
      <c r="A20" s="154">
        <v>45471</v>
      </c>
      <c r="B20" s="186" t="s">
        <v>593</v>
      </c>
      <c r="C20" s="156"/>
      <c r="D20" s="157"/>
      <c r="E20" s="158"/>
      <c r="F20" s="159">
        <v>2</v>
      </c>
      <c r="G20" s="170">
        <f t="shared" si="0"/>
        <v>640</v>
      </c>
      <c r="H20" s="158">
        <f t="shared" si="1"/>
        <v>1280</v>
      </c>
      <c r="I20" s="173">
        <f t="shared" si="2"/>
        <v>8</v>
      </c>
      <c r="J20" s="174">
        <f t="shared" si="3"/>
        <v>640</v>
      </c>
      <c r="K20" s="158">
        <f t="shared" si="4"/>
        <v>5120</v>
      </c>
      <c r="L20" s="164"/>
      <c r="M20" s="167" t="s">
        <v>975</v>
      </c>
    </row>
    <row r="21" spans="1:13" ht="17.100000000000001" customHeight="1">
      <c r="A21" s="17">
        <v>45475</v>
      </c>
      <c r="B21" s="17" t="s">
        <v>595</v>
      </c>
      <c r="C21" s="19"/>
      <c r="D21" s="20"/>
      <c r="E21" s="21"/>
      <c r="F21" s="22">
        <v>2</v>
      </c>
      <c r="G21" s="170">
        <f t="shared" si="0"/>
        <v>640</v>
      </c>
      <c r="H21" s="158">
        <f t="shared" si="1"/>
        <v>1280</v>
      </c>
      <c r="I21" s="173">
        <f t="shared" si="2"/>
        <v>6</v>
      </c>
      <c r="J21" s="174">
        <f t="shared" si="3"/>
        <v>640</v>
      </c>
      <c r="K21" s="158">
        <f t="shared" si="4"/>
        <v>3840</v>
      </c>
      <c r="L21" s="26"/>
      <c r="M21" s="118" t="s">
        <v>981</v>
      </c>
    </row>
    <row r="22" spans="1:13" ht="17.100000000000001" customHeight="1">
      <c r="A22" s="17">
        <v>45481</v>
      </c>
      <c r="B22" s="36" t="s">
        <v>604</v>
      </c>
      <c r="C22" s="28"/>
      <c r="D22" s="29"/>
      <c r="E22" s="21"/>
      <c r="F22" s="30">
        <v>1</v>
      </c>
      <c r="G22" s="170">
        <f t="shared" si="0"/>
        <v>640</v>
      </c>
      <c r="H22" s="158">
        <f t="shared" si="1"/>
        <v>640</v>
      </c>
      <c r="I22" s="173">
        <f t="shared" si="2"/>
        <v>5</v>
      </c>
      <c r="J22" s="174">
        <f t="shared" si="3"/>
        <v>640</v>
      </c>
      <c r="K22" s="158">
        <f t="shared" si="4"/>
        <v>3200</v>
      </c>
      <c r="L22" s="34"/>
      <c r="M22" s="118" t="s">
        <v>986</v>
      </c>
    </row>
    <row r="23" spans="1:13" ht="17.100000000000001" customHeight="1">
      <c r="A23" s="17">
        <v>45482</v>
      </c>
      <c r="B23" s="36" t="s">
        <v>595</v>
      </c>
      <c r="C23" s="28"/>
      <c r="D23" s="29"/>
      <c r="E23" s="21"/>
      <c r="F23" s="30">
        <v>2</v>
      </c>
      <c r="G23" s="170">
        <f t="shared" si="0"/>
        <v>640</v>
      </c>
      <c r="H23" s="158">
        <f t="shared" si="1"/>
        <v>1280</v>
      </c>
      <c r="I23" s="173">
        <f t="shared" si="2"/>
        <v>3</v>
      </c>
      <c r="J23" s="174">
        <f t="shared" si="3"/>
        <v>640</v>
      </c>
      <c r="K23" s="158">
        <f t="shared" si="4"/>
        <v>1920</v>
      </c>
      <c r="L23" s="34"/>
      <c r="M23" s="118" t="s">
        <v>993</v>
      </c>
    </row>
    <row r="24" spans="1:13" ht="17.100000000000001" customHeight="1">
      <c r="A24" s="17">
        <v>45512</v>
      </c>
      <c r="B24" s="36" t="s">
        <v>583</v>
      </c>
      <c r="C24" s="28"/>
      <c r="D24" s="29"/>
      <c r="E24" s="21"/>
      <c r="F24" s="30">
        <v>1</v>
      </c>
      <c r="G24" s="170">
        <f t="shared" si="0"/>
        <v>640</v>
      </c>
      <c r="H24" s="158">
        <f t="shared" si="1"/>
        <v>640</v>
      </c>
      <c r="I24" s="173">
        <f t="shared" si="2"/>
        <v>2</v>
      </c>
      <c r="J24" s="174">
        <f t="shared" si="3"/>
        <v>640</v>
      </c>
      <c r="K24" s="158">
        <f t="shared" si="4"/>
        <v>1280</v>
      </c>
      <c r="L24" s="34"/>
      <c r="M24" s="118" t="s">
        <v>1050</v>
      </c>
    </row>
    <row r="25" spans="1:13" ht="17.100000000000001" customHeight="1">
      <c r="A25" s="17">
        <v>45517</v>
      </c>
      <c r="B25" s="36" t="s">
        <v>604</v>
      </c>
      <c r="C25" s="28"/>
      <c r="D25" s="29"/>
      <c r="E25" s="21"/>
      <c r="F25" s="30">
        <v>1</v>
      </c>
      <c r="G25" s="170">
        <f t="shared" si="0"/>
        <v>640</v>
      </c>
      <c r="H25" s="158">
        <f t="shared" si="1"/>
        <v>640</v>
      </c>
      <c r="I25" s="173">
        <f t="shared" si="2"/>
        <v>1</v>
      </c>
      <c r="J25" s="174">
        <f t="shared" si="3"/>
        <v>640</v>
      </c>
      <c r="K25" s="158">
        <f t="shared" si="4"/>
        <v>640</v>
      </c>
      <c r="L25" s="34"/>
      <c r="M25" s="118" t="s">
        <v>1061</v>
      </c>
    </row>
    <row r="26" spans="1:13" ht="17.100000000000001" customHeight="1">
      <c r="A26" s="17">
        <v>45518</v>
      </c>
      <c r="B26" s="36" t="s">
        <v>595</v>
      </c>
      <c r="C26" s="28"/>
      <c r="D26" s="29"/>
      <c r="E26" s="21"/>
      <c r="F26" s="30">
        <v>1</v>
      </c>
      <c r="G26" s="170">
        <f t="shared" si="0"/>
        <v>640</v>
      </c>
      <c r="H26" s="158">
        <f t="shared" si="1"/>
        <v>640</v>
      </c>
      <c r="I26" s="173">
        <f t="shared" si="2"/>
        <v>0</v>
      </c>
      <c r="J26" s="174" t="e">
        <f t="shared" si="3"/>
        <v>#DIV/0!</v>
      </c>
      <c r="K26" s="158" t="e">
        <f t="shared" si="4"/>
        <v>#DIV/0!</v>
      </c>
      <c r="L26" s="34"/>
      <c r="M26" s="118" t="s">
        <v>1072</v>
      </c>
    </row>
    <row r="27" spans="1:13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  <c r="M27" s="118" t="s">
        <v>493</v>
      </c>
    </row>
    <row r="28" spans="1:13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3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3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3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3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  <mergeCell ref="I12:I13"/>
    <mergeCell ref="J12:J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>
    <tabColor rgb="FFFFFF00"/>
    <pageSetUpPr fitToPage="1"/>
  </sheetPr>
  <dimension ref="A1:M81"/>
  <sheetViews>
    <sheetView topLeftCell="A52" zoomScale="115" zoomScaleNormal="115" zoomScaleSheetLayoutView="100" workbookViewId="0">
      <selection activeCell="A63" sqref="A63:B63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710937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574</v>
      </c>
      <c r="F8" s="10"/>
      <c r="G8" s="10"/>
      <c r="H8" s="38"/>
      <c r="I8" s="9" t="s">
        <v>6</v>
      </c>
      <c r="J8" s="10"/>
      <c r="K8" s="278" t="s">
        <v>849</v>
      </c>
      <c r="L8" s="11"/>
    </row>
    <row r="9" spans="1:13" ht="15" customHeight="1">
      <c r="A9" s="12" t="s">
        <v>8</v>
      </c>
      <c r="D9" s="10" t="s">
        <v>575</v>
      </c>
      <c r="E9" s="10"/>
      <c r="F9" s="10"/>
      <c r="G9" s="10"/>
      <c r="H9" s="38"/>
      <c r="I9" s="13" t="s">
        <v>9</v>
      </c>
      <c r="J9" s="14"/>
      <c r="K9" s="399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390</v>
      </c>
      <c r="J14" s="25">
        <v>18.5</v>
      </c>
      <c r="K14" s="21">
        <f>J14*I14</f>
        <v>7215</v>
      </c>
      <c r="L14" s="26"/>
    </row>
    <row r="15" spans="1:13" ht="17.100000000000001" customHeight="1">
      <c r="A15" s="17">
        <v>45295</v>
      </c>
      <c r="B15" s="98" t="s">
        <v>593</v>
      </c>
      <c r="C15" s="19"/>
      <c r="D15" s="20"/>
      <c r="E15" s="21"/>
      <c r="F15" s="22">
        <v>3</v>
      </c>
      <c r="G15" s="31">
        <f t="shared" ref="G15:G62" si="0">J14</f>
        <v>18.5</v>
      </c>
      <c r="H15" s="21">
        <f t="shared" ref="H15:H62" si="1">G15*F15</f>
        <v>55.5</v>
      </c>
      <c r="I15" s="32">
        <f t="shared" ref="I15:I20" si="2">+I14+C15-F15</f>
        <v>387</v>
      </c>
      <c r="J15" s="42">
        <f t="shared" ref="J15:J20" si="3">ROUND(((K14+E15)-H15)/I15,2)</f>
        <v>18.5</v>
      </c>
      <c r="K15" s="33">
        <f t="shared" ref="K15:K20" si="4">ROUND(I15*J15,2)</f>
        <v>7159.5</v>
      </c>
      <c r="L15" s="26"/>
      <c r="M15" s="118" t="s">
        <v>594</v>
      </c>
    </row>
    <row r="16" spans="1:13" ht="17.100000000000001" customHeight="1">
      <c r="A16" s="17">
        <v>45303</v>
      </c>
      <c r="B16" s="36" t="s">
        <v>627</v>
      </c>
      <c r="C16" s="28"/>
      <c r="D16" s="29"/>
      <c r="E16" s="21"/>
      <c r="F16" s="30">
        <v>8</v>
      </c>
      <c r="G16" s="31">
        <f t="shared" si="0"/>
        <v>18.5</v>
      </c>
      <c r="H16" s="21">
        <f t="shared" si="1"/>
        <v>148</v>
      </c>
      <c r="I16" s="32">
        <f t="shared" si="2"/>
        <v>379</v>
      </c>
      <c r="J16" s="42">
        <f t="shared" si="3"/>
        <v>18.5</v>
      </c>
      <c r="K16" s="33">
        <f t="shared" si="4"/>
        <v>7011.5</v>
      </c>
      <c r="L16" s="34"/>
      <c r="M16" s="118" t="s">
        <v>628</v>
      </c>
    </row>
    <row r="17" spans="1:13" ht="17.100000000000001" customHeight="1">
      <c r="A17" s="17">
        <v>45310</v>
      </c>
      <c r="B17" s="36" t="s">
        <v>602</v>
      </c>
      <c r="C17" s="28"/>
      <c r="D17" s="29"/>
      <c r="E17" s="21"/>
      <c r="F17" s="30">
        <v>8</v>
      </c>
      <c r="G17" s="31">
        <f t="shared" si="0"/>
        <v>18.5</v>
      </c>
      <c r="H17" s="21">
        <f t="shared" si="1"/>
        <v>148</v>
      </c>
      <c r="I17" s="32">
        <f t="shared" si="2"/>
        <v>371</v>
      </c>
      <c r="J17" s="42">
        <f t="shared" si="3"/>
        <v>18.5</v>
      </c>
      <c r="K17" s="33">
        <f t="shared" si="4"/>
        <v>6863.5</v>
      </c>
      <c r="L17" s="34"/>
      <c r="M17" s="118" t="s">
        <v>642</v>
      </c>
    </row>
    <row r="18" spans="1:13" ht="17.100000000000001" customHeight="1">
      <c r="A18" s="17">
        <v>45314</v>
      </c>
      <c r="B18" s="82" t="s">
        <v>591</v>
      </c>
      <c r="C18" s="28"/>
      <c r="D18" s="29"/>
      <c r="E18" s="21"/>
      <c r="F18" s="30">
        <v>5</v>
      </c>
      <c r="G18" s="31">
        <f t="shared" si="0"/>
        <v>18.5</v>
      </c>
      <c r="H18" s="21">
        <f t="shared" si="1"/>
        <v>92.5</v>
      </c>
      <c r="I18" s="32">
        <f t="shared" si="2"/>
        <v>366</v>
      </c>
      <c r="J18" s="42">
        <f t="shared" si="3"/>
        <v>18.5</v>
      </c>
      <c r="K18" s="33">
        <f t="shared" si="4"/>
        <v>6771</v>
      </c>
      <c r="L18" s="34"/>
      <c r="M18" s="122" t="s">
        <v>653</v>
      </c>
    </row>
    <row r="19" spans="1:13" ht="17.100000000000001" customHeight="1">
      <c r="A19" s="154">
        <v>45315</v>
      </c>
      <c r="B19" s="186" t="s">
        <v>589</v>
      </c>
      <c r="C19" s="156"/>
      <c r="D19" s="157"/>
      <c r="E19" s="158"/>
      <c r="F19" s="159">
        <v>3</v>
      </c>
      <c r="G19" s="160">
        <f t="shared" si="0"/>
        <v>18.5</v>
      </c>
      <c r="H19" s="163">
        <f t="shared" si="1"/>
        <v>55.5</v>
      </c>
      <c r="I19" s="161">
        <f t="shared" si="2"/>
        <v>363</v>
      </c>
      <c r="J19" s="162">
        <f t="shared" si="3"/>
        <v>18.5</v>
      </c>
      <c r="K19" s="163">
        <f t="shared" si="4"/>
        <v>6715.5</v>
      </c>
      <c r="L19" s="164"/>
      <c r="M19" s="167" t="s">
        <v>656</v>
      </c>
    </row>
    <row r="20" spans="1:13" ht="17.100000000000001" customHeight="1">
      <c r="A20" s="17">
        <v>45330</v>
      </c>
      <c r="B20" s="82" t="s">
        <v>587</v>
      </c>
      <c r="C20" s="19"/>
      <c r="D20" s="20"/>
      <c r="E20" s="21"/>
      <c r="F20" s="22">
        <v>8</v>
      </c>
      <c r="G20" s="23">
        <f t="shared" si="0"/>
        <v>18.5</v>
      </c>
      <c r="H20" s="188">
        <f t="shared" si="1"/>
        <v>148</v>
      </c>
      <c r="I20" s="189">
        <f t="shared" si="2"/>
        <v>355</v>
      </c>
      <c r="J20" s="190">
        <f t="shared" si="3"/>
        <v>18.5</v>
      </c>
      <c r="K20" s="188">
        <f t="shared" si="4"/>
        <v>6567.5</v>
      </c>
      <c r="L20" s="26"/>
      <c r="M20" s="118" t="s">
        <v>690</v>
      </c>
    </row>
    <row r="21" spans="1:13" ht="17.100000000000001" customHeight="1">
      <c r="A21" s="17">
        <v>45334</v>
      </c>
      <c r="B21" s="17" t="s">
        <v>627</v>
      </c>
      <c r="C21" s="28"/>
      <c r="D21" s="29"/>
      <c r="E21" s="21"/>
      <c r="F21" s="30">
        <v>8</v>
      </c>
      <c r="G21" s="23">
        <f t="shared" si="0"/>
        <v>18.5</v>
      </c>
      <c r="H21" s="187">
        <f t="shared" si="1"/>
        <v>148</v>
      </c>
      <c r="I21" s="189">
        <f t="shared" ref="I21:I27" si="5">+I20+C21-F21</f>
        <v>347</v>
      </c>
      <c r="J21" s="190">
        <f t="shared" ref="J21:J27" si="6">ROUND(((K20+E21)-H21)/I21,2)</f>
        <v>18.5</v>
      </c>
      <c r="K21" s="188">
        <f t="shared" ref="K21:K27" si="7">ROUND(I21*J21,2)</f>
        <v>6419.5</v>
      </c>
      <c r="L21" s="34"/>
      <c r="M21" s="118" t="s">
        <v>691</v>
      </c>
    </row>
    <row r="22" spans="1:13" ht="17.100000000000001" customHeight="1">
      <c r="A22" s="17">
        <v>45335</v>
      </c>
      <c r="B22" s="36" t="s">
        <v>591</v>
      </c>
      <c r="C22" s="28"/>
      <c r="D22" s="29"/>
      <c r="E22" s="21"/>
      <c r="F22" s="30">
        <v>5</v>
      </c>
      <c r="G22" s="23">
        <f t="shared" si="0"/>
        <v>18.5</v>
      </c>
      <c r="H22" s="187">
        <f t="shared" si="1"/>
        <v>92.5</v>
      </c>
      <c r="I22" s="189">
        <f t="shared" si="5"/>
        <v>342</v>
      </c>
      <c r="J22" s="190">
        <f t="shared" si="6"/>
        <v>18.5</v>
      </c>
      <c r="K22" s="188">
        <f t="shared" si="7"/>
        <v>6327</v>
      </c>
      <c r="L22" s="34"/>
      <c r="M22" s="118" t="s">
        <v>694</v>
      </c>
    </row>
    <row r="23" spans="1:13" ht="17.100000000000001" customHeight="1">
      <c r="A23" s="17">
        <v>45336</v>
      </c>
      <c r="B23" s="36" t="s">
        <v>589</v>
      </c>
      <c r="C23" s="28"/>
      <c r="D23" s="29"/>
      <c r="E23" s="21"/>
      <c r="F23" s="30">
        <v>4</v>
      </c>
      <c r="G23" s="23">
        <f t="shared" si="0"/>
        <v>18.5</v>
      </c>
      <c r="H23" s="187">
        <f t="shared" si="1"/>
        <v>74</v>
      </c>
      <c r="I23" s="189">
        <f t="shared" si="5"/>
        <v>338</v>
      </c>
      <c r="J23" s="190">
        <f t="shared" si="6"/>
        <v>18.5</v>
      </c>
      <c r="K23" s="188">
        <f t="shared" si="7"/>
        <v>6253</v>
      </c>
      <c r="L23" s="34"/>
      <c r="M23" s="118" t="s">
        <v>696</v>
      </c>
    </row>
    <row r="24" spans="1:13" ht="17.100000000000001" customHeight="1">
      <c r="A24" s="17">
        <v>45344</v>
      </c>
      <c r="B24" s="82" t="s">
        <v>587</v>
      </c>
      <c r="C24" s="28"/>
      <c r="D24" s="29"/>
      <c r="E24" s="21"/>
      <c r="F24" s="30">
        <v>8</v>
      </c>
      <c r="G24" s="23">
        <f t="shared" si="0"/>
        <v>18.5</v>
      </c>
      <c r="H24" s="187">
        <f t="shared" si="1"/>
        <v>148</v>
      </c>
      <c r="I24" s="189">
        <f t="shared" si="5"/>
        <v>330</v>
      </c>
      <c r="J24" s="190">
        <f t="shared" si="6"/>
        <v>18.5</v>
      </c>
      <c r="K24" s="188">
        <f t="shared" si="7"/>
        <v>6105</v>
      </c>
      <c r="L24" s="34"/>
      <c r="M24" s="118" t="s">
        <v>713</v>
      </c>
    </row>
    <row r="25" spans="1:13" ht="17.100000000000001" customHeight="1">
      <c r="A25" s="17">
        <v>45349</v>
      </c>
      <c r="B25" s="36" t="s">
        <v>589</v>
      </c>
      <c r="C25" s="28"/>
      <c r="D25" s="29"/>
      <c r="E25" s="21"/>
      <c r="F25" s="30">
        <v>8</v>
      </c>
      <c r="G25" s="23">
        <f t="shared" si="0"/>
        <v>18.5</v>
      </c>
      <c r="H25" s="187">
        <f t="shared" si="1"/>
        <v>148</v>
      </c>
      <c r="I25" s="189">
        <f t="shared" si="5"/>
        <v>322</v>
      </c>
      <c r="J25" s="190">
        <f t="shared" si="6"/>
        <v>18.5</v>
      </c>
      <c r="K25" s="188">
        <f t="shared" si="7"/>
        <v>5957</v>
      </c>
      <c r="L25" s="34"/>
      <c r="M25" s="118" t="s">
        <v>722</v>
      </c>
    </row>
    <row r="26" spans="1:13" ht="17.100000000000001" customHeight="1">
      <c r="A26" s="17">
        <v>45349</v>
      </c>
      <c r="B26" s="36" t="s">
        <v>591</v>
      </c>
      <c r="C26" s="28"/>
      <c r="D26" s="29"/>
      <c r="E26" s="21"/>
      <c r="F26" s="30">
        <v>5</v>
      </c>
      <c r="G26" s="23">
        <f t="shared" si="0"/>
        <v>18.5</v>
      </c>
      <c r="H26" s="187">
        <f t="shared" si="1"/>
        <v>92.5</v>
      </c>
      <c r="I26" s="189">
        <f t="shared" si="5"/>
        <v>317</v>
      </c>
      <c r="J26" s="190">
        <f t="shared" si="6"/>
        <v>18.5</v>
      </c>
      <c r="K26" s="188">
        <f t="shared" si="7"/>
        <v>5864.5</v>
      </c>
      <c r="L26" s="34"/>
      <c r="M26" s="118" t="s">
        <v>725</v>
      </c>
    </row>
    <row r="27" spans="1:13" ht="17.100000000000001" customHeight="1">
      <c r="A27" s="154">
        <v>45351</v>
      </c>
      <c r="B27" s="168" t="s">
        <v>598</v>
      </c>
      <c r="C27" s="156"/>
      <c r="D27" s="157"/>
      <c r="E27" s="158"/>
      <c r="F27" s="159">
        <v>8</v>
      </c>
      <c r="G27" s="170">
        <f t="shared" si="0"/>
        <v>18.5</v>
      </c>
      <c r="H27" s="158">
        <f t="shared" si="1"/>
        <v>148</v>
      </c>
      <c r="I27" s="189">
        <f t="shared" si="5"/>
        <v>309</v>
      </c>
      <c r="J27" s="190">
        <f t="shared" si="6"/>
        <v>18.5</v>
      </c>
      <c r="K27" s="188">
        <f t="shared" si="7"/>
        <v>5716.5</v>
      </c>
      <c r="L27" s="164"/>
      <c r="M27" s="167" t="s">
        <v>731</v>
      </c>
    </row>
    <row r="28" spans="1:13" ht="17.100000000000001" customHeight="1">
      <c r="A28" s="17">
        <v>45355</v>
      </c>
      <c r="B28" s="82" t="s">
        <v>602</v>
      </c>
      <c r="C28" s="19"/>
      <c r="D28" s="20"/>
      <c r="E28" s="21"/>
      <c r="F28" s="22">
        <v>8</v>
      </c>
      <c r="G28" s="23">
        <f t="shared" si="0"/>
        <v>18.5</v>
      </c>
      <c r="H28" s="187">
        <f t="shared" si="1"/>
        <v>148</v>
      </c>
      <c r="I28" s="24">
        <f t="shared" ref="I28:I62" si="8">+I27+C28-F28</f>
        <v>301</v>
      </c>
      <c r="J28" s="25">
        <f t="shared" ref="J28:J61" si="9">ROUND(((K27+E28)-H28)/I28,2)</f>
        <v>18.5</v>
      </c>
      <c r="K28" s="21">
        <f t="shared" ref="K28:K61" si="10">ROUND(I28*J28,2)</f>
        <v>5568.5</v>
      </c>
      <c r="L28" s="26"/>
      <c r="M28" s="118" t="s">
        <v>733</v>
      </c>
    </row>
    <row r="29" spans="1:13" ht="17.100000000000001" customHeight="1">
      <c r="A29" s="17">
        <v>45357</v>
      </c>
      <c r="B29" s="36" t="s">
        <v>627</v>
      </c>
      <c r="C29" s="28"/>
      <c r="D29" s="29"/>
      <c r="E29" s="21"/>
      <c r="F29" s="30">
        <v>16</v>
      </c>
      <c r="G29" s="204">
        <f t="shared" si="0"/>
        <v>18.5</v>
      </c>
      <c r="H29" s="198">
        <f t="shared" si="1"/>
        <v>296</v>
      </c>
      <c r="I29" s="161">
        <f t="shared" si="8"/>
        <v>285</v>
      </c>
      <c r="J29" s="199">
        <f t="shared" si="9"/>
        <v>18.5</v>
      </c>
      <c r="K29" s="163">
        <f t="shared" si="10"/>
        <v>5272.5</v>
      </c>
      <c r="L29" s="34"/>
      <c r="M29" s="118" t="s">
        <v>746</v>
      </c>
    </row>
    <row r="30" spans="1:13" ht="17.100000000000001" customHeight="1">
      <c r="A30" s="17">
        <v>45358</v>
      </c>
      <c r="B30" s="36" t="s">
        <v>598</v>
      </c>
      <c r="C30" s="28"/>
      <c r="D30" s="29"/>
      <c r="E30" s="21"/>
      <c r="F30" s="30">
        <v>8</v>
      </c>
      <c r="G30" s="206">
        <f t="shared" si="0"/>
        <v>18.5</v>
      </c>
      <c r="H30" s="198">
        <f t="shared" si="1"/>
        <v>148</v>
      </c>
      <c r="I30" s="161">
        <f t="shared" si="8"/>
        <v>277</v>
      </c>
      <c r="J30" s="199">
        <f t="shared" si="9"/>
        <v>18.5</v>
      </c>
      <c r="K30" s="163">
        <f t="shared" si="10"/>
        <v>5124.5</v>
      </c>
      <c r="L30" s="34"/>
      <c r="M30" s="118" t="s">
        <v>749</v>
      </c>
    </row>
    <row r="31" spans="1:13" ht="17.100000000000001" customHeight="1">
      <c r="A31" s="17">
        <v>45362</v>
      </c>
      <c r="B31" s="36" t="s">
        <v>589</v>
      </c>
      <c r="C31" s="28"/>
      <c r="D31" s="29"/>
      <c r="E31" s="21"/>
      <c r="F31" s="30">
        <v>8</v>
      </c>
      <c r="G31" s="206">
        <f t="shared" si="0"/>
        <v>18.5</v>
      </c>
      <c r="H31" s="198">
        <f t="shared" si="1"/>
        <v>148</v>
      </c>
      <c r="I31" s="161">
        <f t="shared" si="8"/>
        <v>269</v>
      </c>
      <c r="J31" s="199">
        <f t="shared" si="9"/>
        <v>18.5</v>
      </c>
      <c r="K31" s="163">
        <f t="shared" si="10"/>
        <v>4976.5</v>
      </c>
      <c r="L31" s="34"/>
      <c r="M31" s="118" t="s">
        <v>753</v>
      </c>
    </row>
    <row r="32" spans="1:13" ht="17.100000000000001" customHeight="1">
      <c r="A32" s="17">
        <v>45362</v>
      </c>
      <c r="B32" s="36" t="s">
        <v>589</v>
      </c>
      <c r="C32" s="28"/>
      <c r="D32" s="29"/>
      <c r="E32" s="21"/>
      <c r="F32" s="30">
        <v>6</v>
      </c>
      <c r="G32" s="207">
        <f t="shared" si="0"/>
        <v>18.5</v>
      </c>
      <c r="H32" s="198">
        <f t="shared" si="1"/>
        <v>111</v>
      </c>
      <c r="I32" s="161">
        <f t="shared" si="8"/>
        <v>263</v>
      </c>
      <c r="J32" s="199">
        <f t="shared" si="9"/>
        <v>18.5</v>
      </c>
      <c r="K32" s="163">
        <f t="shared" si="10"/>
        <v>4865.5</v>
      </c>
      <c r="L32" s="34"/>
      <c r="M32" s="118" t="s">
        <v>754</v>
      </c>
    </row>
    <row r="33" spans="1:13" ht="17.100000000000001" customHeight="1">
      <c r="A33" s="17">
        <v>45369</v>
      </c>
      <c r="B33" s="36" t="s">
        <v>591</v>
      </c>
      <c r="C33" s="28"/>
      <c r="D33" s="29"/>
      <c r="E33" s="21"/>
      <c r="F33" s="30">
        <v>5</v>
      </c>
      <c r="G33" s="207">
        <f t="shared" si="0"/>
        <v>18.5</v>
      </c>
      <c r="H33" s="198">
        <f t="shared" si="1"/>
        <v>92.5</v>
      </c>
      <c r="I33" s="161">
        <f t="shared" si="8"/>
        <v>258</v>
      </c>
      <c r="J33" s="199">
        <f t="shared" si="9"/>
        <v>18.5</v>
      </c>
      <c r="K33" s="163">
        <f t="shared" si="10"/>
        <v>4773</v>
      </c>
      <c r="L33" s="34"/>
      <c r="M33" s="118" t="s">
        <v>763</v>
      </c>
    </row>
    <row r="34" spans="1:13" ht="17.100000000000001" customHeight="1">
      <c r="A34" s="17">
        <v>45370</v>
      </c>
      <c r="B34" s="36" t="s">
        <v>602</v>
      </c>
      <c r="C34" s="28"/>
      <c r="D34" s="29"/>
      <c r="E34" s="21"/>
      <c r="F34" s="30">
        <v>8</v>
      </c>
      <c r="G34" s="207">
        <f t="shared" si="0"/>
        <v>18.5</v>
      </c>
      <c r="H34" s="198">
        <f t="shared" si="1"/>
        <v>148</v>
      </c>
      <c r="I34" s="161">
        <f t="shared" si="8"/>
        <v>250</v>
      </c>
      <c r="J34" s="199">
        <f t="shared" si="9"/>
        <v>18.5</v>
      </c>
      <c r="K34" s="163">
        <f t="shared" si="10"/>
        <v>4625</v>
      </c>
      <c r="L34" s="34"/>
      <c r="M34" s="118" t="s">
        <v>766</v>
      </c>
    </row>
    <row r="35" spans="1:13" ht="17.100000000000001" customHeight="1">
      <c r="A35" s="154">
        <v>45376</v>
      </c>
      <c r="B35" s="168" t="s">
        <v>591</v>
      </c>
      <c r="C35" s="156"/>
      <c r="D35" s="157"/>
      <c r="E35" s="158"/>
      <c r="F35" s="159">
        <v>5</v>
      </c>
      <c r="G35" s="264">
        <f t="shared" si="0"/>
        <v>18.5</v>
      </c>
      <c r="H35" s="205">
        <f t="shared" si="1"/>
        <v>92.5</v>
      </c>
      <c r="I35" s="161">
        <f t="shared" si="8"/>
        <v>245</v>
      </c>
      <c r="J35" s="199">
        <f t="shared" si="9"/>
        <v>18.5</v>
      </c>
      <c r="K35" s="163">
        <f t="shared" si="10"/>
        <v>4532.5</v>
      </c>
      <c r="L35" s="164"/>
      <c r="M35" s="167" t="s">
        <v>779</v>
      </c>
    </row>
    <row r="36" spans="1:13" ht="17.100000000000001" customHeight="1">
      <c r="A36" s="17">
        <v>45385</v>
      </c>
      <c r="B36" s="82" t="s">
        <v>591</v>
      </c>
      <c r="C36" s="19"/>
      <c r="D36" s="20"/>
      <c r="E36" s="21"/>
      <c r="F36" s="22">
        <v>5</v>
      </c>
      <c r="G36" s="23">
        <f t="shared" si="0"/>
        <v>18.5</v>
      </c>
      <c r="H36" s="187">
        <f t="shared" si="1"/>
        <v>92.5</v>
      </c>
      <c r="I36" s="24">
        <f t="shared" si="8"/>
        <v>240</v>
      </c>
      <c r="J36" s="25">
        <f t="shared" si="9"/>
        <v>18.5</v>
      </c>
      <c r="K36" s="21">
        <f t="shared" si="10"/>
        <v>4440</v>
      </c>
      <c r="L36" s="26"/>
      <c r="M36" s="118" t="s">
        <v>794</v>
      </c>
    </row>
    <row r="37" spans="1:13" ht="17.100000000000001" customHeight="1">
      <c r="A37" s="17">
        <v>45385</v>
      </c>
      <c r="B37" s="36" t="s">
        <v>589</v>
      </c>
      <c r="C37" s="28"/>
      <c r="D37" s="29"/>
      <c r="E37" s="21"/>
      <c r="F37" s="30">
        <v>8</v>
      </c>
      <c r="G37" s="23">
        <f t="shared" si="0"/>
        <v>18.5</v>
      </c>
      <c r="H37" s="187">
        <f t="shared" si="1"/>
        <v>148</v>
      </c>
      <c r="I37" s="24">
        <f t="shared" si="8"/>
        <v>232</v>
      </c>
      <c r="J37" s="25">
        <f t="shared" si="9"/>
        <v>18.5</v>
      </c>
      <c r="K37" s="21">
        <f t="shared" si="10"/>
        <v>4292</v>
      </c>
      <c r="L37" s="34"/>
      <c r="M37" s="118" t="s">
        <v>795</v>
      </c>
    </row>
    <row r="38" spans="1:13" ht="17.100000000000001" customHeight="1">
      <c r="A38" s="17">
        <v>45391</v>
      </c>
      <c r="B38" s="36" t="s">
        <v>602</v>
      </c>
      <c r="C38" s="28"/>
      <c r="D38" s="29"/>
      <c r="E38" s="21"/>
      <c r="F38" s="30">
        <v>8</v>
      </c>
      <c r="G38" s="23">
        <f t="shared" si="0"/>
        <v>18.5</v>
      </c>
      <c r="H38" s="187">
        <f t="shared" si="1"/>
        <v>148</v>
      </c>
      <c r="I38" s="24">
        <f t="shared" si="8"/>
        <v>224</v>
      </c>
      <c r="J38" s="25">
        <f t="shared" si="9"/>
        <v>18.5</v>
      </c>
      <c r="K38" s="21">
        <f t="shared" si="10"/>
        <v>4144</v>
      </c>
      <c r="L38" s="34"/>
      <c r="M38" s="118" t="s">
        <v>805</v>
      </c>
    </row>
    <row r="39" spans="1:13" ht="17.100000000000001" customHeight="1">
      <c r="A39" s="17">
        <v>45397</v>
      </c>
      <c r="B39" s="36" t="s">
        <v>589</v>
      </c>
      <c r="C39" s="28"/>
      <c r="D39" s="29"/>
      <c r="E39" s="21"/>
      <c r="F39" s="30">
        <v>8</v>
      </c>
      <c r="G39" s="23">
        <f t="shared" si="0"/>
        <v>18.5</v>
      </c>
      <c r="H39" s="187">
        <f t="shared" si="1"/>
        <v>148</v>
      </c>
      <c r="I39" s="24">
        <f t="shared" si="8"/>
        <v>216</v>
      </c>
      <c r="J39" s="25">
        <f t="shared" si="9"/>
        <v>18.5</v>
      </c>
      <c r="K39" s="21">
        <f t="shared" si="10"/>
        <v>3996</v>
      </c>
      <c r="L39" s="34"/>
      <c r="M39" s="118" t="s">
        <v>812</v>
      </c>
    </row>
    <row r="40" spans="1:13" ht="17.100000000000001" customHeight="1">
      <c r="A40" s="17">
        <v>45398</v>
      </c>
      <c r="B40" s="36" t="s">
        <v>591</v>
      </c>
      <c r="C40" s="28"/>
      <c r="D40" s="29"/>
      <c r="E40" s="21"/>
      <c r="F40" s="30">
        <v>5</v>
      </c>
      <c r="G40" s="23">
        <f t="shared" si="0"/>
        <v>18.5</v>
      </c>
      <c r="H40" s="187">
        <f t="shared" si="1"/>
        <v>92.5</v>
      </c>
      <c r="I40" s="24">
        <f t="shared" si="8"/>
        <v>211</v>
      </c>
      <c r="J40" s="25">
        <f t="shared" si="9"/>
        <v>18.5</v>
      </c>
      <c r="K40" s="21">
        <f t="shared" si="10"/>
        <v>3903.5</v>
      </c>
      <c r="L40" s="34"/>
      <c r="M40" s="118" t="s">
        <v>816</v>
      </c>
    </row>
    <row r="41" spans="1:13" ht="17.100000000000001" customHeight="1">
      <c r="A41" s="17">
        <v>45405</v>
      </c>
      <c r="B41" s="36" t="s">
        <v>602</v>
      </c>
      <c r="C41" s="28"/>
      <c r="D41" s="29"/>
      <c r="E41" s="21"/>
      <c r="F41" s="30">
        <v>8</v>
      </c>
      <c r="G41" s="23">
        <f t="shared" si="0"/>
        <v>18.5</v>
      </c>
      <c r="H41" s="187">
        <f t="shared" si="1"/>
        <v>148</v>
      </c>
      <c r="I41" s="24">
        <f t="shared" si="8"/>
        <v>203</v>
      </c>
      <c r="J41" s="25">
        <f t="shared" si="9"/>
        <v>18.5</v>
      </c>
      <c r="K41" s="21">
        <f t="shared" si="10"/>
        <v>3755.5</v>
      </c>
      <c r="L41" s="34"/>
      <c r="M41" s="118" t="s">
        <v>831</v>
      </c>
    </row>
    <row r="42" spans="1:13" ht="17.100000000000001" customHeight="1">
      <c r="A42" s="17">
        <v>45407</v>
      </c>
      <c r="B42" s="36" t="s">
        <v>589</v>
      </c>
      <c r="C42" s="28"/>
      <c r="D42" s="29"/>
      <c r="E42" s="21"/>
      <c r="F42" s="30">
        <v>5</v>
      </c>
      <c r="G42" s="23">
        <f t="shared" si="0"/>
        <v>18.5</v>
      </c>
      <c r="H42" s="187">
        <f t="shared" si="1"/>
        <v>92.5</v>
      </c>
      <c r="I42" s="24">
        <f t="shared" si="8"/>
        <v>198</v>
      </c>
      <c r="J42" s="25">
        <f t="shared" si="9"/>
        <v>18.5</v>
      </c>
      <c r="K42" s="21">
        <f t="shared" si="10"/>
        <v>3663</v>
      </c>
      <c r="L42" s="34"/>
      <c r="M42" s="118" t="s">
        <v>832</v>
      </c>
    </row>
    <row r="43" spans="1:13" ht="17.100000000000001" customHeight="1">
      <c r="A43" s="17">
        <v>45411</v>
      </c>
      <c r="B43" s="36" t="s">
        <v>593</v>
      </c>
      <c r="C43" s="28"/>
      <c r="D43" s="29"/>
      <c r="E43" s="21"/>
      <c r="F43" s="30">
        <v>5</v>
      </c>
      <c r="G43" s="23">
        <f t="shared" si="0"/>
        <v>18.5</v>
      </c>
      <c r="H43" s="187">
        <f t="shared" si="1"/>
        <v>92.5</v>
      </c>
      <c r="I43" s="24">
        <f t="shared" si="8"/>
        <v>193</v>
      </c>
      <c r="J43" s="25">
        <f t="shared" si="9"/>
        <v>18.5</v>
      </c>
      <c r="K43" s="21">
        <f t="shared" si="10"/>
        <v>3570.5</v>
      </c>
      <c r="L43" s="34"/>
      <c r="M43" s="118" t="s">
        <v>838</v>
      </c>
    </row>
    <row r="44" spans="1:13" ht="17.100000000000001" customHeight="1">
      <c r="A44" s="17">
        <v>45411</v>
      </c>
      <c r="B44" s="36" t="s">
        <v>591</v>
      </c>
      <c r="C44" s="28"/>
      <c r="D44" s="29"/>
      <c r="E44" s="21"/>
      <c r="F44" s="30">
        <v>5</v>
      </c>
      <c r="G44" s="23">
        <f t="shared" si="0"/>
        <v>18.5</v>
      </c>
      <c r="H44" s="187">
        <f t="shared" si="1"/>
        <v>92.5</v>
      </c>
      <c r="I44" s="24">
        <f t="shared" si="8"/>
        <v>188</v>
      </c>
      <c r="J44" s="25">
        <f t="shared" si="9"/>
        <v>18.5</v>
      </c>
      <c r="K44" s="21">
        <f t="shared" si="10"/>
        <v>3478</v>
      </c>
      <c r="L44" s="34"/>
      <c r="M44" s="118" t="s">
        <v>840</v>
      </c>
    </row>
    <row r="45" spans="1:13" ht="17.100000000000001" customHeight="1">
      <c r="A45" s="154">
        <v>45412</v>
      </c>
      <c r="B45" s="168" t="s">
        <v>627</v>
      </c>
      <c r="C45" s="156"/>
      <c r="D45" s="157"/>
      <c r="E45" s="158"/>
      <c r="F45" s="159">
        <v>8</v>
      </c>
      <c r="G45" s="170">
        <f t="shared" si="0"/>
        <v>18.5</v>
      </c>
      <c r="H45" s="158">
        <f t="shared" si="1"/>
        <v>148</v>
      </c>
      <c r="I45" s="173">
        <f t="shared" si="8"/>
        <v>180</v>
      </c>
      <c r="J45" s="255">
        <f t="shared" si="9"/>
        <v>18.5</v>
      </c>
      <c r="K45" s="158">
        <f t="shared" si="10"/>
        <v>3330</v>
      </c>
      <c r="L45" s="164"/>
      <c r="M45" s="167" t="s">
        <v>845</v>
      </c>
    </row>
    <row r="46" spans="1:13" ht="17.100000000000001" customHeight="1">
      <c r="A46" s="17">
        <v>45414</v>
      </c>
      <c r="B46" s="82" t="s">
        <v>602</v>
      </c>
      <c r="C46" s="19"/>
      <c r="D46" s="20"/>
      <c r="E46" s="21"/>
      <c r="F46" s="22">
        <v>8</v>
      </c>
      <c r="G46" s="23">
        <f t="shared" si="0"/>
        <v>18.5</v>
      </c>
      <c r="H46" s="187">
        <f t="shared" si="1"/>
        <v>148</v>
      </c>
      <c r="I46" s="24">
        <f t="shared" si="8"/>
        <v>172</v>
      </c>
      <c r="J46" s="25">
        <f t="shared" si="9"/>
        <v>18.5</v>
      </c>
      <c r="K46" s="21">
        <f t="shared" si="10"/>
        <v>3182</v>
      </c>
      <c r="L46" s="26"/>
      <c r="M46" s="118" t="s">
        <v>848</v>
      </c>
    </row>
    <row r="47" spans="1:13" ht="17.100000000000001" customHeight="1">
      <c r="A47" s="17">
        <v>45421</v>
      </c>
      <c r="B47" s="36" t="s">
        <v>602</v>
      </c>
      <c r="C47" s="28"/>
      <c r="D47" s="29"/>
      <c r="E47" s="21"/>
      <c r="F47" s="30">
        <v>8</v>
      </c>
      <c r="G47" s="23">
        <f t="shared" si="0"/>
        <v>18.5</v>
      </c>
      <c r="H47" s="187">
        <f t="shared" si="1"/>
        <v>148</v>
      </c>
      <c r="I47" s="24">
        <f t="shared" si="8"/>
        <v>164</v>
      </c>
      <c r="J47" s="25">
        <f t="shared" si="9"/>
        <v>18.5</v>
      </c>
      <c r="K47" s="21">
        <f t="shared" si="10"/>
        <v>3034</v>
      </c>
      <c r="L47" s="34"/>
      <c r="M47" s="118" t="s">
        <v>859</v>
      </c>
    </row>
    <row r="48" spans="1:13" ht="17.100000000000001" customHeight="1">
      <c r="A48" s="17">
        <v>45426</v>
      </c>
      <c r="B48" s="36" t="s">
        <v>589</v>
      </c>
      <c r="C48" s="28"/>
      <c r="D48" s="29"/>
      <c r="E48" s="21"/>
      <c r="F48" s="30">
        <v>8</v>
      </c>
      <c r="G48" s="23">
        <f t="shared" si="0"/>
        <v>18.5</v>
      </c>
      <c r="H48" s="187">
        <f t="shared" si="1"/>
        <v>148</v>
      </c>
      <c r="I48" s="24">
        <f t="shared" si="8"/>
        <v>156</v>
      </c>
      <c r="J48" s="25">
        <f t="shared" si="9"/>
        <v>18.5</v>
      </c>
      <c r="K48" s="21">
        <f t="shared" si="10"/>
        <v>2886</v>
      </c>
      <c r="L48" s="34"/>
      <c r="M48" s="118" t="s">
        <v>888</v>
      </c>
    </row>
    <row r="49" spans="1:13" ht="17.100000000000001" customHeight="1">
      <c r="A49" s="17">
        <v>45427</v>
      </c>
      <c r="B49" s="36" t="s">
        <v>591</v>
      </c>
      <c r="C49" s="28"/>
      <c r="D49" s="29"/>
      <c r="E49" s="21"/>
      <c r="F49" s="30">
        <v>6</v>
      </c>
      <c r="G49" s="23">
        <f t="shared" si="0"/>
        <v>18.5</v>
      </c>
      <c r="H49" s="187">
        <f t="shared" si="1"/>
        <v>111</v>
      </c>
      <c r="I49" s="24">
        <f t="shared" si="8"/>
        <v>150</v>
      </c>
      <c r="J49" s="25">
        <f t="shared" si="9"/>
        <v>18.5</v>
      </c>
      <c r="K49" s="21">
        <f t="shared" si="10"/>
        <v>2775</v>
      </c>
      <c r="L49" s="34"/>
      <c r="M49" s="118" t="s">
        <v>894</v>
      </c>
    </row>
    <row r="50" spans="1:13" ht="17.100000000000001" customHeight="1">
      <c r="A50" s="17">
        <v>45428</v>
      </c>
      <c r="B50" s="36" t="s">
        <v>589</v>
      </c>
      <c r="C50" s="28"/>
      <c r="D50" s="29"/>
      <c r="E50" s="21"/>
      <c r="F50" s="30">
        <v>8</v>
      </c>
      <c r="G50" s="23">
        <f t="shared" si="0"/>
        <v>18.5</v>
      </c>
      <c r="H50" s="187">
        <f t="shared" si="1"/>
        <v>148</v>
      </c>
      <c r="I50" s="24">
        <f t="shared" si="8"/>
        <v>142</v>
      </c>
      <c r="J50" s="25">
        <f t="shared" si="9"/>
        <v>18.5</v>
      </c>
      <c r="K50" s="21">
        <f t="shared" si="10"/>
        <v>2627</v>
      </c>
      <c r="L50" s="34"/>
      <c r="M50" s="118" t="s">
        <v>895</v>
      </c>
    </row>
    <row r="51" spans="1:13" ht="17.100000000000001" customHeight="1">
      <c r="A51" s="17">
        <v>45435</v>
      </c>
      <c r="B51" s="36" t="s">
        <v>591</v>
      </c>
      <c r="C51" s="28"/>
      <c r="D51" s="29"/>
      <c r="E51" s="21"/>
      <c r="F51" s="30">
        <v>6</v>
      </c>
      <c r="G51" s="23">
        <f t="shared" si="0"/>
        <v>18.5</v>
      </c>
      <c r="H51" s="187">
        <f t="shared" si="1"/>
        <v>111</v>
      </c>
      <c r="I51" s="24">
        <f t="shared" si="8"/>
        <v>136</v>
      </c>
      <c r="J51" s="25">
        <f t="shared" si="9"/>
        <v>18.5</v>
      </c>
      <c r="K51" s="21">
        <f t="shared" si="10"/>
        <v>2516</v>
      </c>
      <c r="L51" s="34"/>
      <c r="M51" s="118" t="s">
        <v>906</v>
      </c>
    </row>
    <row r="52" spans="1:13" ht="17.100000000000001" customHeight="1">
      <c r="A52" s="17">
        <v>45435</v>
      </c>
      <c r="B52" s="36" t="s">
        <v>627</v>
      </c>
      <c r="C52" s="28"/>
      <c r="D52" s="29"/>
      <c r="E52" s="21"/>
      <c r="F52" s="30">
        <v>16</v>
      </c>
      <c r="G52" s="23">
        <f t="shared" si="0"/>
        <v>18.5</v>
      </c>
      <c r="H52" s="187">
        <f t="shared" si="1"/>
        <v>296</v>
      </c>
      <c r="I52" s="24">
        <f t="shared" si="8"/>
        <v>120</v>
      </c>
      <c r="J52" s="25">
        <f t="shared" si="9"/>
        <v>18.5</v>
      </c>
      <c r="K52" s="21">
        <f t="shared" si="10"/>
        <v>2220</v>
      </c>
      <c r="L52" s="34"/>
      <c r="M52" s="118" t="s">
        <v>907</v>
      </c>
    </row>
    <row r="53" spans="1:13" ht="17.100000000000001" customHeight="1">
      <c r="A53" s="17">
        <v>45461</v>
      </c>
      <c r="B53" s="36" t="s">
        <v>589</v>
      </c>
      <c r="C53" s="28"/>
      <c r="D53" s="29"/>
      <c r="E53" s="21"/>
      <c r="F53" s="30">
        <v>12</v>
      </c>
      <c r="G53" s="23">
        <f t="shared" si="0"/>
        <v>18.5</v>
      </c>
      <c r="H53" s="187">
        <f t="shared" si="1"/>
        <v>222</v>
      </c>
      <c r="I53" s="24">
        <f t="shared" si="8"/>
        <v>108</v>
      </c>
      <c r="J53" s="25">
        <f t="shared" si="9"/>
        <v>18.5</v>
      </c>
      <c r="K53" s="21">
        <f t="shared" si="10"/>
        <v>1998</v>
      </c>
      <c r="L53" s="34"/>
      <c r="M53" s="118" t="s">
        <v>949</v>
      </c>
    </row>
    <row r="54" spans="1:13" ht="17.100000000000001" customHeight="1">
      <c r="A54" s="17">
        <v>45461</v>
      </c>
      <c r="B54" s="36" t="s">
        <v>591</v>
      </c>
      <c r="C54" s="28"/>
      <c r="D54" s="29"/>
      <c r="E54" s="21"/>
      <c r="F54" s="30">
        <v>10</v>
      </c>
      <c r="G54" s="23">
        <f t="shared" si="0"/>
        <v>18.5</v>
      </c>
      <c r="H54" s="187">
        <f t="shared" si="1"/>
        <v>185</v>
      </c>
      <c r="I54" s="24">
        <f t="shared" si="8"/>
        <v>98</v>
      </c>
      <c r="J54" s="25">
        <f t="shared" si="9"/>
        <v>18.5</v>
      </c>
      <c r="K54" s="21">
        <f t="shared" si="10"/>
        <v>1813</v>
      </c>
      <c r="L54" s="34"/>
      <c r="M54" s="118" t="s">
        <v>950</v>
      </c>
    </row>
    <row r="55" spans="1:13" ht="17.100000000000001" customHeight="1">
      <c r="A55" s="17">
        <v>45463</v>
      </c>
      <c r="B55" s="36" t="s">
        <v>627</v>
      </c>
      <c r="C55" s="28"/>
      <c r="D55" s="29"/>
      <c r="E55" s="21"/>
      <c r="F55" s="30">
        <v>16</v>
      </c>
      <c r="G55" s="23">
        <f t="shared" si="0"/>
        <v>18.5</v>
      </c>
      <c r="H55" s="187">
        <f t="shared" si="1"/>
        <v>296</v>
      </c>
      <c r="I55" s="24">
        <f t="shared" si="8"/>
        <v>82</v>
      </c>
      <c r="J55" s="25">
        <f t="shared" si="9"/>
        <v>18.5</v>
      </c>
      <c r="K55" s="21">
        <f t="shared" si="10"/>
        <v>1517</v>
      </c>
      <c r="L55" s="34"/>
      <c r="M55" s="118" t="s">
        <v>955</v>
      </c>
    </row>
    <row r="56" spans="1:13" ht="17.100000000000001" customHeight="1">
      <c r="A56" s="17">
        <v>45463</v>
      </c>
      <c r="B56" s="36" t="s">
        <v>602</v>
      </c>
      <c r="C56" s="28"/>
      <c r="D56" s="29"/>
      <c r="E56" s="21"/>
      <c r="F56" s="30">
        <v>8</v>
      </c>
      <c r="G56" s="23">
        <f t="shared" si="0"/>
        <v>18.5</v>
      </c>
      <c r="H56" s="187">
        <f t="shared" si="1"/>
        <v>148</v>
      </c>
      <c r="I56" s="24">
        <f t="shared" si="8"/>
        <v>74</v>
      </c>
      <c r="J56" s="25">
        <f t="shared" si="9"/>
        <v>18.5</v>
      </c>
      <c r="K56" s="21">
        <f t="shared" si="10"/>
        <v>1369</v>
      </c>
      <c r="L56" s="34"/>
      <c r="M56" s="118" t="s">
        <v>952</v>
      </c>
    </row>
    <row r="57" spans="1:13" ht="17.100000000000001" customHeight="1">
      <c r="A57" s="17">
        <v>45468</v>
      </c>
      <c r="B57" s="36" t="s">
        <v>602</v>
      </c>
      <c r="C57" s="28"/>
      <c r="D57" s="29"/>
      <c r="E57" s="21"/>
      <c r="F57" s="30">
        <v>12</v>
      </c>
      <c r="G57" s="23">
        <f t="shared" si="0"/>
        <v>18.5</v>
      </c>
      <c r="H57" s="187">
        <f t="shared" si="1"/>
        <v>222</v>
      </c>
      <c r="I57" s="24">
        <f t="shared" si="8"/>
        <v>62</v>
      </c>
      <c r="J57" s="25">
        <f t="shared" si="9"/>
        <v>18.5</v>
      </c>
      <c r="K57" s="21">
        <f t="shared" si="10"/>
        <v>1147</v>
      </c>
      <c r="L57" s="34"/>
      <c r="M57" s="118" t="s">
        <v>966</v>
      </c>
    </row>
    <row r="58" spans="1:13" ht="17.100000000000001" customHeight="1">
      <c r="A58" s="154">
        <v>45469</v>
      </c>
      <c r="B58" s="168" t="s">
        <v>587</v>
      </c>
      <c r="C58" s="156"/>
      <c r="D58" s="157"/>
      <c r="E58" s="158"/>
      <c r="F58" s="159">
        <v>12</v>
      </c>
      <c r="G58" s="170">
        <f t="shared" si="0"/>
        <v>18.5</v>
      </c>
      <c r="H58" s="158">
        <f t="shared" si="1"/>
        <v>222</v>
      </c>
      <c r="I58" s="173">
        <f t="shared" si="8"/>
        <v>50</v>
      </c>
      <c r="J58" s="255">
        <f t="shared" si="9"/>
        <v>18.5</v>
      </c>
      <c r="K58" s="158">
        <f t="shared" si="10"/>
        <v>925</v>
      </c>
      <c r="L58" s="164"/>
      <c r="M58" s="167" t="s">
        <v>968</v>
      </c>
    </row>
    <row r="59" spans="1:13" ht="17.100000000000001" customHeight="1">
      <c r="A59" s="17">
        <v>45474</v>
      </c>
      <c r="B59" s="82" t="s">
        <v>602</v>
      </c>
      <c r="C59" s="19"/>
      <c r="D59" s="20"/>
      <c r="E59" s="21"/>
      <c r="F59" s="22">
        <v>12</v>
      </c>
      <c r="G59" s="23">
        <f t="shared" si="0"/>
        <v>18.5</v>
      </c>
      <c r="H59" s="187">
        <f t="shared" si="1"/>
        <v>222</v>
      </c>
      <c r="I59" s="24">
        <f t="shared" si="8"/>
        <v>38</v>
      </c>
      <c r="J59" s="25">
        <f t="shared" si="9"/>
        <v>18.5</v>
      </c>
      <c r="K59" s="21">
        <f t="shared" si="10"/>
        <v>703</v>
      </c>
      <c r="L59" s="26"/>
      <c r="M59" s="118" t="s">
        <v>977</v>
      </c>
    </row>
    <row r="60" spans="1:13" ht="17.100000000000001" customHeight="1">
      <c r="A60" s="17">
        <v>45475</v>
      </c>
      <c r="B60" s="36" t="s">
        <v>591</v>
      </c>
      <c r="C60" s="28"/>
      <c r="D60" s="29"/>
      <c r="E60" s="21"/>
      <c r="F60" s="30">
        <v>10</v>
      </c>
      <c r="G60" s="23">
        <f t="shared" si="0"/>
        <v>18.5</v>
      </c>
      <c r="H60" s="187">
        <f t="shared" si="1"/>
        <v>185</v>
      </c>
      <c r="I60" s="24">
        <f t="shared" si="8"/>
        <v>28</v>
      </c>
      <c r="J60" s="25">
        <f t="shared" si="9"/>
        <v>18.5</v>
      </c>
      <c r="K60" s="21">
        <f t="shared" si="10"/>
        <v>518</v>
      </c>
      <c r="L60" s="34"/>
      <c r="M60" s="118" t="s">
        <v>982</v>
      </c>
    </row>
    <row r="61" spans="1:13" ht="17.100000000000001" customHeight="1">
      <c r="A61" s="17">
        <v>45477</v>
      </c>
      <c r="B61" s="36" t="s">
        <v>587</v>
      </c>
      <c r="C61" s="28"/>
      <c r="D61" s="29"/>
      <c r="E61" s="21"/>
      <c r="F61" s="30">
        <v>8</v>
      </c>
      <c r="G61" s="23">
        <f t="shared" si="0"/>
        <v>18.5</v>
      </c>
      <c r="H61" s="187">
        <f t="shared" si="1"/>
        <v>148</v>
      </c>
      <c r="I61" s="24">
        <f t="shared" si="8"/>
        <v>20</v>
      </c>
      <c r="J61" s="25">
        <f t="shared" si="9"/>
        <v>18.5</v>
      </c>
      <c r="K61" s="21">
        <f t="shared" si="10"/>
        <v>370</v>
      </c>
      <c r="L61" s="34"/>
      <c r="M61" s="118" t="s">
        <v>985</v>
      </c>
    </row>
    <row r="62" spans="1:13" ht="17.100000000000001" customHeight="1">
      <c r="A62" s="17">
        <v>45488</v>
      </c>
      <c r="B62" s="36" t="s">
        <v>602</v>
      </c>
      <c r="C62" s="28"/>
      <c r="D62" s="29"/>
      <c r="E62" s="21"/>
      <c r="F62" s="30">
        <v>20</v>
      </c>
      <c r="G62" s="23">
        <f t="shared" si="0"/>
        <v>18.5</v>
      </c>
      <c r="H62" s="187">
        <f t="shared" si="1"/>
        <v>370</v>
      </c>
      <c r="I62" s="24">
        <f t="shared" si="8"/>
        <v>0</v>
      </c>
      <c r="J62" s="25">
        <v>0</v>
      </c>
      <c r="K62" s="21">
        <v>0</v>
      </c>
      <c r="L62" s="34"/>
      <c r="M62" s="118" t="s">
        <v>1002</v>
      </c>
    </row>
    <row r="63" spans="1:13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3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D12:D13"/>
    <mergeCell ref="K12:K13"/>
    <mergeCell ref="E12:E13"/>
    <mergeCell ref="F12:F13"/>
    <mergeCell ref="G12:G13"/>
    <mergeCell ref="H12:H13"/>
    <mergeCell ref="I12:I13"/>
    <mergeCell ref="J12:J13"/>
    <mergeCell ref="M11:M13"/>
    <mergeCell ref="K9:L9"/>
    <mergeCell ref="K1:L1"/>
    <mergeCell ref="A3:L3"/>
    <mergeCell ref="A4:L4"/>
    <mergeCell ref="B6:H6"/>
    <mergeCell ref="A7:L7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>
    <tabColor rgb="FFFF0000"/>
    <pageSetUpPr fitToPage="1"/>
  </sheetPr>
  <dimension ref="A1:L78"/>
  <sheetViews>
    <sheetView topLeftCell="A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6384" width="9.140625" style="1"/>
  </cols>
  <sheetData>
    <row r="1" spans="1:12" ht="28.5" customHeight="1">
      <c r="K1" s="373" t="s">
        <v>0</v>
      </c>
      <c r="L1" s="373"/>
    </row>
    <row r="2" spans="1:12" ht="15" customHeight="1"/>
    <row r="3" spans="1:12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2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2" s="3" customFormat="1" ht="15" customHeight="1">
      <c r="B5" s="94"/>
      <c r="L5" s="4"/>
    </row>
    <row r="6" spans="1:12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2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2" ht="15" customHeight="1" thickBot="1">
      <c r="A8" s="8" t="s">
        <v>4</v>
      </c>
      <c r="B8" s="95"/>
      <c r="C8" s="10"/>
      <c r="D8" s="40" t="s">
        <v>569</v>
      </c>
      <c r="E8" s="10"/>
      <c r="F8" s="10"/>
      <c r="G8" s="10"/>
      <c r="H8" s="38"/>
      <c r="I8" s="9" t="s">
        <v>6</v>
      </c>
      <c r="J8" s="10"/>
      <c r="K8" s="10" t="s">
        <v>568</v>
      </c>
      <c r="L8" s="11"/>
    </row>
    <row r="9" spans="1:12" ht="15" customHeight="1">
      <c r="A9" s="12" t="s">
        <v>8</v>
      </c>
      <c r="B9" s="95"/>
      <c r="C9" s="10"/>
      <c r="D9" s="40" t="s">
        <v>570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2" ht="18.75" customHeight="1" thickBot="1">
      <c r="A10" s="15" t="s">
        <v>10</v>
      </c>
      <c r="B10" s="96"/>
      <c r="C10" s="16"/>
      <c r="D10" s="41" t="s">
        <v>11</v>
      </c>
      <c r="E10" s="16"/>
      <c r="F10" s="16"/>
      <c r="G10" s="16"/>
      <c r="H10" s="39"/>
      <c r="I10" s="357"/>
      <c r="J10" s="358"/>
      <c r="K10" s="358"/>
      <c r="L10" s="359"/>
    </row>
    <row r="11" spans="1:12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</row>
    <row r="12" spans="1:12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</row>
    <row r="13" spans="1:12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</row>
    <row r="14" spans="1:12" ht="17.100000000000001" customHeight="1">
      <c r="A14" s="17">
        <v>44926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2" ht="17.100000000000001" customHeight="1">
      <c r="A15" s="17"/>
      <c r="B15" s="36"/>
      <c r="C15" s="28"/>
      <c r="D15" s="29"/>
      <c r="E15" s="21"/>
      <c r="F15" s="30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34"/>
    </row>
    <row r="16" spans="1:12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2">
        <v>0</v>
      </c>
      <c r="K16" s="33">
        <f>ROUND(I16*J16,2)</f>
        <v>0</v>
      </c>
      <c r="L16" s="34"/>
    </row>
    <row r="17" spans="1:12" ht="17.100000000000001" customHeight="1">
      <c r="A17" s="17"/>
      <c r="B17" s="82"/>
      <c r="C17" s="28"/>
      <c r="D17" s="29"/>
      <c r="E17" s="21"/>
      <c r="F17" s="30"/>
      <c r="G17" s="31"/>
      <c r="H17" s="21"/>
      <c r="I17" s="32"/>
      <c r="J17" s="33"/>
      <c r="K17" s="21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33"/>
      <c r="K18" s="21"/>
      <c r="L18" s="34"/>
    </row>
    <row r="19" spans="1:12" ht="17.100000000000001" customHeight="1">
      <c r="A19" s="17"/>
      <c r="B19" s="17"/>
      <c r="C19" s="28"/>
      <c r="D19" s="29"/>
      <c r="E19" s="21"/>
      <c r="F19" s="30"/>
      <c r="G19" s="31"/>
      <c r="H19" s="21"/>
      <c r="I19" s="32"/>
      <c r="J19" s="33"/>
      <c r="K19" s="21"/>
      <c r="L19" s="34"/>
    </row>
    <row r="20" spans="1:12" ht="17.100000000000001" customHeight="1">
      <c r="A20" s="17"/>
      <c r="B20" s="36"/>
      <c r="C20" s="28"/>
      <c r="D20" s="29"/>
      <c r="E20" s="21"/>
      <c r="F20" s="30"/>
      <c r="G20" s="31"/>
      <c r="H20" s="21"/>
      <c r="I20" s="32"/>
      <c r="J20" s="33"/>
      <c r="K20" s="21"/>
      <c r="L20" s="34"/>
    </row>
    <row r="21" spans="1:12" ht="17.100000000000001" customHeight="1">
      <c r="A21" s="17"/>
      <c r="B21" s="36"/>
      <c r="C21" s="28"/>
      <c r="D21" s="29"/>
      <c r="E21" s="21"/>
      <c r="F21" s="30"/>
      <c r="G21" s="31"/>
      <c r="H21" s="21"/>
      <c r="I21" s="32"/>
      <c r="J21" s="33"/>
      <c r="K21" s="21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33"/>
      <c r="K22" s="21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33"/>
      <c r="K23" s="21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33"/>
      <c r="K24" s="21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33"/>
      <c r="K25" s="21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33"/>
      <c r="K26" s="21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33"/>
      <c r="K27" s="21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33"/>
      <c r="K28" s="21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33"/>
      <c r="K29" s="21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33"/>
      <c r="K30" s="21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33"/>
      <c r="K31" s="21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33"/>
      <c r="K32" s="21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33"/>
      <c r="K33" s="21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33"/>
      <c r="K34" s="21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33"/>
      <c r="K35" s="21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33"/>
      <c r="K36" s="21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33"/>
      <c r="K37" s="21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8" spans="1:12" ht="15.75">
      <c r="E78" s="37"/>
      <c r="F78" s="37"/>
      <c r="G78" s="37"/>
    </row>
  </sheetData>
  <mergeCells count="22">
    <mergeCell ref="K12:K13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>
    <tabColor rgb="FFFF0000"/>
    <pageSetUpPr fitToPage="1"/>
  </sheetPr>
  <dimension ref="A1:M81"/>
  <sheetViews>
    <sheetView zoomScale="85" zoomScaleNormal="85" zoomScaleSheetLayoutView="100" workbookViewId="0">
      <selection activeCell="D8" sqref="D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9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7.425781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449</v>
      </c>
      <c r="F8" s="10"/>
      <c r="G8" s="10"/>
      <c r="H8" s="38"/>
      <c r="I8" s="9" t="s">
        <v>6</v>
      </c>
      <c r="J8" s="10"/>
      <c r="K8" s="10" t="s">
        <v>581</v>
      </c>
      <c r="L8" s="11"/>
    </row>
    <row r="9" spans="1:13" ht="15" customHeight="1">
      <c r="A9" s="12" t="s">
        <v>8</v>
      </c>
      <c r="D9" s="10" t="s">
        <v>582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384" t="s">
        <v>561</v>
      </c>
      <c r="E10" s="384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 ht="17.100000000000001" customHeight="1">
      <c r="A15" s="17"/>
      <c r="B15" s="98"/>
      <c r="C15" s="19"/>
      <c r="D15" s="20"/>
      <c r="E15" s="21"/>
      <c r="F15" s="22"/>
      <c r="G15" s="31">
        <f>J14</f>
        <v>0</v>
      </c>
      <c r="H15" s="21">
        <f>G15*F15</f>
        <v>0</v>
      </c>
      <c r="I15" s="32">
        <f>+I14+C15-F15</f>
        <v>0</v>
      </c>
      <c r="J15" s="42" t="e">
        <f>ROUND(((K14+E15)-H15)/I15,2)</f>
        <v>#DIV/0!</v>
      </c>
      <c r="K15" s="33" t="e">
        <f>ROUND(I15*J15,2)</f>
        <v>#DIV/0!</v>
      </c>
      <c r="L15" s="26"/>
      <c r="M15" s="118" t="s">
        <v>637</v>
      </c>
    </row>
    <row r="16" spans="1:13" ht="17.100000000000001" customHeight="1">
      <c r="A16" s="17"/>
      <c r="B16" s="36"/>
      <c r="C16" s="28"/>
      <c r="D16" s="29"/>
      <c r="E16" s="21"/>
      <c r="F16" s="30"/>
      <c r="G16" s="31" t="e">
        <f>J15</f>
        <v>#DIV/0!</v>
      </c>
      <c r="H16" s="21" t="e">
        <f>G16*F16</f>
        <v>#DIV/0!</v>
      </c>
      <c r="I16" s="32">
        <f>+I15+C16-F16</f>
        <v>0</v>
      </c>
      <c r="J16" s="42" t="e">
        <f>ROUND(((K15+E16)-H16)/I16,2)</f>
        <v>#DIV/0!</v>
      </c>
      <c r="K16" s="33" t="e">
        <f>ROUND(I16*J16,2)</f>
        <v>#DIV/0!</v>
      </c>
      <c r="L16" s="34"/>
    </row>
    <row r="17" spans="1:12" ht="17.100000000000001" customHeight="1">
      <c r="A17" s="17"/>
      <c r="B17" s="36"/>
      <c r="C17" s="28"/>
      <c r="D17" s="29"/>
      <c r="E17" s="21"/>
      <c r="F17" s="30"/>
      <c r="G17" s="31"/>
      <c r="H17" s="21"/>
      <c r="I17" s="32"/>
      <c r="J17" s="42"/>
      <c r="K17" s="33"/>
      <c r="L17" s="34"/>
    </row>
    <row r="18" spans="1:12" ht="17.100000000000001" customHeight="1">
      <c r="A18" s="17"/>
      <c r="B18" s="82"/>
      <c r="C18" s="28"/>
      <c r="D18" s="29"/>
      <c r="E18" s="21"/>
      <c r="F18" s="30"/>
      <c r="G18" s="31"/>
      <c r="H18" s="21"/>
      <c r="I18" s="32"/>
      <c r="J18" s="42"/>
      <c r="K18" s="33"/>
      <c r="L18" s="34"/>
    </row>
    <row r="19" spans="1:12" ht="17.100000000000001" customHeight="1">
      <c r="A19" s="17"/>
      <c r="B19" s="82"/>
      <c r="C19" s="28"/>
      <c r="D19" s="29"/>
      <c r="E19" s="21"/>
      <c r="F19" s="30"/>
      <c r="G19" s="31"/>
      <c r="H19" s="21"/>
      <c r="I19" s="32"/>
      <c r="J19" s="42"/>
      <c r="K19" s="33"/>
      <c r="L19" s="34"/>
    </row>
    <row r="20" spans="1:12" ht="17.100000000000001" customHeight="1">
      <c r="A20" s="17"/>
      <c r="B20" s="82"/>
      <c r="C20" s="28"/>
      <c r="D20" s="29"/>
      <c r="E20" s="21"/>
      <c r="F20" s="30"/>
      <c r="G20" s="31"/>
      <c r="H20" s="21"/>
      <c r="I20" s="32"/>
      <c r="J20" s="42"/>
      <c r="K20" s="33"/>
      <c r="L20" s="34"/>
    </row>
    <row r="21" spans="1:12" ht="17.100000000000001" customHeight="1">
      <c r="A21" s="17"/>
      <c r="B21" s="17"/>
      <c r="C21" s="28"/>
      <c r="D21" s="29"/>
      <c r="E21" s="21"/>
      <c r="F21" s="30"/>
      <c r="G21" s="31"/>
      <c r="H21" s="21"/>
      <c r="I21" s="32"/>
      <c r="J21" s="42"/>
      <c r="K21" s="33"/>
      <c r="L21" s="34"/>
    </row>
    <row r="22" spans="1:12" ht="17.100000000000001" customHeight="1">
      <c r="A22" s="17"/>
      <c r="B22" s="36"/>
      <c r="C22" s="28"/>
      <c r="D22" s="29"/>
      <c r="E22" s="21"/>
      <c r="F22" s="30"/>
      <c r="G22" s="31"/>
      <c r="H22" s="21"/>
      <c r="I22" s="32"/>
      <c r="J22" s="42"/>
      <c r="K22" s="33"/>
      <c r="L22" s="34"/>
    </row>
    <row r="23" spans="1:12" ht="17.100000000000001" customHeight="1">
      <c r="A23" s="17"/>
      <c r="B23" s="36"/>
      <c r="C23" s="28"/>
      <c r="D23" s="29"/>
      <c r="E23" s="21"/>
      <c r="F23" s="30"/>
      <c r="G23" s="31"/>
      <c r="H23" s="21"/>
      <c r="I23" s="32"/>
      <c r="J23" s="42"/>
      <c r="K23" s="33"/>
      <c r="L23" s="34"/>
    </row>
    <row r="24" spans="1:12" ht="17.100000000000001" customHeight="1">
      <c r="A24" s="17"/>
      <c r="B24" s="36"/>
      <c r="C24" s="28"/>
      <c r="D24" s="29"/>
      <c r="E24" s="21"/>
      <c r="F24" s="30"/>
      <c r="G24" s="31"/>
      <c r="H24" s="21"/>
      <c r="I24" s="32"/>
      <c r="J24" s="42"/>
      <c r="K24" s="33"/>
      <c r="L24" s="34"/>
    </row>
    <row r="25" spans="1:12" ht="17.100000000000001" customHeight="1">
      <c r="A25" s="17"/>
      <c r="B25" s="36"/>
      <c r="C25" s="28"/>
      <c r="D25" s="29"/>
      <c r="E25" s="21"/>
      <c r="F25" s="30"/>
      <c r="G25" s="31"/>
      <c r="H25" s="21"/>
      <c r="I25" s="32"/>
      <c r="J25" s="42"/>
      <c r="K25" s="33"/>
      <c r="L25" s="34"/>
    </row>
    <row r="26" spans="1:12" ht="17.100000000000001" customHeight="1">
      <c r="A26" s="17"/>
      <c r="B26" s="36"/>
      <c r="C26" s="28"/>
      <c r="D26" s="29"/>
      <c r="E26" s="21"/>
      <c r="F26" s="30"/>
      <c r="G26" s="31"/>
      <c r="H26" s="21"/>
      <c r="I26" s="32"/>
      <c r="J26" s="42"/>
      <c r="K26" s="33"/>
      <c r="L26" s="34"/>
    </row>
    <row r="27" spans="1:12" ht="17.100000000000001" customHeight="1">
      <c r="A27" s="17"/>
      <c r="B27" s="36"/>
      <c r="C27" s="28"/>
      <c r="D27" s="29"/>
      <c r="E27" s="21"/>
      <c r="F27" s="30"/>
      <c r="G27" s="31"/>
      <c r="H27" s="21"/>
      <c r="I27" s="32"/>
      <c r="J27" s="42"/>
      <c r="K27" s="33"/>
      <c r="L27" s="34"/>
    </row>
    <row r="28" spans="1:12" ht="17.100000000000001" customHeight="1">
      <c r="A28" s="17"/>
      <c r="B28" s="36"/>
      <c r="C28" s="28"/>
      <c r="D28" s="29"/>
      <c r="E28" s="21"/>
      <c r="F28" s="30"/>
      <c r="G28" s="31"/>
      <c r="H28" s="21"/>
      <c r="I28" s="32"/>
      <c r="J28" s="42"/>
      <c r="K28" s="33"/>
      <c r="L28" s="34"/>
    </row>
    <row r="29" spans="1:12" ht="17.100000000000001" customHeight="1">
      <c r="A29" s="17"/>
      <c r="B29" s="36"/>
      <c r="C29" s="28"/>
      <c r="D29" s="29"/>
      <c r="E29" s="21"/>
      <c r="F29" s="30"/>
      <c r="G29" s="31"/>
      <c r="H29" s="21"/>
      <c r="I29" s="32"/>
      <c r="J29" s="42"/>
      <c r="K29" s="33"/>
      <c r="L29" s="34"/>
    </row>
    <row r="30" spans="1:12" ht="17.100000000000001" customHeight="1">
      <c r="A30" s="17"/>
      <c r="B30" s="36"/>
      <c r="C30" s="28"/>
      <c r="D30" s="29"/>
      <c r="E30" s="21"/>
      <c r="F30" s="30"/>
      <c r="G30" s="31"/>
      <c r="H30" s="21"/>
      <c r="I30" s="32"/>
      <c r="J30" s="42"/>
      <c r="K30" s="33"/>
      <c r="L30" s="34"/>
    </row>
    <row r="31" spans="1:12" ht="17.100000000000001" customHeight="1">
      <c r="A31" s="17"/>
      <c r="B31" s="36"/>
      <c r="C31" s="28"/>
      <c r="D31" s="29"/>
      <c r="E31" s="21"/>
      <c r="F31" s="30"/>
      <c r="G31" s="31"/>
      <c r="H31" s="21"/>
      <c r="I31" s="32"/>
      <c r="J31" s="42"/>
      <c r="K31" s="33"/>
      <c r="L31" s="34"/>
    </row>
    <row r="32" spans="1:12" ht="17.100000000000001" customHeight="1">
      <c r="A32" s="17"/>
      <c r="B32" s="36"/>
      <c r="C32" s="28"/>
      <c r="D32" s="29"/>
      <c r="E32" s="21"/>
      <c r="F32" s="30"/>
      <c r="G32" s="31"/>
      <c r="H32" s="21"/>
      <c r="I32" s="32"/>
      <c r="J32" s="42"/>
      <c r="K32" s="33"/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32"/>
      <c r="J33" s="42"/>
      <c r="K33" s="33"/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32"/>
      <c r="J34" s="42"/>
      <c r="K34" s="33"/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32"/>
      <c r="J35" s="42"/>
      <c r="K35" s="33"/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32"/>
      <c r="J36" s="42"/>
      <c r="K36" s="33"/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32"/>
      <c r="J37" s="42"/>
      <c r="K37" s="33"/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32"/>
      <c r="J38" s="33"/>
      <c r="K38" s="21"/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32"/>
      <c r="J39" s="33"/>
      <c r="K39" s="21"/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32"/>
      <c r="J40" s="33"/>
      <c r="K40" s="21"/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32"/>
      <c r="J41" s="33"/>
      <c r="K41" s="21"/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33"/>
      <c r="K42" s="21"/>
      <c r="L42" s="34"/>
    </row>
    <row r="43" spans="1:12" ht="17.100000000000001" customHeight="1">
      <c r="A43" s="17"/>
      <c r="B43" s="36"/>
      <c r="C43" s="28"/>
      <c r="D43" s="29"/>
      <c r="E43" s="21"/>
      <c r="F43" s="30"/>
      <c r="G43" s="31"/>
      <c r="H43" s="21"/>
      <c r="I43" s="32"/>
      <c r="J43" s="33"/>
      <c r="K43" s="21"/>
      <c r="L43" s="34"/>
    </row>
    <row r="44" spans="1:12" ht="17.100000000000001" customHeight="1">
      <c r="A44" s="17"/>
      <c r="B44" s="36"/>
      <c r="C44" s="28"/>
      <c r="D44" s="29"/>
      <c r="E44" s="21"/>
      <c r="F44" s="30"/>
      <c r="G44" s="31"/>
      <c r="H44" s="21"/>
      <c r="I44" s="32"/>
      <c r="J44" s="33"/>
      <c r="K44" s="21"/>
      <c r="L44" s="34"/>
    </row>
    <row r="45" spans="1:12" ht="17.100000000000001" customHeight="1">
      <c r="A45" s="17"/>
      <c r="B45" s="36"/>
      <c r="C45" s="28"/>
      <c r="D45" s="29"/>
      <c r="E45" s="21"/>
      <c r="F45" s="30"/>
      <c r="G45" s="31"/>
      <c r="H45" s="21"/>
      <c r="I45" s="32"/>
      <c r="J45" s="33"/>
      <c r="K45" s="21"/>
      <c r="L45" s="34"/>
    </row>
    <row r="46" spans="1:12" ht="17.100000000000001" customHeight="1">
      <c r="A46" s="17"/>
      <c r="B46" s="36"/>
      <c r="C46" s="28"/>
      <c r="D46" s="29"/>
      <c r="E46" s="21"/>
      <c r="F46" s="30"/>
      <c r="G46" s="31"/>
      <c r="H46" s="21"/>
      <c r="I46" s="32"/>
      <c r="J46" s="33"/>
      <c r="K46" s="21"/>
      <c r="L46" s="34"/>
    </row>
    <row r="47" spans="1:12" ht="17.100000000000001" customHeight="1">
      <c r="A47" s="17"/>
      <c r="B47" s="36"/>
      <c r="C47" s="28"/>
      <c r="D47" s="29"/>
      <c r="E47" s="21"/>
      <c r="F47" s="30"/>
      <c r="G47" s="31"/>
      <c r="H47" s="21"/>
      <c r="I47" s="32"/>
      <c r="J47" s="33"/>
      <c r="K47" s="21"/>
      <c r="L47" s="34"/>
    </row>
    <row r="48" spans="1:12" ht="17.100000000000001" customHeight="1">
      <c r="A48" s="17"/>
      <c r="B48" s="36"/>
      <c r="C48" s="28"/>
      <c r="D48" s="29"/>
      <c r="E48" s="21"/>
      <c r="F48" s="30"/>
      <c r="G48" s="31"/>
      <c r="H48" s="21"/>
      <c r="I48" s="32"/>
      <c r="J48" s="33"/>
      <c r="K48" s="21"/>
      <c r="L48" s="34"/>
    </row>
    <row r="49" spans="1:12" ht="17.100000000000001" customHeight="1">
      <c r="A49" s="17"/>
      <c r="B49" s="36"/>
      <c r="C49" s="28"/>
      <c r="D49" s="29"/>
      <c r="E49" s="21"/>
      <c r="F49" s="30"/>
      <c r="G49" s="31"/>
      <c r="H49" s="21"/>
      <c r="I49" s="32"/>
      <c r="J49" s="33"/>
      <c r="K49" s="21"/>
      <c r="L49" s="34"/>
    </row>
    <row r="50" spans="1:12" ht="17.100000000000001" customHeight="1">
      <c r="A50" s="17"/>
      <c r="B50" s="36"/>
      <c r="C50" s="28"/>
      <c r="D50" s="29"/>
      <c r="E50" s="21"/>
      <c r="F50" s="30"/>
      <c r="G50" s="31"/>
      <c r="H50" s="21"/>
      <c r="I50" s="32"/>
      <c r="J50" s="33"/>
      <c r="K50" s="21"/>
      <c r="L50" s="34"/>
    </row>
    <row r="51" spans="1:12" ht="17.100000000000001" customHeight="1">
      <c r="A51" s="17"/>
      <c r="B51" s="36"/>
      <c r="C51" s="28"/>
      <c r="D51" s="29"/>
      <c r="E51" s="21"/>
      <c r="F51" s="30"/>
      <c r="G51" s="31"/>
      <c r="H51" s="21"/>
      <c r="I51" s="32"/>
      <c r="J51" s="33"/>
      <c r="K51" s="21"/>
      <c r="L51" s="34"/>
    </row>
    <row r="52" spans="1:12" ht="17.100000000000001" customHeight="1">
      <c r="A52" s="17"/>
      <c r="B52" s="36"/>
      <c r="C52" s="28"/>
      <c r="D52" s="29"/>
      <c r="E52" s="21"/>
      <c r="F52" s="30"/>
      <c r="G52" s="31"/>
      <c r="H52" s="21"/>
      <c r="I52" s="32"/>
      <c r="J52" s="33"/>
      <c r="K52" s="21"/>
      <c r="L52" s="34"/>
    </row>
    <row r="53" spans="1:12" ht="17.100000000000001" customHeight="1">
      <c r="A53" s="17"/>
      <c r="B53" s="36"/>
      <c r="C53" s="28"/>
      <c r="D53" s="29"/>
      <c r="E53" s="21"/>
      <c r="F53" s="30"/>
      <c r="G53" s="31"/>
      <c r="H53" s="21"/>
      <c r="I53" s="32"/>
      <c r="J53" s="33"/>
      <c r="K53" s="21"/>
      <c r="L53" s="34"/>
    </row>
    <row r="54" spans="1:12" ht="17.100000000000001" customHeight="1">
      <c r="A54" s="17"/>
      <c r="B54" s="36"/>
      <c r="C54" s="28"/>
      <c r="D54" s="29"/>
      <c r="E54" s="21"/>
      <c r="F54" s="30"/>
      <c r="G54" s="31"/>
      <c r="H54" s="21"/>
      <c r="I54" s="32"/>
      <c r="J54" s="33"/>
      <c r="K54" s="21"/>
      <c r="L54" s="34"/>
    </row>
    <row r="55" spans="1:12" ht="17.100000000000001" customHeight="1">
      <c r="A55" s="17"/>
      <c r="B55" s="36"/>
      <c r="C55" s="28"/>
      <c r="D55" s="29"/>
      <c r="E55" s="21"/>
      <c r="F55" s="30"/>
      <c r="G55" s="31"/>
      <c r="H55" s="21"/>
      <c r="I55" s="32"/>
      <c r="J55" s="33"/>
      <c r="K55" s="21"/>
      <c r="L55" s="34"/>
    </row>
    <row r="56" spans="1:12" ht="17.100000000000001" customHeight="1">
      <c r="A56" s="17"/>
      <c r="B56" s="36"/>
      <c r="C56" s="28"/>
      <c r="D56" s="29"/>
      <c r="E56" s="21"/>
      <c r="F56" s="30"/>
      <c r="G56" s="31"/>
      <c r="H56" s="21"/>
      <c r="I56" s="32"/>
      <c r="J56" s="33"/>
      <c r="K56" s="21"/>
      <c r="L56" s="34"/>
    </row>
    <row r="57" spans="1:12" ht="17.100000000000001" customHeight="1">
      <c r="A57" s="17"/>
      <c r="B57" s="36"/>
      <c r="C57" s="28"/>
      <c r="D57" s="29"/>
      <c r="E57" s="21"/>
      <c r="F57" s="30"/>
      <c r="G57" s="31"/>
      <c r="H57" s="21"/>
      <c r="I57" s="32"/>
      <c r="J57" s="33"/>
      <c r="K57" s="21"/>
      <c r="L57" s="34"/>
    </row>
    <row r="58" spans="1:12" ht="17.100000000000001" customHeight="1">
      <c r="A58" s="17"/>
      <c r="B58" s="36"/>
      <c r="C58" s="28"/>
      <c r="D58" s="29"/>
      <c r="E58" s="21"/>
      <c r="F58" s="30"/>
      <c r="G58" s="31"/>
      <c r="H58" s="21"/>
      <c r="I58" s="32"/>
      <c r="J58" s="33"/>
      <c r="K58" s="21"/>
      <c r="L58" s="34"/>
    </row>
    <row r="59" spans="1:12" ht="17.100000000000001" customHeight="1">
      <c r="A59" s="17"/>
      <c r="B59" s="36"/>
      <c r="C59" s="28"/>
      <c r="D59" s="29"/>
      <c r="E59" s="21"/>
      <c r="F59" s="30"/>
      <c r="G59" s="31"/>
      <c r="H59" s="21"/>
      <c r="I59" s="32"/>
      <c r="J59" s="33"/>
      <c r="K59" s="21"/>
      <c r="L59" s="34"/>
    </row>
    <row r="60" spans="1:12" ht="17.100000000000001" customHeight="1">
      <c r="A60" s="17"/>
      <c r="B60" s="36"/>
      <c r="C60" s="28"/>
      <c r="D60" s="29"/>
      <c r="E60" s="21"/>
      <c r="F60" s="30"/>
      <c r="G60" s="31"/>
      <c r="H60" s="21"/>
      <c r="I60" s="32"/>
      <c r="J60" s="33"/>
      <c r="K60" s="21"/>
      <c r="L60" s="34"/>
    </row>
    <row r="61" spans="1:12" ht="17.100000000000001" customHeight="1">
      <c r="A61" s="17"/>
      <c r="B61" s="36"/>
      <c r="C61" s="28"/>
      <c r="D61" s="29"/>
      <c r="E61" s="21"/>
      <c r="F61" s="30"/>
      <c r="G61" s="31"/>
      <c r="H61" s="21"/>
      <c r="I61" s="32"/>
      <c r="J61" s="33"/>
      <c r="K61" s="21"/>
      <c r="L61" s="34"/>
    </row>
    <row r="62" spans="1:12" ht="17.100000000000001" customHeight="1">
      <c r="A62" s="17"/>
      <c r="B62" s="36"/>
      <c r="C62" s="28"/>
      <c r="D62" s="29"/>
      <c r="E62" s="21"/>
      <c r="F62" s="30"/>
      <c r="G62" s="31"/>
      <c r="H62" s="21"/>
      <c r="I62" s="32"/>
      <c r="J62" s="33"/>
      <c r="K62" s="21"/>
      <c r="L62" s="34"/>
    </row>
    <row r="63" spans="1:12" ht="17.100000000000001" customHeight="1">
      <c r="A63" s="17"/>
      <c r="B63" s="36"/>
      <c r="C63" s="28"/>
      <c r="D63" s="29"/>
      <c r="E63" s="21"/>
      <c r="F63" s="30"/>
      <c r="G63" s="31"/>
      <c r="H63" s="21"/>
      <c r="I63" s="32"/>
      <c r="J63" s="33"/>
      <c r="K63" s="21"/>
      <c r="L63" s="34"/>
    </row>
    <row r="64" spans="1:12" ht="17.100000000000001" customHeight="1">
      <c r="A64" s="17"/>
      <c r="B64" s="36"/>
      <c r="C64" s="28"/>
      <c r="D64" s="29"/>
      <c r="E64" s="21"/>
      <c r="F64" s="30"/>
      <c r="G64" s="31"/>
      <c r="H64" s="21"/>
      <c r="I64" s="32"/>
      <c r="J64" s="33"/>
      <c r="K64" s="21"/>
      <c r="L64" s="34"/>
    </row>
    <row r="65" spans="1:12" ht="17.100000000000001" customHeight="1">
      <c r="A65" s="17"/>
      <c r="B65" s="36"/>
      <c r="C65" s="28"/>
      <c r="D65" s="29"/>
      <c r="E65" s="21"/>
      <c r="F65" s="30"/>
      <c r="G65" s="31"/>
      <c r="H65" s="21"/>
      <c r="I65" s="32"/>
      <c r="J65" s="33"/>
      <c r="K65" s="21"/>
      <c r="L65" s="34"/>
    </row>
    <row r="66" spans="1:12" ht="17.100000000000001" customHeight="1">
      <c r="A66" s="17"/>
      <c r="B66" s="36"/>
      <c r="C66" s="28"/>
      <c r="D66" s="29"/>
      <c r="E66" s="21"/>
      <c r="F66" s="30"/>
      <c r="G66" s="31"/>
      <c r="H66" s="21"/>
      <c r="I66" s="32"/>
      <c r="J66" s="33"/>
      <c r="K66" s="21"/>
      <c r="L66" s="34"/>
    </row>
    <row r="67" spans="1:12" ht="17.100000000000001" customHeight="1">
      <c r="A67" s="17"/>
      <c r="B67" s="36"/>
      <c r="C67" s="28"/>
      <c r="D67" s="29"/>
      <c r="E67" s="21"/>
      <c r="F67" s="30"/>
      <c r="G67" s="31"/>
      <c r="H67" s="21"/>
      <c r="I67" s="32"/>
      <c r="J67" s="33"/>
      <c r="K67" s="21"/>
      <c r="L67" s="34"/>
    </row>
    <row r="68" spans="1:12" ht="17.100000000000001" customHeight="1">
      <c r="A68" s="17"/>
      <c r="B68" s="36"/>
      <c r="C68" s="28"/>
      <c r="D68" s="29"/>
      <c r="E68" s="21"/>
      <c r="F68" s="30"/>
      <c r="G68" s="31"/>
      <c r="H68" s="21"/>
      <c r="I68" s="32"/>
      <c r="J68" s="33"/>
      <c r="K68" s="21"/>
      <c r="L68" s="34"/>
    </row>
    <row r="69" spans="1:12" ht="17.100000000000001" customHeight="1">
      <c r="A69" s="17"/>
      <c r="B69" s="36"/>
      <c r="C69" s="28"/>
      <c r="D69" s="29"/>
      <c r="E69" s="21"/>
      <c r="F69" s="30"/>
      <c r="G69" s="31"/>
      <c r="H69" s="21"/>
      <c r="I69" s="32"/>
      <c r="J69" s="33"/>
      <c r="K69" s="21"/>
      <c r="L69" s="34"/>
    </row>
    <row r="70" spans="1:12" ht="17.100000000000001" customHeight="1">
      <c r="A70" s="17"/>
      <c r="B70" s="36"/>
      <c r="C70" s="28"/>
      <c r="D70" s="29"/>
      <c r="E70" s="21"/>
      <c r="F70" s="30"/>
      <c r="G70" s="31"/>
      <c r="H70" s="21"/>
      <c r="I70" s="32"/>
      <c r="J70" s="33"/>
      <c r="K70" s="21"/>
      <c r="L70" s="34"/>
    </row>
    <row r="71" spans="1:12" ht="17.100000000000001" customHeight="1">
      <c r="A71" s="17"/>
      <c r="B71" s="36"/>
      <c r="C71" s="28"/>
      <c r="D71" s="29"/>
      <c r="E71" s="21"/>
      <c r="F71" s="30"/>
      <c r="G71" s="31"/>
      <c r="H71" s="21"/>
      <c r="I71" s="32"/>
      <c r="J71" s="33"/>
      <c r="K71" s="21"/>
      <c r="L71" s="34"/>
    </row>
    <row r="72" spans="1:12" ht="17.100000000000001" customHeight="1">
      <c r="A72" s="17"/>
      <c r="B72" s="36"/>
      <c r="C72" s="28"/>
      <c r="D72" s="29"/>
      <c r="E72" s="21"/>
      <c r="F72" s="30"/>
      <c r="G72" s="31"/>
      <c r="H72" s="21"/>
      <c r="I72" s="32"/>
      <c r="J72" s="33"/>
      <c r="K72" s="21"/>
      <c r="L72" s="34"/>
    </row>
    <row r="73" spans="1:12" ht="17.100000000000001" customHeight="1">
      <c r="A73" s="17"/>
      <c r="B73" s="36"/>
      <c r="C73" s="28"/>
      <c r="D73" s="29"/>
      <c r="E73" s="21"/>
      <c r="F73" s="30"/>
      <c r="G73" s="31"/>
      <c r="H73" s="21"/>
      <c r="I73" s="32"/>
      <c r="J73" s="33"/>
      <c r="K73" s="21"/>
      <c r="L73" s="34"/>
    </row>
    <row r="74" spans="1:12" ht="17.100000000000001" customHeight="1">
      <c r="A74" s="17"/>
      <c r="B74" s="36"/>
      <c r="C74" s="28"/>
      <c r="D74" s="29"/>
      <c r="E74" s="21"/>
      <c r="F74" s="30"/>
      <c r="G74" s="31"/>
      <c r="H74" s="21"/>
      <c r="I74" s="32"/>
      <c r="J74" s="33"/>
      <c r="K74" s="21"/>
      <c r="L74" s="34"/>
    </row>
    <row r="75" spans="1:12" ht="17.100000000000001" customHeight="1">
      <c r="A75" s="17"/>
      <c r="B75" s="36"/>
      <c r="C75" s="28"/>
      <c r="D75" s="29"/>
      <c r="E75" s="21"/>
      <c r="F75" s="30"/>
      <c r="G75" s="31"/>
      <c r="H75" s="21"/>
      <c r="I75" s="32"/>
      <c r="J75" s="33"/>
      <c r="K75" s="21"/>
      <c r="L75" s="34"/>
    </row>
    <row r="76" spans="1:12" ht="17.100000000000001" customHeight="1">
      <c r="A76" s="17"/>
      <c r="B76" s="36"/>
      <c r="C76" s="28"/>
      <c r="D76" s="29"/>
      <c r="E76" s="21"/>
      <c r="F76" s="30"/>
      <c r="G76" s="31"/>
      <c r="H76" s="21"/>
      <c r="I76" s="32"/>
      <c r="J76" s="33"/>
      <c r="K76" s="21"/>
      <c r="L76" s="34"/>
    </row>
    <row r="77" spans="1:12" ht="17.100000000000001" customHeight="1">
      <c r="A77" s="17"/>
      <c r="B77" s="36"/>
      <c r="C77" s="28"/>
      <c r="D77" s="29"/>
      <c r="E77" s="21"/>
      <c r="F77" s="30"/>
      <c r="G77" s="31"/>
      <c r="H77" s="21"/>
      <c r="I77" s="32"/>
      <c r="J77" s="33"/>
      <c r="K77" s="21"/>
      <c r="L77" s="34"/>
    </row>
    <row r="81" spans="5:7" ht="15.75">
      <c r="E81" s="37"/>
      <c r="F81" s="37"/>
      <c r="G81" s="37"/>
    </row>
  </sheetData>
  <mergeCells count="24">
    <mergeCell ref="I12:I13"/>
    <mergeCell ref="J12:J13"/>
    <mergeCell ref="K9:L9"/>
    <mergeCell ref="K1:L1"/>
    <mergeCell ref="A3:L3"/>
    <mergeCell ref="A4:L4"/>
    <mergeCell ref="B6:H6"/>
    <mergeCell ref="A7:L7"/>
    <mergeCell ref="M11:M13"/>
    <mergeCell ref="D10:E10"/>
    <mergeCell ref="I10:L10"/>
    <mergeCell ref="A11:A13"/>
    <mergeCell ref="B11:B13"/>
    <mergeCell ref="C11:E11"/>
    <mergeCell ref="F11:H11"/>
    <mergeCell ref="I11:K11"/>
    <mergeCell ref="L11:L13"/>
    <mergeCell ref="C12:C13"/>
    <mergeCell ref="D12:D13"/>
    <mergeCell ref="K12:K13"/>
    <mergeCell ref="E12:E13"/>
    <mergeCell ref="F12:F13"/>
    <mergeCell ref="G12:G13"/>
    <mergeCell ref="H12:H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>
    <tabColor rgb="FFFFFF00"/>
    <pageSetUpPr fitToPage="1"/>
  </sheetPr>
  <dimension ref="A1:M42"/>
  <sheetViews>
    <sheetView topLeftCell="A34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9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9.42578125" style="1" bestFit="1" customWidth="1"/>
    <col min="11" max="11" width="11.5703125" style="1" customWidth="1"/>
    <col min="12" max="12" width="12.42578125" style="1" customWidth="1"/>
    <col min="13" max="13" width="12.140625" style="118" customWidth="1"/>
    <col min="14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  <c r="M3" s="119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  <c r="M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403</v>
      </c>
      <c r="F8" s="10"/>
      <c r="G8" s="10"/>
      <c r="H8" s="38"/>
      <c r="I8" s="9" t="s">
        <v>6</v>
      </c>
      <c r="J8" s="10"/>
      <c r="K8" s="10" t="s">
        <v>578</v>
      </c>
      <c r="L8" s="11"/>
    </row>
    <row r="9" spans="1:13" ht="15" customHeight="1">
      <c r="A9" s="12" t="s">
        <v>8</v>
      </c>
      <c r="D9" s="10" t="s">
        <v>579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52</v>
      </c>
      <c r="J14" s="25">
        <v>140</v>
      </c>
      <c r="K14" s="21">
        <f>J14*I14</f>
        <v>7280</v>
      </c>
      <c r="L14" s="26"/>
    </row>
    <row r="15" spans="1:13" ht="17.100000000000001" customHeight="1">
      <c r="A15" s="154">
        <v>45294</v>
      </c>
      <c r="B15" s="168" t="s">
        <v>587</v>
      </c>
      <c r="C15" s="156"/>
      <c r="D15" s="157"/>
      <c r="E15" s="158"/>
      <c r="F15" s="159">
        <v>1</v>
      </c>
      <c r="G15" s="160">
        <f>J14</f>
        <v>140</v>
      </c>
      <c r="H15" s="158">
        <f>G15*F15</f>
        <v>140</v>
      </c>
      <c r="I15" s="161">
        <f>+I14+C15-F15</f>
        <v>51</v>
      </c>
      <c r="J15" s="162">
        <f>ROUND(((K14+E15)-H15)/I15,2)</f>
        <v>140</v>
      </c>
      <c r="K15" s="163">
        <f>ROUND(I15*J15,2)</f>
        <v>7140</v>
      </c>
      <c r="L15" s="164"/>
      <c r="M15" s="167" t="s">
        <v>588</v>
      </c>
    </row>
    <row r="16" spans="1:13" ht="17.100000000000001" customHeight="1">
      <c r="A16" s="17">
        <v>45349</v>
      </c>
      <c r="B16" s="82" t="s">
        <v>595</v>
      </c>
      <c r="C16" s="19"/>
      <c r="D16" s="20"/>
      <c r="E16" s="21"/>
      <c r="F16" s="22">
        <v>1</v>
      </c>
      <c r="G16" s="23">
        <f t="shared" ref="G16:G23" si="0">J15</f>
        <v>140</v>
      </c>
      <c r="H16" s="21">
        <f t="shared" ref="H16:H23" si="1">G16*F16</f>
        <v>140</v>
      </c>
      <c r="I16" s="148">
        <f t="shared" ref="I16:I23" si="2">+I15+C16-F16</f>
        <v>50</v>
      </c>
      <c r="J16" s="134">
        <f t="shared" ref="J16:J23" si="3">ROUND(((K15+E16)-H16)/I16,2)</f>
        <v>140</v>
      </c>
      <c r="K16" s="120">
        <f t="shared" ref="K16:K23" si="4">ROUND(I16*J16,2)</f>
        <v>7000</v>
      </c>
      <c r="L16" s="26"/>
      <c r="M16" s="118" t="s">
        <v>719</v>
      </c>
    </row>
    <row r="17" spans="1:13" ht="17.100000000000001" customHeight="1">
      <c r="A17" s="154">
        <v>45349</v>
      </c>
      <c r="B17" s="186" t="s">
        <v>591</v>
      </c>
      <c r="C17" s="156"/>
      <c r="D17" s="157"/>
      <c r="E17" s="158"/>
      <c r="F17" s="159">
        <v>1</v>
      </c>
      <c r="G17" s="160">
        <f t="shared" si="0"/>
        <v>140</v>
      </c>
      <c r="H17" s="158">
        <f t="shared" si="1"/>
        <v>140</v>
      </c>
      <c r="I17" s="180">
        <f t="shared" si="2"/>
        <v>49</v>
      </c>
      <c r="J17" s="162">
        <f t="shared" si="3"/>
        <v>140</v>
      </c>
      <c r="K17" s="182">
        <f t="shared" si="4"/>
        <v>6860</v>
      </c>
      <c r="L17" s="164"/>
      <c r="M17" s="167" t="s">
        <v>725</v>
      </c>
    </row>
    <row r="18" spans="1:13" ht="17.100000000000001" customHeight="1">
      <c r="A18" s="17">
        <v>45399</v>
      </c>
      <c r="B18" s="82" t="s">
        <v>587</v>
      </c>
      <c r="C18" s="19"/>
      <c r="D18" s="20"/>
      <c r="E18" s="21"/>
      <c r="F18" s="22">
        <v>2</v>
      </c>
      <c r="G18" s="23">
        <f t="shared" si="0"/>
        <v>140</v>
      </c>
      <c r="H18" s="21">
        <f t="shared" si="1"/>
        <v>280</v>
      </c>
      <c r="I18" s="148">
        <f t="shared" si="2"/>
        <v>47</v>
      </c>
      <c r="J18" s="134">
        <f t="shared" si="3"/>
        <v>140</v>
      </c>
      <c r="K18" s="120">
        <f t="shared" si="4"/>
        <v>6580</v>
      </c>
      <c r="L18" s="26"/>
      <c r="M18" s="118" t="s">
        <v>820</v>
      </c>
    </row>
    <row r="19" spans="1:13" ht="17.100000000000001" customHeight="1">
      <c r="A19" s="17">
        <v>45411</v>
      </c>
      <c r="B19" s="17" t="s">
        <v>591</v>
      </c>
      <c r="C19" s="28"/>
      <c r="D19" s="29"/>
      <c r="E19" s="21"/>
      <c r="F19" s="30">
        <v>2</v>
      </c>
      <c r="G19" s="31">
        <f t="shared" si="0"/>
        <v>140</v>
      </c>
      <c r="H19" s="21">
        <f t="shared" si="1"/>
        <v>280</v>
      </c>
      <c r="I19" s="99">
        <f t="shared" si="2"/>
        <v>45</v>
      </c>
      <c r="J19" s="42">
        <f t="shared" si="3"/>
        <v>140</v>
      </c>
      <c r="K19" s="101">
        <f t="shared" si="4"/>
        <v>6300</v>
      </c>
      <c r="L19" s="34"/>
      <c r="M19" s="118" t="s">
        <v>840</v>
      </c>
    </row>
    <row r="20" spans="1:13" ht="17.100000000000001" customHeight="1">
      <c r="A20" s="17">
        <v>45412</v>
      </c>
      <c r="B20" s="36" t="s">
        <v>587</v>
      </c>
      <c r="C20" s="28"/>
      <c r="D20" s="29"/>
      <c r="E20" s="21"/>
      <c r="F20" s="30">
        <v>1</v>
      </c>
      <c r="G20" s="31">
        <f t="shared" si="0"/>
        <v>140</v>
      </c>
      <c r="H20" s="21">
        <f t="shared" si="1"/>
        <v>140</v>
      </c>
      <c r="I20" s="99">
        <f t="shared" si="2"/>
        <v>44</v>
      </c>
      <c r="J20" s="42">
        <f t="shared" si="3"/>
        <v>140</v>
      </c>
      <c r="K20" s="101">
        <f t="shared" si="4"/>
        <v>6160</v>
      </c>
      <c r="L20" s="34"/>
      <c r="M20" s="118" t="s">
        <v>841</v>
      </c>
    </row>
    <row r="21" spans="1:13" ht="17.100000000000001" customHeight="1">
      <c r="A21" s="154">
        <v>45412</v>
      </c>
      <c r="B21" s="168" t="s">
        <v>598</v>
      </c>
      <c r="C21" s="156"/>
      <c r="D21" s="157"/>
      <c r="E21" s="158"/>
      <c r="F21" s="159">
        <v>1</v>
      </c>
      <c r="G21" s="160">
        <f t="shared" si="0"/>
        <v>140</v>
      </c>
      <c r="H21" s="158">
        <f t="shared" si="1"/>
        <v>140</v>
      </c>
      <c r="I21" s="180">
        <f t="shared" si="2"/>
        <v>43</v>
      </c>
      <c r="J21" s="162">
        <f t="shared" si="3"/>
        <v>140</v>
      </c>
      <c r="K21" s="182">
        <f t="shared" si="4"/>
        <v>6020</v>
      </c>
      <c r="L21" s="164"/>
      <c r="M21" s="167" t="s">
        <v>842</v>
      </c>
    </row>
    <row r="22" spans="1:13" ht="17.100000000000001" customHeight="1">
      <c r="A22" s="17">
        <v>45426</v>
      </c>
      <c r="B22" s="82" t="s">
        <v>878</v>
      </c>
      <c r="C22" s="19">
        <v>100</v>
      </c>
      <c r="D22" s="20">
        <v>120</v>
      </c>
      <c r="E22" s="21">
        <f>C22*D22</f>
        <v>12000</v>
      </c>
      <c r="F22" s="22"/>
      <c r="G22" s="23">
        <f t="shared" si="0"/>
        <v>140</v>
      </c>
      <c r="H22" s="21">
        <f t="shared" si="1"/>
        <v>0</v>
      </c>
      <c r="I22" s="148">
        <f t="shared" si="2"/>
        <v>143</v>
      </c>
      <c r="J22" s="134">
        <f t="shared" si="3"/>
        <v>126.01</v>
      </c>
      <c r="K22" s="120">
        <f t="shared" si="4"/>
        <v>18019.43</v>
      </c>
      <c r="L22" s="26"/>
    </row>
    <row r="23" spans="1:13" ht="17.100000000000001" customHeight="1">
      <c r="A23" s="17">
        <v>45426</v>
      </c>
      <c r="B23" s="36" t="s">
        <v>587</v>
      </c>
      <c r="C23" s="28"/>
      <c r="D23" s="29"/>
      <c r="E23" s="21"/>
      <c r="F23" s="30">
        <v>1</v>
      </c>
      <c r="G23" s="31">
        <f t="shared" si="0"/>
        <v>126.01</v>
      </c>
      <c r="H23" s="21">
        <f t="shared" si="1"/>
        <v>126.01</v>
      </c>
      <c r="I23" s="99">
        <f t="shared" si="2"/>
        <v>142</v>
      </c>
      <c r="J23" s="42">
        <f t="shared" si="3"/>
        <v>126.01</v>
      </c>
      <c r="K23" s="101">
        <f t="shared" si="4"/>
        <v>17893.419999999998</v>
      </c>
      <c r="L23" s="34"/>
      <c r="M23" s="118" t="s">
        <v>887</v>
      </c>
    </row>
    <row r="24" spans="1:13" ht="17.100000000000001" customHeight="1">
      <c r="A24" s="17">
        <v>45426</v>
      </c>
      <c r="B24" s="36" t="s">
        <v>602</v>
      </c>
      <c r="C24" s="28"/>
      <c r="D24" s="29"/>
      <c r="E24" s="21"/>
      <c r="F24" s="30">
        <v>2</v>
      </c>
      <c r="G24" s="31">
        <f t="shared" ref="G24:G41" si="5">J23</f>
        <v>126.01</v>
      </c>
      <c r="H24" s="21">
        <f t="shared" ref="H24:H41" si="6">G24*F24</f>
        <v>252.02</v>
      </c>
      <c r="I24" s="99">
        <f t="shared" ref="I24:I41" si="7">+I23+C24-F24</f>
        <v>140</v>
      </c>
      <c r="J24" s="42">
        <f t="shared" ref="J24:J41" si="8">ROUND(((K23+E24)-H24)/I24,2)</f>
        <v>126.01</v>
      </c>
      <c r="K24" s="101">
        <f t="shared" ref="K24:K41" si="9">ROUND(I24*J24,2)</f>
        <v>17641.400000000001</v>
      </c>
      <c r="L24" s="34"/>
      <c r="M24" s="118" t="s">
        <v>889</v>
      </c>
    </row>
    <row r="25" spans="1:13" ht="17.100000000000001" customHeight="1">
      <c r="A25" s="17">
        <v>45427</v>
      </c>
      <c r="B25" s="36" t="s">
        <v>591</v>
      </c>
      <c r="C25" s="28"/>
      <c r="D25" s="29"/>
      <c r="E25" s="21"/>
      <c r="F25" s="30">
        <v>1</v>
      </c>
      <c r="G25" s="31">
        <f t="shared" si="5"/>
        <v>126.01</v>
      </c>
      <c r="H25" s="21">
        <f t="shared" si="6"/>
        <v>126.01</v>
      </c>
      <c r="I25" s="99">
        <f t="shared" si="7"/>
        <v>139</v>
      </c>
      <c r="J25" s="42">
        <f t="shared" si="8"/>
        <v>126.01</v>
      </c>
      <c r="K25" s="101">
        <f t="shared" si="9"/>
        <v>17515.39</v>
      </c>
      <c r="L25" s="34"/>
      <c r="M25" s="118" t="s">
        <v>894</v>
      </c>
    </row>
    <row r="26" spans="1:13" ht="17.100000000000001" customHeight="1">
      <c r="A26" s="17">
        <v>45433</v>
      </c>
      <c r="B26" s="36" t="s">
        <v>595</v>
      </c>
      <c r="C26" s="28"/>
      <c r="D26" s="29"/>
      <c r="E26" s="21"/>
      <c r="F26" s="30">
        <v>1</v>
      </c>
      <c r="G26" s="31">
        <f t="shared" si="5"/>
        <v>126.01</v>
      </c>
      <c r="H26" s="21">
        <f t="shared" si="6"/>
        <v>126.01</v>
      </c>
      <c r="I26" s="99">
        <f t="shared" si="7"/>
        <v>138</v>
      </c>
      <c r="J26" s="42">
        <f t="shared" si="8"/>
        <v>126.01</v>
      </c>
      <c r="K26" s="101">
        <f t="shared" si="9"/>
        <v>17389.38</v>
      </c>
      <c r="L26" s="34"/>
      <c r="M26" s="118" t="s">
        <v>903</v>
      </c>
    </row>
    <row r="27" spans="1:13" ht="17.100000000000001" customHeight="1">
      <c r="A27" s="154">
        <v>45435</v>
      </c>
      <c r="B27" s="168" t="s">
        <v>587</v>
      </c>
      <c r="C27" s="156"/>
      <c r="D27" s="157"/>
      <c r="E27" s="158"/>
      <c r="F27" s="159">
        <v>2</v>
      </c>
      <c r="G27" s="160">
        <f t="shared" si="5"/>
        <v>126.01</v>
      </c>
      <c r="H27" s="158">
        <f t="shared" si="6"/>
        <v>252.02</v>
      </c>
      <c r="I27" s="180">
        <f t="shared" si="7"/>
        <v>136</v>
      </c>
      <c r="J27" s="162">
        <f t="shared" si="8"/>
        <v>126.01</v>
      </c>
      <c r="K27" s="182">
        <f t="shared" si="9"/>
        <v>17137.36</v>
      </c>
      <c r="L27" s="164"/>
      <c r="M27" s="167" t="s">
        <v>912</v>
      </c>
    </row>
    <row r="28" spans="1:13" ht="17.100000000000001" customHeight="1">
      <c r="A28" s="17">
        <v>45448</v>
      </c>
      <c r="B28" s="82" t="s">
        <v>602</v>
      </c>
      <c r="C28" s="19"/>
      <c r="D28" s="20"/>
      <c r="E28" s="21"/>
      <c r="F28" s="22">
        <v>2</v>
      </c>
      <c r="G28" s="23">
        <f t="shared" si="5"/>
        <v>126.01</v>
      </c>
      <c r="H28" s="21">
        <f t="shared" si="6"/>
        <v>252.02</v>
      </c>
      <c r="I28" s="148">
        <f t="shared" si="7"/>
        <v>134</v>
      </c>
      <c r="J28" s="134">
        <f t="shared" si="8"/>
        <v>126.01</v>
      </c>
      <c r="K28" s="120">
        <f t="shared" si="9"/>
        <v>16885.34</v>
      </c>
      <c r="L28" s="26"/>
      <c r="M28" s="118" t="s">
        <v>934</v>
      </c>
    </row>
    <row r="29" spans="1:13" ht="17.100000000000001" customHeight="1">
      <c r="A29" s="17">
        <v>45461</v>
      </c>
      <c r="B29" s="36" t="s">
        <v>591</v>
      </c>
      <c r="C29" s="28"/>
      <c r="D29" s="29"/>
      <c r="E29" s="21"/>
      <c r="F29" s="30">
        <v>3</v>
      </c>
      <c r="G29" s="23">
        <f t="shared" si="5"/>
        <v>126.01</v>
      </c>
      <c r="H29" s="21">
        <f t="shared" si="6"/>
        <v>378.03000000000003</v>
      </c>
      <c r="I29" s="148">
        <f t="shared" si="7"/>
        <v>131</v>
      </c>
      <c r="J29" s="134">
        <f t="shared" si="8"/>
        <v>126.01</v>
      </c>
      <c r="K29" s="120">
        <f t="shared" si="9"/>
        <v>16507.310000000001</v>
      </c>
      <c r="L29" s="34"/>
      <c r="M29" s="118" t="s">
        <v>950</v>
      </c>
    </row>
    <row r="30" spans="1:13" ht="17.100000000000001" customHeight="1">
      <c r="A30" s="17">
        <v>45467</v>
      </c>
      <c r="B30" s="36" t="s">
        <v>589</v>
      </c>
      <c r="C30" s="28"/>
      <c r="D30" s="29"/>
      <c r="E30" s="21"/>
      <c r="F30" s="30">
        <v>1</v>
      </c>
      <c r="G30" s="23">
        <f t="shared" si="5"/>
        <v>126.01</v>
      </c>
      <c r="H30" s="21">
        <f t="shared" si="6"/>
        <v>126.01</v>
      </c>
      <c r="I30" s="148">
        <f t="shared" si="7"/>
        <v>130</v>
      </c>
      <c r="J30" s="134">
        <f t="shared" si="8"/>
        <v>126.01</v>
      </c>
      <c r="K30" s="120">
        <f t="shared" si="9"/>
        <v>16381.3</v>
      </c>
      <c r="L30" s="34"/>
      <c r="M30" s="118" t="s">
        <v>958</v>
      </c>
    </row>
    <row r="31" spans="1:13" ht="17.100000000000001" customHeight="1">
      <c r="A31" s="154">
        <v>45469</v>
      </c>
      <c r="B31" s="168" t="s">
        <v>587</v>
      </c>
      <c r="C31" s="156"/>
      <c r="D31" s="157"/>
      <c r="E31" s="158"/>
      <c r="F31" s="159">
        <v>2</v>
      </c>
      <c r="G31" s="170">
        <f t="shared" si="5"/>
        <v>126.01</v>
      </c>
      <c r="H31" s="158">
        <f t="shared" si="6"/>
        <v>252.02</v>
      </c>
      <c r="I31" s="200">
        <f t="shared" si="7"/>
        <v>128</v>
      </c>
      <c r="J31" s="174">
        <f t="shared" si="8"/>
        <v>126.01</v>
      </c>
      <c r="K31" s="201">
        <f t="shared" si="9"/>
        <v>16129.28</v>
      </c>
      <c r="L31" s="164"/>
      <c r="M31" s="167" t="s">
        <v>968</v>
      </c>
    </row>
    <row r="32" spans="1:13" ht="17.100000000000001" customHeight="1">
      <c r="A32" s="17">
        <v>45475</v>
      </c>
      <c r="B32" s="82" t="s">
        <v>591</v>
      </c>
      <c r="C32" s="19"/>
      <c r="D32" s="20"/>
      <c r="E32" s="21"/>
      <c r="F32" s="22">
        <v>2</v>
      </c>
      <c r="G32" s="23">
        <f t="shared" si="5"/>
        <v>126.01</v>
      </c>
      <c r="H32" s="21">
        <f t="shared" si="6"/>
        <v>252.02</v>
      </c>
      <c r="I32" s="148">
        <f t="shared" si="7"/>
        <v>126</v>
      </c>
      <c r="J32" s="134">
        <f t="shared" si="8"/>
        <v>126.01</v>
      </c>
      <c r="K32" s="120">
        <f t="shared" si="9"/>
        <v>15877.26</v>
      </c>
      <c r="L32" s="26"/>
      <c r="M32" s="118" t="s">
        <v>982</v>
      </c>
    </row>
    <row r="33" spans="1:13" ht="17.100000000000001" customHeight="1">
      <c r="A33" s="17">
        <v>45477</v>
      </c>
      <c r="B33" s="36" t="s">
        <v>587</v>
      </c>
      <c r="C33" s="28"/>
      <c r="D33" s="29"/>
      <c r="E33" s="21"/>
      <c r="F33" s="30">
        <v>2</v>
      </c>
      <c r="G33" s="23">
        <f t="shared" si="5"/>
        <v>126.01</v>
      </c>
      <c r="H33" s="21">
        <f t="shared" si="6"/>
        <v>252.02</v>
      </c>
      <c r="I33" s="148">
        <f t="shared" si="7"/>
        <v>124</v>
      </c>
      <c r="J33" s="134">
        <f t="shared" si="8"/>
        <v>126.01</v>
      </c>
      <c r="K33" s="120">
        <f t="shared" si="9"/>
        <v>15625.24</v>
      </c>
      <c r="L33" s="34"/>
      <c r="M33" s="118" t="s">
        <v>985</v>
      </c>
    </row>
    <row r="34" spans="1:13" ht="17.100000000000001" customHeight="1">
      <c r="A34" s="17">
        <v>45489</v>
      </c>
      <c r="B34" s="36" t="s">
        <v>591</v>
      </c>
      <c r="C34" s="28"/>
      <c r="D34" s="29"/>
      <c r="E34" s="21"/>
      <c r="F34" s="30">
        <v>5</v>
      </c>
      <c r="G34" s="23">
        <f t="shared" si="5"/>
        <v>126.01</v>
      </c>
      <c r="H34" s="21">
        <f t="shared" si="6"/>
        <v>630.05000000000007</v>
      </c>
      <c r="I34" s="148">
        <f t="shared" si="7"/>
        <v>119</v>
      </c>
      <c r="J34" s="134">
        <f t="shared" si="8"/>
        <v>126.01</v>
      </c>
      <c r="K34" s="120">
        <f t="shared" si="9"/>
        <v>14995.19</v>
      </c>
      <c r="L34" s="34"/>
      <c r="M34" s="118" t="s">
        <v>1006</v>
      </c>
    </row>
    <row r="35" spans="1:13" ht="17.100000000000001" customHeight="1">
      <c r="A35" s="17">
        <v>45490</v>
      </c>
      <c r="B35" s="36" t="s">
        <v>595</v>
      </c>
      <c r="C35" s="28"/>
      <c r="D35" s="29"/>
      <c r="E35" s="21"/>
      <c r="F35" s="30">
        <v>1</v>
      </c>
      <c r="G35" s="23">
        <f t="shared" si="5"/>
        <v>126.01</v>
      </c>
      <c r="H35" s="21">
        <f t="shared" si="6"/>
        <v>126.01</v>
      </c>
      <c r="I35" s="148">
        <f t="shared" si="7"/>
        <v>118</v>
      </c>
      <c r="J35" s="134">
        <f t="shared" si="8"/>
        <v>126.01</v>
      </c>
      <c r="K35" s="120">
        <f t="shared" si="9"/>
        <v>14869.18</v>
      </c>
      <c r="L35" s="34"/>
      <c r="M35" s="118" t="s">
        <v>1008</v>
      </c>
    </row>
    <row r="36" spans="1:13" ht="17.100000000000001" customHeight="1">
      <c r="A36" s="17">
        <v>45490</v>
      </c>
      <c r="B36" s="36" t="s">
        <v>627</v>
      </c>
      <c r="C36" s="28"/>
      <c r="D36" s="29"/>
      <c r="E36" s="21"/>
      <c r="F36" s="30">
        <v>103</v>
      </c>
      <c r="G36" s="23">
        <f t="shared" si="5"/>
        <v>126.01</v>
      </c>
      <c r="H36" s="21">
        <f t="shared" si="6"/>
        <v>12979.03</v>
      </c>
      <c r="I36" s="148">
        <f t="shared" si="7"/>
        <v>15</v>
      </c>
      <c r="J36" s="134">
        <f t="shared" si="8"/>
        <v>126.01</v>
      </c>
      <c r="K36" s="120">
        <f t="shared" si="9"/>
        <v>1890.15</v>
      </c>
      <c r="L36" s="34"/>
      <c r="M36" s="118" t="s">
        <v>1011</v>
      </c>
    </row>
    <row r="37" spans="1:13" ht="17.100000000000001" customHeight="1">
      <c r="A37" s="17">
        <v>45496</v>
      </c>
      <c r="B37" s="36" t="s">
        <v>591</v>
      </c>
      <c r="C37" s="28"/>
      <c r="D37" s="29"/>
      <c r="E37" s="21"/>
      <c r="F37" s="30">
        <v>2</v>
      </c>
      <c r="G37" s="23">
        <f t="shared" si="5"/>
        <v>126.01</v>
      </c>
      <c r="H37" s="21">
        <f t="shared" si="6"/>
        <v>252.02</v>
      </c>
      <c r="I37" s="148">
        <f t="shared" si="7"/>
        <v>13</v>
      </c>
      <c r="J37" s="134">
        <f t="shared" si="8"/>
        <v>126.01</v>
      </c>
      <c r="K37" s="120">
        <f t="shared" si="9"/>
        <v>1638.13</v>
      </c>
      <c r="L37" s="34"/>
      <c r="M37" s="118" t="s">
        <v>1023</v>
      </c>
    </row>
    <row r="38" spans="1:13" ht="17.100000000000001" customHeight="1">
      <c r="A38" s="17">
        <v>45496</v>
      </c>
      <c r="B38" s="36" t="s">
        <v>587</v>
      </c>
      <c r="C38" s="28"/>
      <c r="D38" s="29"/>
      <c r="E38" s="21"/>
      <c r="F38" s="30">
        <v>2</v>
      </c>
      <c r="G38" s="23">
        <f t="shared" si="5"/>
        <v>126.01</v>
      </c>
      <c r="H38" s="21">
        <f t="shared" si="6"/>
        <v>252.02</v>
      </c>
      <c r="I38" s="148">
        <f t="shared" si="7"/>
        <v>11</v>
      </c>
      <c r="J38" s="134">
        <f t="shared" si="8"/>
        <v>126.01</v>
      </c>
      <c r="K38" s="120">
        <f t="shared" si="9"/>
        <v>1386.11</v>
      </c>
      <c r="L38" s="34"/>
      <c r="M38" s="118" t="s">
        <v>1024</v>
      </c>
    </row>
    <row r="39" spans="1:13" ht="17.100000000000001" customHeight="1">
      <c r="A39" s="17">
        <v>45509</v>
      </c>
      <c r="B39" s="36" t="s">
        <v>587</v>
      </c>
      <c r="C39" s="28"/>
      <c r="D39" s="29"/>
      <c r="E39" s="21"/>
      <c r="F39" s="30">
        <v>2</v>
      </c>
      <c r="G39" s="23">
        <f t="shared" si="5"/>
        <v>126.01</v>
      </c>
      <c r="H39" s="21">
        <f t="shared" si="6"/>
        <v>252.02</v>
      </c>
      <c r="I39" s="148">
        <f t="shared" si="7"/>
        <v>9</v>
      </c>
      <c r="J39" s="134">
        <f t="shared" si="8"/>
        <v>126.01</v>
      </c>
      <c r="K39" s="120">
        <f t="shared" si="9"/>
        <v>1134.0899999999999</v>
      </c>
      <c r="L39" s="34"/>
      <c r="M39" s="118" t="s">
        <v>1037</v>
      </c>
    </row>
    <row r="40" spans="1:13" ht="17.100000000000001" customHeight="1">
      <c r="A40" s="17">
        <v>45512</v>
      </c>
      <c r="B40" s="36" t="s">
        <v>627</v>
      </c>
      <c r="C40" s="28"/>
      <c r="D40" s="29"/>
      <c r="E40" s="21"/>
      <c r="F40" s="30">
        <v>2</v>
      </c>
      <c r="G40" s="23">
        <f t="shared" si="5"/>
        <v>126.01</v>
      </c>
      <c r="H40" s="21">
        <f t="shared" si="6"/>
        <v>252.02</v>
      </c>
      <c r="I40" s="148">
        <f t="shared" si="7"/>
        <v>7</v>
      </c>
      <c r="J40" s="134">
        <f t="shared" si="8"/>
        <v>126.01</v>
      </c>
      <c r="K40" s="120">
        <f t="shared" si="9"/>
        <v>882.07</v>
      </c>
      <c r="L40" s="34"/>
      <c r="M40" s="118" t="s">
        <v>1047</v>
      </c>
    </row>
    <row r="41" spans="1:13" ht="17.100000000000001" customHeight="1">
      <c r="A41" s="17">
        <v>45513</v>
      </c>
      <c r="B41" s="36" t="s">
        <v>595</v>
      </c>
      <c r="C41" s="28"/>
      <c r="D41" s="29"/>
      <c r="E41" s="21"/>
      <c r="F41" s="30">
        <v>7</v>
      </c>
      <c r="G41" s="23">
        <f t="shared" si="5"/>
        <v>126.01</v>
      </c>
      <c r="H41" s="21">
        <f t="shared" si="6"/>
        <v>882.07</v>
      </c>
      <c r="I41" s="148">
        <f t="shared" si="7"/>
        <v>0</v>
      </c>
      <c r="J41" s="134" t="e">
        <f t="shared" si="8"/>
        <v>#DIV/0!</v>
      </c>
      <c r="K41" s="120" t="e">
        <f t="shared" si="9"/>
        <v>#DIV/0!</v>
      </c>
      <c r="L41" s="34"/>
      <c r="M41" s="118" t="s">
        <v>1053</v>
      </c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32"/>
      <c r="J42" s="42"/>
      <c r="K42" s="33"/>
      <c r="L42" s="34"/>
    </row>
  </sheetData>
  <mergeCells count="23">
    <mergeCell ref="M11:M13"/>
    <mergeCell ref="D12:D13"/>
    <mergeCell ref="K12:K13"/>
    <mergeCell ref="E12:E13"/>
    <mergeCell ref="F12:F13"/>
    <mergeCell ref="G12:G13"/>
    <mergeCell ref="H12:H13"/>
    <mergeCell ref="I12:I13"/>
    <mergeCell ref="J12:J13"/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C12:C13"/>
  </mergeCells>
  <printOptions horizontalCentered="1"/>
  <pageMargins left="0.27559055118110237" right="0.27559055118110237" top="0.39370078740157483" bottom="0.19685039370078741" header="0" footer="0.51181102362204722"/>
  <pageSetup paperSize="14" scale="77" fitToHeight="10" orientation="portrait" r:id="rId1"/>
  <headerFooter alignWithMargins="0">
    <oddFooter>&amp;C&amp;"Times New Roman,Regular"&amp;16  145</oddFooter>
  </headerFooter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>
    <tabColor rgb="FF7030A0"/>
    <pageSetUpPr fitToPage="1"/>
  </sheetPr>
  <dimension ref="A1:N120"/>
  <sheetViews>
    <sheetView topLeftCell="A8" zoomScaleNormal="100" zoomScaleSheetLayoutView="100" workbookViewId="0">
      <selection activeCell="J6" sqref="J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512</v>
      </c>
      <c r="F8" s="10"/>
      <c r="G8" s="10"/>
      <c r="H8" s="38"/>
      <c r="I8" s="9" t="s">
        <v>6</v>
      </c>
      <c r="J8" s="10"/>
      <c r="K8" s="10" t="s">
        <v>867</v>
      </c>
      <c r="L8" s="11"/>
    </row>
    <row r="9" spans="1:13" ht="15" customHeight="1">
      <c r="A9" s="12" t="s">
        <v>8</v>
      </c>
      <c r="D9" s="10" t="s">
        <v>413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/>
      <c r="B15" s="168"/>
      <c r="C15" s="156"/>
      <c r="D15" s="157"/>
      <c r="E15" s="21">
        <f>C15*D15</f>
        <v>0</v>
      </c>
      <c r="F15" s="159"/>
      <c r="G15" s="160">
        <f>J14</f>
        <v>0</v>
      </c>
      <c r="H15" s="158">
        <f>F15*G15</f>
        <v>0</v>
      </c>
      <c r="I15" s="180">
        <f t="shared" ref="I15:I78" si="0">+I14+C15-F15</f>
        <v>0</v>
      </c>
      <c r="J15" s="181" t="e">
        <f t="shared" ref="J15:J78" si="1">ROUND(((K14+E15)-H15)/I15,2)</f>
        <v>#DIV/0!</v>
      </c>
      <c r="K15" s="182" t="e">
        <f t="shared" ref="K15:K78" si="2">ROUND(I15*J15,2)</f>
        <v>#DIV/0!</v>
      </c>
      <c r="L15" s="164"/>
      <c r="M15" s="165"/>
    </row>
    <row r="16" spans="1:13" ht="17.100000000000001" customHeight="1">
      <c r="A16" s="17"/>
      <c r="B16" s="305"/>
      <c r="C16" s="19"/>
      <c r="D16" s="20"/>
      <c r="E16" s="21"/>
      <c r="F16" s="22"/>
      <c r="G16" s="23" t="e">
        <f>J15</f>
        <v>#DIV/0!</v>
      </c>
      <c r="H16" s="21" t="e">
        <f>F16*G16</f>
        <v>#DIV/0!</v>
      </c>
      <c r="I16" s="24">
        <f t="shared" si="0"/>
        <v>0</v>
      </c>
      <c r="J16" s="134" t="e">
        <f t="shared" si="1"/>
        <v>#DIV/0!</v>
      </c>
      <c r="K16" s="21" t="e">
        <f t="shared" si="2"/>
        <v>#DIV/0!</v>
      </c>
      <c r="L16" s="26"/>
    </row>
    <row r="17" spans="1:14" ht="17.100000000000001" customHeight="1">
      <c r="A17" s="154"/>
      <c r="B17" s="186"/>
      <c r="C17" s="156"/>
      <c r="D17" s="157"/>
      <c r="E17" s="158"/>
      <c r="F17" s="159"/>
      <c r="G17" s="160" t="e">
        <f>J16</f>
        <v>#DIV/0!</v>
      </c>
      <c r="H17" s="158" t="e">
        <f>F17*G17</f>
        <v>#DIV/0!</v>
      </c>
      <c r="I17" s="161">
        <f t="shared" si="0"/>
        <v>0</v>
      </c>
      <c r="J17" s="162" t="e">
        <f t="shared" si="1"/>
        <v>#DIV/0!</v>
      </c>
      <c r="K17" s="163" t="e">
        <f t="shared" si="2"/>
        <v>#DIV/0!</v>
      </c>
      <c r="L17" s="164"/>
      <c r="M17" s="165"/>
      <c r="N17" s="104"/>
    </row>
    <row r="18" spans="1:14" ht="17.100000000000001" customHeight="1">
      <c r="A18" s="17"/>
      <c r="B18" s="82"/>
      <c r="C18" s="19"/>
      <c r="D18" s="20"/>
      <c r="E18" s="21"/>
      <c r="F18" s="22"/>
      <c r="G18" s="23" t="e">
        <f>J17</f>
        <v>#DIV/0!</v>
      </c>
      <c r="H18" s="21" t="e">
        <f>F18*G18</f>
        <v>#DIV/0!</v>
      </c>
      <c r="I18" s="24">
        <f t="shared" si="0"/>
        <v>0</v>
      </c>
      <c r="J18" s="134" t="e">
        <f t="shared" si="1"/>
        <v>#DIV/0!</v>
      </c>
      <c r="K18" s="21" t="e">
        <f t="shared" si="2"/>
        <v>#DIV/0!</v>
      </c>
      <c r="L18" s="26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24">
        <f t="shared" si="0"/>
        <v>0</v>
      </c>
      <c r="J19" s="134" t="e">
        <f t="shared" si="1"/>
        <v>#DIV/0!</v>
      </c>
      <c r="K19" s="21" t="e">
        <f t="shared" si="2"/>
        <v>#DIV/0!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24">
        <f t="shared" si="0"/>
        <v>0</v>
      </c>
      <c r="J20" s="134" t="e">
        <f t="shared" si="1"/>
        <v>#DIV/0!</v>
      </c>
      <c r="K20" s="21" t="e">
        <f t="shared" si="2"/>
        <v>#DIV/0!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24">
        <f t="shared" si="0"/>
        <v>0</v>
      </c>
      <c r="J21" s="134" t="e">
        <f t="shared" si="1"/>
        <v>#DIV/0!</v>
      </c>
      <c r="K21" s="21" t="e">
        <f t="shared" si="2"/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0"/>
        <v>0</v>
      </c>
      <c r="J22" s="134" t="e">
        <f t="shared" si="1"/>
        <v>#DIV/0!</v>
      </c>
      <c r="K22" s="21" t="e">
        <f t="shared" si="2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0"/>
        <v>0</v>
      </c>
      <c r="J23" s="134" t="e">
        <f t="shared" si="1"/>
        <v>#DIV/0!</v>
      </c>
      <c r="K23" s="21" t="e">
        <f t="shared" si="2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0"/>
        <v>0</v>
      </c>
      <c r="J24" s="134" t="e">
        <f t="shared" si="1"/>
        <v>#DIV/0!</v>
      </c>
      <c r="K24" s="21" t="e">
        <f t="shared" si="2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0"/>
        <v>0</v>
      </c>
      <c r="J25" s="134" t="e">
        <f t="shared" si="1"/>
        <v>#DIV/0!</v>
      </c>
      <c r="K25" s="21" t="e">
        <f t="shared" si="2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0"/>
        <v>0</v>
      </c>
      <c r="J26" s="134" t="e">
        <f t="shared" si="1"/>
        <v>#DIV/0!</v>
      </c>
      <c r="K26" s="21" t="e">
        <f t="shared" si="2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0"/>
        <v>0</v>
      </c>
      <c r="J27" s="134" t="e">
        <f t="shared" si="1"/>
        <v>#DIV/0!</v>
      </c>
      <c r="K27" s="21" t="e">
        <f t="shared" si="2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0"/>
        <v>0</v>
      </c>
      <c r="J28" s="134" t="e">
        <f t="shared" si="1"/>
        <v>#DIV/0!</v>
      </c>
      <c r="K28" s="21" t="e">
        <f t="shared" si="2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0"/>
        <v>0</v>
      </c>
      <c r="J29" s="134" t="e">
        <f t="shared" si="1"/>
        <v>#DIV/0!</v>
      </c>
      <c r="K29" s="21" t="e">
        <f t="shared" si="2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0"/>
        <v>0</v>
      </c>
      <c r="J30" s="134" t="e">
        <f t="shared" si="1"/>
        <v>#DIV/0!</v>
      </c>
      <c r="K30" s="21" t="e">
        <f t="shared" si="2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0"/>
        <v>0</v>
      </c>
      <c r="J31" s="134" t="e">
        <f t="shared" si="1"/>
        <v>#DIV/0!</v>
      </c>
      <c r="K31" s="21" t="e">
        <f t="shared" si="2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0"/>
        <v>0</v>
      </c>
      <c r="J32" s="134" t="e">
        <f t="shared" si="1"/>
        <v>#DIV/0!</v>
      </c>
      <c r="K32" s="21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0"/>
        <v>0</v>
      </c>
      <c r="J33" s="134" t="e">
        <f t="shared" si="1"/>
        <v>#DIV/0!</v>
      </c>
      <c r="K33" s="21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0"/>
        <v>0</v>
      </c>
      <c r="J34" s="134" t="e">
        <f t="shared" si="1"/>
        <v>#DIV/0!</v>
      </c>
      <c r="K34" s="21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0"/>
        <v>0</v>
      </c>
      <c r="J35" s="134" t="e">
        <f t="shared" si="1"/>
        <v>#DIV/0!</v>
      </c>
      <c r="K35" s="21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0"/>
        <v>0</v>
      </c>
      <c r="J36" s="134" t="e">
        <f t="shared" si="1"/>
        <v>#DIV/0!</v>
      </c>
      <c r="K36" s="21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0"/>
        <v>0</v>
      </c>
      <c r="J37" s="134" t="e">
        <f t="shared" si="1"/>
        <v>#DIV/0!</v>
      </c>
      <c r="K37" s="21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0"/>
        <v>0</v>
      </c>
      <c r="J38" s="134" t="e">
        <f t="shared" si="1"/>
        <v>#DIV/0!</v>
      </c>
      <c r="K38" s="21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0"/>
        <v>0</v>
      </c>
      <c r="J39" s="134" t="e">
        <f t="shared" si="1"/>
        <v>#DIV/0!</v>
      </c>
      <c r="K39" s="21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0"/>
        <v>0</v>
      </c>
      <c r="J40" s="134" t="e">
        <f t="shared" si="1"/>
        <v>#DIV/0!</v>
      </c>
      <c r="K40" s="21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0"/>
        <v>0</v>
      </c>
      <c r="J41" s="134" t="e">
        <f t="shared" si="1"/>
        <v>#DIV/0!</v>
      </c>
      <c r="K41" s="21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0"/>
        <v>0</v>
      </c>
      <c r="J42" s="134" t="e">
        <f t="shared" si="1"/>
        <v>#DIV/0!</v>
      </c>
      <c r="K42" s="21" t="e">
        <f t="shared" si="2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0"/>
        <v>0</v>
      </c>
      <c r="J43" s="134" t="e">
        <f t="shared" si="1"/>
        <v>#DIV/0!</v>
      </c>
      <c r="K43" s="21" t="e">
        <f t="shared" si="2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0"/>
        <v>0</v>
      </c>
      <c r="J44" s="134" t="e">
        <f t="shared" si="1"/>
        <v>#DIV/0!</v>
      </c>
      <c r="K44" s="21" t="e">
        <f t="shared" si="2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0"/>
        <v>0</v>
      </c>
      <c r="J45" s="134" t="e">
        <f t="shared" si="1"/>
        <v>#DIV/0!</v>
      </c>
      <c r="K45" s="21" t="e">
        <f t="shared" si="2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0"/>
        <v>0</v>
      </c>
      <c r="J46" s="134" t="e">
        <f t="shared" si="1"/>
        <v>#DIV/0!</v>
      </c>
      <c r="K46" s="21" t="e">
        <f t="shared" si="2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0"/>
        <v>0</v>
      </c>
      <c r="J47" s="134" t="e">
        <f t="shared" si="1"/>
        <v>#DIV/0!</v>
      </c>
      <c r="K47" s="21" t="e">
        <f t="shared" si="2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0"/>
        <v>0</v>
      </c>
      <c r="J48" s="134" t="e">
        <f t="shared" si="1"/>
        <v>#DIV/0!</v>
      </c>
      <c r="K48" s="21" t="e">
        <f t="shared" si="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0"/>
        <v>0</v>
      </c>
      <c r="J49" s="134" t="e">
        <f t="shared" si="1"/>
        <v>#DIV/0!</v>
      </c>
      <c r="K49" s="21" t="e">
        <f t="shared" si="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0"/>
        <v>0</v>
      </c>
      <c r="J50" s="134" t="e">
        <f t="shared" si="1"/>
        <v>#DIV/0!</v>
      </c>
      <c r="K50" s="21" t="e">
        <f t="shared" si="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0"/>
        <v>0</v>
      </c>
      <c r="J51" s="134" t="e">
        <f t="shared" si="1"/>
        <v>#DIV/0!</v>
      </c>
      <c r="K51" s="21" t="e">
        <f t="shared" si="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0"/>
        <v>0</v>
      </c>
      <c r="J52" s="134" t="e">
        <f t="shared" si="1"/>
        <v>#DIV/0!</v>
      </c>
      <c r="K52" s="21" t="e">
        <f t="shared" si="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0"/>
        <v>0</v>
      </c>
      <c r="J53" s="134" t="e">
        <f t="shared" si="1"/>
        <v>#DIV/0!</v>
      </c>
      <c r="K53" s="21" t="e">
        <f t="shared" si="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0"/>
        <v>0</v>
      </c>
      <c r="J54" s="134" t="e">
        <f t="shared" si="1"/>
        <v>#DIV/0!</v>
      </c>
      <c r="K54" s="21" t="e">
        <f t="shared" si="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0"/>
        <v>0</v>
      </c>
      <c r="J55" s="134" t="e">
        <f t="shared" si="1"/>
        <v>#DIV/0!</v>
      </c>
      <c r="K55" s="21" t="e">
        <f t="shared" si="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0"/>
        <v>0</v>
      </c>
      <c r="J56" s="134" t="e">
        <f t="shared" si="1"/>
        <v>#DIV/0!</v>
      </c>
      <c r="K56" s="21" t="e">
        <f t="shared" si="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0"/>
        <v>0</v>
      </c>
      <c r="J57" s="134" t="e">
        <f t="shared" si="1"/>
        <v>#DIV/0!</v>
      </c>
      <c r="K57" s="21" t="e">
        <f t="shared" si="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0"/>
        <v>0</v>
      </c>
      <c r="J58" s="134" t="e">
        <f t="shared" si="1"/>
        <v>#DIV/0!</v>
      </c>
      <c r="K58" s="21" t="e">
        <f t="shared" si="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0"/>
        <v>0</v>
      </c>
      <c r="J59" s="134" t="e">
        <f t="shared" si="1"/>
        <v>#DIV/0!</v>
      </c>
      <c r="K59" s="21" t="e">
        <f t="shared" si="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0"/>
        <v>0</v>
      </c>
      <c r="J60" s="134" t="e">
        <f t="shared" si="1"/>
        <v>#DIV/0!</v>
      </c>
      <c r="K60" s="21" t="e">
        <f t="shared" si="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0"/>
        <v>0</v>
      </c>
      <c r="J61" s="134" t="e">
        <f t="shared" si="1"/>
        <v>#DIV/0!</v>
      </c>
      <c r="K61" s="21" t="e">
        <f t="shared" si="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0"/>
        <v>0</v>
      </c>
      <c r="J62" s="134" t="e">
        <f t="shared" si="1"/>
        <v>#DIV/0!</v>
      </c>
      <c r="K62" s="21" t="e">
        <f t="shared" si="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0"/>
        <v>0</v>
      </c>
      <c r="J63" s="134" t="e">
        <f t="shared" si="1"/>
        <v>#DIV/0!</v>
      </c>
      <c r="K63" s="21" t="e">
        <f t="shared" si="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0"/>
        <v>0</v>
      </c>
      <c r="J64" s="134" t="e">
        <f t="shared" si="1"/>
        <v>#DIV/0!</v>
      </c>
      <c r="K64" s="21" t="e">
        <f t="shared" si="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0"/>
        <v>0</v>
      </c>
      <c r="J65" s="134" t="e">
        <f t="shared" si="1"/>
        <v>#DIV/0!</v>
      </c>
      <c r="K65" s="21" t="e">
        <f t="shared" si="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0"/>
        <v>0</v>
      </c>
      <c r="J66" s="134" t="e">
        <f t="shared" si="1"/>
        <v>#DIV/0!</v>
      </c>
      <c r="K66" s="21" t="e">
        <f t="shared" si="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0"/>
        <v>0</v>
      </c>
      <c r="J67" s="134" t="e">
        <f t="shared" si="1"/>
        <v>#DIV/0!</v>
      </c>
      <c r="K67" s="21" t="e">
        <f t="shared" si="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0"/>
        <v>0</v>
      </c>
      <c r="J68" s="134" t="e">
        <f t="shared" si="1"/>
        <v>#DIV/0!</v>
      </c>
      <c r="K68" s="21" t="e">
        <f t="shared" si="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0"/>
        <v>0</v>
      </c>
      <c r="J69" s="134" t="e">
        <f t="shared" si="1"/>
        <v>#DIV/0!</v>
      </c>
      <c r="K69" s="21" t="e">
        <f t="shared" si="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0"/>
        <v>0</v>
      </c>
      <c r="J70" s="134" t="e">
        <f t="shared" si="1"/>
        <v>#DIV/0!</v>
      </c>
      <c r="K70" s="21" t="e">
        <f t="shared" si="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0"/>
        <v>0</v>
      </c>
      <c r="J71" s="134" t="e">
        <f t="shared" si="1"/>
        <v>#DIV/0!</v>
      </c>
      <c r="K71" s="21" t="e">
        <f t="shared" si="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0"/>
        <v>0</v>
      </c>
      <c r="J72" s="134" t="e">
        <f t="shared" si="1"/>
        <v>#DIV/0!</v>
      </c>
      <c r="K72" s="21" t="e">
        <f t="shared" si="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0"/>
        <v>0</v>
      </c>
      <c r="J73" s="134" t="e">
        <f t="shared" si="1"/>
        <v>#DIV/0!</v>
      </c>
      <c r="K73" s="21" t="e">
        <f t="shared" si="2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0"/>
        <v>0</v>
      </c>
      <c r="J74" s="134" t="e">
        <f t="shared" si="1"/>
        <v>#DIV/0!</v>
      </c>
      <c r="K74" s="21" t="e">
        <f t="shared" si="2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0"/>
        <v>0</v>
      </c>
      <c r="J75" s="134" t="e">
        <f t="shared" si="1"/>
        <v>#DIV/0!</v>
      </c>
      <c r="K75" s="21" t="e">
        <f t="shared" si="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0"/>
        <v>0</v>
      </c>
      <c r="J76" s="134" t="e">
        <f t="shared" si="1"/>
        <v>#DIV/0!</v>
      </c>
      <c r="K76" s="21" t="e">
        <f t="shared" si="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0"/>
        <v>0</v>
      </c>
      <c r="J77" s="134" t="e">
        <f t="shared" si="1"/>
        <v>#DIV/0!</v>
      </c>
      <c r="K77" s="21" t="e">
        <f t="shared" si="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0"/>
        <v>0</v>
      </c>
      <c r="J78" s="134" t="e">
        <f t="shared" si="1"/>
        <v>#DIV/0!</v>
      </c>
      <c r="K78" s="21" t="e">
        <f t="shared" si="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3">+I78+C79-F79</f>
        <v>0</v>
      </c>
      <c r="J79" s="134" t="e">
        <f t="shared" ref="J79:J120" si="4">ROUND(((K78+E79)-H79)/I79,2)</f>
        <v>#DIV/0!</v>
      </c>
      <c r="K79" s="21" t="e">
        <f t="shared" ref="K79:K120" si="5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3"/>
        <v>0</v>
      </c>
      <c r="J80" s="134" t="e">
        <f t="shared" si="4"/>
        <v>#DIV/0!</v>
      </c>
      <c r="K80" s="21" t="e">
        <f t="shared" si="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3"/>
        <v>0</v>
      </c>
      <c r="J81" s="134" t="e">
        <f t="shared" si="4"/>
        <v>#DIV/0!</v>
      </c>
      <c r="K81" s="21" t="e">
        <f t="shared" si="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3"/>
        <v>0</v>
      </c>
      <c r="J82" s="134" t="e">
        <f t="shared" si="4"/>
        <v>#DIV/0!</v>
      </c>
      <c r="K82" s="21" t="e">
        <f t="shared" si="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3"/>
        <v>0</v>
      </c>
      <c r="J83" s="134" t="e">
        <f t="shared" si="4"/>
        <v>#DIV/0!</v>
      </c>
      <c r="K83" s="21" t="e">
        <f t="shared" si="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3"/>
        <v>0</v>
      </c>
      <c r="J84" s="134" t="e">
        <f t="shared" si="4"/>
        <v>#DIV/0!</v>
      </c>
      <c r="K84" s="21" t="e">
        <f t="shared" si="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3"/>
        <v>0</v>
      </c>
      <c r="J85" s="134" t="e">
        <f t="shared" si="4"/>
        <v>#DIV/0!</v>
      </c>
      <c r="K85" s="21" t="e">
        <f t="shared" si="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3"/>
        <v>0</v>
      </c>
      <c r="J86" s="134" t="e">
        <f t="shared" si="4"/>
        <v>#DIV/0!</v>
      </c>
      <c r="K86" s="21" t="e">
        <f t="shared" si="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3"/>
        <v>0</v>
      </c>
      <c r="J87" s="134" t="e">
        <f t="shared" si="4"/>
        <v>#DIV/0!</v>
      </c>
      <c r="K87" s="21" t="e">
        <f t="shared" si="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3"/>
        <v>0</v>
      </c>
      <c r="J88" s="134" t="e">
        <f t="shared" si="4"/>
        <v>#DIV/0!</v>
      </c>
      <c r="K88" s="21" t="e">
        <f t="shared" si="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3"/>
        <v>0</v>
      </c>
      <c r="J89" s="134" t="e">
        <f t="shared" si="4"/>
        <v>#DIV/0!</v>
      </c>
      <c r="K89" s="21" t="e">
        <f t="shared" si="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3"/>
        <v>0</v>
      </c>
      <c r="J90" s="134" t="e">
        <f t="shared" si="4"/>
        <v>#DIV/0!</v>
      </c>
      <c r="K90" s="21" t="e">
        <f t="shared" si="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3"/>
        <v>0</v>
      </c>
      <c r="J91" s="134" t="e">
        <f t="shared" si="4"/>
        <v>#DIV/0!</v>
      </c>
      <c r="K91" s="21" t="e">
        <f t="shared" si="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3"/>
        <v>0</v>
      </c>
      <c r="J92" s="134" t="e">
        <f t="shared" si="4"/>
        <v>#DIV/0!</v>
      </c>
      <c r="K92" s="21" t="e">
        <f t="shared" si="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3"/>
        <v>0</v>
      </c>
      <c r="J93" s="134" t="e">
        <f t="shared" si="4"/>
        <v>#DIV/0!</v>
      </c>
      <c r="K93" s="21" t="e">
        <f t="shared" si="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3"/>
        <v>0</v>
      </c>
      <c r="J94" s="134" t="e">
        <f t="shared" si="4"/>
        <v>#DIV/0!</v>
      </c>
      <c r="K94" s="21" t="e">
        <f t="shared" si="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3"/>
        <v>0</v>
      </c>
      <c r="J95" s="134" t="e">
        <f t="shared" si="4"/>
        <v>#DIV/0!</v>
      </c>
      <c r="K95" s="21" t="e">
        <f t="shared" si="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3"/>
        <v>0</v>
      </c>
      <c r="J96" s="134" t="e">
        <f t="shared" si="4"/>
        <v>#DIV/0!</v>
      </c>
      <c r="K96" s="21" t="e">
        <f t="shared" si="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3"/>
        <v>0</v>
      </c>
      <c r="J97" s="134" t="e">
        <f t="shared" si="4"/>
        <v>#DIV/0!</v>
      </c>
      <c r="K97" s="21" t="e">
        <f t="shared" si="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3"/>
        <v>0</v>
      </c>
      <c r="J98" s="134" t="e">
        <f t="shared" si="4"/>
        <v>#DIV/0!</v>
      </c>
      <c r="K98" s="21" t="e">
        <f t="shared" si="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3"/>
        <v>0</v>
      </c>
      <c r="J99" s="134" t="e">
        <f t="shared" si="4"/>
        <v>#DIV/0!</v>
      </c>
      <c r="K99" s="21" t="e">
        <f t="shared" si="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3"/>
        <v>0</v>
      </c>
      <c r="J100" s="134" t="e">
        <f t="shared" si="4"/>
        <v>#DIV/0!</v>
      </c>
      <c r="K100" s="21" t="e">
        <f t="shared" si="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3"/>
        <v>0</v>
      </c>
      <c r="J101" s="134" t="e">
        <f t="shared" si="4"/>
        <v>#DIV/0!</v>
      </c>
      <c r="K101" s="21" t="e">
        <f t="shared" si="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3"/>
        <v>0</v>
      </c>
      <c r="J102" s="134" t="e">
        <f t="shared" si="4"/>
        <v>#DIV/0!</v>
      </c>
      <c r="K102" s="21" t="e">
        <f t="shared" si="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3"/>
        <v>0</v>
      </c>
      <c r="J103" s="134" t="e">
        <f t="shared" si="4"/>
        <v>#DIV/0!</v>
      </c>
      <c r="K103" s="21" t="e">
        <f t="shared" si="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3"/>
        <v>0</v>
      </c>
      <c r="J104" s="134" t="e">
        <f t="shared" si="4"/>
        <v>#DIV/0!</v>
      </c>
      <c r="K104" s="21" t="e">
        <f t="shared" si="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3"/>
        <v>0</v>
      </c>
      <c r="J105" s="134" t="e">
        <f t="shared" si="4"/>
        <v>#DIV/0!</v>
      </c>
      <c r="K105" s="21" t="e">
        <f t="shared" si="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3"/>
        <v>0</v>
      </c>
      <c r="J106" s="134" t="e">
        <f t="shared" si="4"/>
        <v>#DIV/0!</v>
      </c>
      <c r="K106" s="21" t="e">
        <f t="shared" si="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3"/>
        <v>0</v>
      </c>
      <c r="J107" s="134" t="e">
        <f t="shared" si="4"/>
        <v>#DIV/0!</v>
      </c>
      <c r="K107" s="21" t="e">
        <f t="shared" si="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3"/>
        <v>0</v>
      </c>
      <c r="J108" s="134" t="e">
        <f t="shared" si="4"/>
        <v>#DIV/0!</v>
      </c>
      <c r="K108" s="21" t="e">
        <f t="shared" si="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3"/>
        <v>0</v>
      </c>
      <c r="J109" s="134" t="e">
        <f t="shared" si="4"/>
        <v>#DIV/0!</v>
      </c>
      <c r="K109" s="21" t="e">
        <f t="shared" si="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3"/>
        <v>0</v>
      </c>
      <c r="J110" s="134" t="e">
        <f t="shared" si="4"/>
        <v>#DIV/0!</v>
      </c>
      <c r="K110" s="21" t="e">
        <f t="shared" si="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3"/>
        <v>0</v>
      </c>
      <c r="J111" s="134" t="e">
        <f t="shared" si="4"/>
        <v>#DIV/0!</v>
      </c>
      <c r="K111" s="21" t="e">
        <f t="shared" si="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3"/>
        <v>0</v>
      </c>
      <c r="J112" s="134" t="e">
        <f t="shared" si="4"/>
        <v>#DIV/0!</v>
      </c>
      <c r="K112" s="21" t="e">
        <f t="shared" si="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3"/>
        <v>0</v>
      </c>
      <c r="J113" s="134" t="e">
        <f t="shared" si="4"/>
        <v>#DIV/0!</v>
      </c>
      <c r="K113" s="21" t="e">
        <f t="shared" si="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3"/>
        <v>0</v>
      </c>
      <c r="J114" s="134" t="e">
        <f t="shared" si="4"/>
        <v>#DIV/0!</v>
      </c>
      <c r="K114" s="21" t="e">
        <f t="shared" si="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3"/>
        <v>0</v>
      </c>
      <c r="J115" s="134" t="e">
        <f t="shared" si="4"/>
        <v>#DIV/0!</v>
      </c>
      <c r="K115" s="21" t="e">
        <f t="shared" si="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3"/>
        <v>0</v>
      </c>
      <c r="J116" s="134" t="e">
        <f t="shared" si="4"/>
        <v>#DIV/0!</v>
      </c>
      <c r="K116" s="21" t="e">
        <f t="shared" si="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3"/>
        <v>0</v>
      </c>
      <c r="J117" s="134" t="e">
        <f t="shared" si="4"/>
        <v>#DIV/0!</v>
      </c>
      <c r="K117" s="21" t="e">
        <f t="shared" si="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3"/>
        <v>0</v>
      </c>
      <c r="J118" s="134" t="e">
        <f t="shared" si="4"/>
        <v>#DIV/0!</v>
      </c>
      <c r="K118" s="21" t="e">
        <f t="shared" si="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3"/>
        <v>0</v>
      </c>
      <c r="J119" s="134" t="e">
        <f t="shared" si="4"/>
        <v>#DIV/0!</v>
      </c>
      <c r="K119" s="21" t="e">
        <f t="shared" si="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3"/>
        <v>0</v>
      </c>
      <c r="J120" s="134" t="e">
        <f t="shared" si="4"/>
        <v>#DIV/0!</v>
      </c>
      <c r="K120" s="21" t="e">
        <f t="shared" si="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>
    <tabColor rgb="FF7030A0"/>
    <pageSetUpPr fitToPage="1"/>
  </sheetPr>
  <dimension ref="A1:N120"/>
  <sheetViews>
    <sheetView topLeftCell="A2" zoomScaleNormal="100" zoomScaleSheetLayoutView="100" workbookViewId="0">
      <selection activeCell="J6" sqref="J6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512</v>
      </c>
      <c r="F8" s="10"/>
      <c r="G8" s="10"/>
      <c r="H8" s="38"/>
      <c r="I8" s="9" t="s">
        <v>6</v>
      </c>
      <c r="J8" s="10"/>
      <c r="K8" s="10" t="s">
        <v>868</v>
      </c>
      <c r="L8" s="11"/>
    </row>
    <row r="9" spans="1:13" ht="15" customHeight="1">
      <c r="A9" s="12" t="s">
        <v>8</v>
      </c>
      <c r="D9" s="10" t="s">
        <v>415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/>
      <c r="B15" s="168"/>
      <c r="C15" s="156"/>
      <c r="D15" s="157"/>
      <c r="E15" s="21">
        <f>C15*D15</f>
        <v>0</v>
      </c>
      <c r="F15" s="159"/>
      <c r="G15" s="160">
        <f>J14</f>
        <v>0</v>
      </c>
      <c r="H15" s="158">
        <f>F15*G15</f>
        <v>0</v>
      </c>
      <c r="I15" s="180">
        <f t="shared" ref="I15:I78" si="0">+I14+C15-F15</f>
        <v>0</v>
      </c>
      <c r="J15" s="181" t="e">
        <f t="shared" ref="J15:J78" si="1">ROUND(((K14+E15)-H15)/I15,2)</f>
        <v>#DIV/0!</v>
      </c>
      <c r="K15" s="182" t="e">
        <f t="shared" ref="K15:K78" si="2">ROUND(I15*J15,2)</f>
        <v>#DIV/0!</v>
      </c>
      <c r="L15" s="164"/>
      <c r="M15" s="165"/>
    </row>
    <row r="16" spans="1:13" ht="17.100000000000001" customHeight="1">
      <c r="A16" s="17"/>
      <c r="B16" s="305"/>
      <c r="C16" s="19"/>
      <c r="D16" s="20"/>
      <c r="E16" s="21"/>
      <c r="F16" s="22"/>
      <c r="G16" s="23" t="e">
        <f>J15</f>
        <v>#DIV/0!</v>
      </c>
      <c r="H16" s="21" t="e">
        <f>F16*G16</f>
        <v>#DIV/0!</v>
      </c>
      <c r="I16" s="24">
        <f t="shared" si="0"/>
        <v>0</v>
      </c>
      <c r="J16" s="134" t="e">
        <f t="shared" si="1"/>
        <v>#DIV/0!</v>
      </c>
      <c r="K16" s="21" t="e">
        <f t="shared" si="2"/>
        <v>#DIV/0!</v>
      </c>
      <c r="L16" s="26"/>
    </row>
    <row r="17" spans="1:14" ht="17.100000000000001" customHeight="1">
      <c r="A17" s="154"/>
      <c r="B17" s="186"/>
      <c r="C17" s="156"/>
      <c r="D17" s="157"/>
      <c r="E17" s="158"/>
      <c r="F17" s="159"/>
      <c r="G17" s="160" t="e">
        <f>J16</f>
        <v>#DIV/0!</v>
      </c>
      <c r="H17" s="158" t="e">
        <f>F17*G17</f>
        <v>#DIV/0!</v>
      </c>
      <c r="I17" s="161">
        <f t="shared" si="0"/>
        <v>0</v>
      </c>
      <c r="J17" s="162" t="e">
        <f t="shared" si="1"/>
        <v>#DIV/0!</v>
      </c>
      <c r="K17" s="163" t="e">
        <f t="shared" si="2"/>
        <v>#DIV/0!</v>
      </c>
      <c r="L17" s="164"/>
      <c r="M17" s="165"/>
      <c r="N17" s="104"/>
    </row>
    <row r="18" spans="1:14" ht="17.100000000000001" customHeight="1">
      <c r="A18" s="17"/>
      <c r="B18" s="82"/>
      <c r="C18" s="19"/>
      <c r="D18" s="20"/>
      <c r="E18" s="21"/>
      <c r="F18" s="22"/>
      <c r="G18" s="23" t="e">
        <f>J17</f>
        <v>#DIV/0!</v>
      </c>
      <c r="H18" s="21" t="e">
        <f>F18*G18</f>
        <v>#DIV/0!</v>
      </c>
      <c r="I18" s="24">
        <f t="shared" si="0"/>
        <v>0</v>
      </c>
      <c r="J18" s="134" t="e">
        <f t="shared" si="1"/>
        <v>#DIV/0!</v>
      </c>
      <c r="K18" s="21" t="e">
        <f t="shared" si="2"/>
        <v>#DIV/0!</v>
      </c>
      <c r="L18" s="26"/>
    </row>
    <row r="19" spans="1:14" ht="17.100000000000001" customHeight="1">
      <c r="A19" s="17"/>
      <c r="B19" s="17"/>
      <c r="C19" s="28"/>
      <c r="D19" s="29"/>
      <c r="E19" s="21"/>
      <c r="F19" s="30"/>
      <c r="G19" s="31"/>
      <c r="H19" s="21"/>
      <c r="I19" s="24">
        <f t="shared" si="0"/>
        <v>0</v>
      </c>
      <c r="J19" s="134" t="e">
        <f t="shared" si="1"/>
        <v>#DIV/0!</v>
      </c>
      <c r="K19" s="21" t="e">
        <f t="shared" si="2"/>
        <v>#DIV/0!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31"/>
      <c r="H20" s="21"/>
      <c r="I20" s="24">
        <f t="shared" si="0"/>
        <v>0</v>
      </c>
      <c r="J20" s="134" t="e">
        <f t="shared" si="1"/>
        <v>#DIV/0!</v>
      </c>
      <c r="K20" s="21" t="e">
        <f t="shared" si="2"/>
        <v>#DIV/0!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31"/>
      <c r="H21" s="21"/>
      <c r="I21" s="24">
        <f t="shared" si="0"/>
        <v>0</v>
      </c>
      <c r="J21" s="134" t="e">
        <f t="shared" si="1"/>
        <v>#DIV/0!</v>
      </c>
      <c r="K21" s="21" t="e">
        <f t="shared" si="2"/>
        <v>#DIV/0!</v>
      </c>
      <c r="L21" s="34"/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0"/>
        <v>0</v>
      </c>
      <c r="J22" s="134" t="e">
        <f t="shared" si="1"/>
        <v>#DIV/0!</v>
      </c>
      <c r="K22" s="21" t="e">
        <f t="shared" si="2"/>
        <v>#DIV/0!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0"/>
        <v>0</v>
      </c>
      <c r="J23" s="134" t="e">
        <f t="shared" si="1"/>
        <v>#DIV/0!</v>
      </c>
      <c r="K23" s="21" t="e">
        <f t="shared" si="2"/>
        <v>#DIV/0!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0"/>
        <v>0</v>
      </c>
      <c r="J24" s="134" t="e">
        <f t="shared" si="1"/>
        <v>#DIV/0!</v>
      </c>
      <c r="K24" s="21" t="e">
        <f t="shared" si="2"/>
        <v>#DIV/0!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0"/>
        <v>0</v>
      </c>
      <c r="J25" s="134" t="e">
        <f t="shared" si="1"/>
        <v>#DIV/0!</v>
      </c>
      <c r="K25" s="21" t="e">
        <f t="shared" si="2"/>
        <v>#DIV/0!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0"/>
        <v>0</v>
      </c>
      <c r="J26" s="134" t="e">
        <f t="shared" si="1"/>
        <v>#DIV/0!</v>
      </c>
      <c r="K26" s="21" t="e">
        <f t="shared" si="2"/>
        <v>#DIV/0!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0"/>
        <v>0</v>
      </c>
      <c r="J27" s="134" t="e">
        <f t="shared" si="1"/>
        <v>#DIV/0!</v>
      </c>
      <c r="K27" s="21" t="e">
        <f t="shared" si="2"/>
        <v>#DIV/0!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0"/>
        <v>0</v>
      </c>
      <c r="J28" s="134" t="e">
        <f t="shared" si="1"/>
        <v>#DIV/0!</v>
      </c>
      <c r="K28" s="21" t="e">
        <f t="shared" si="2"/>
        <v>#DIV/0!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0"/>
        <v>0</v>
      </c>
      <c r="J29" s="134" t="e">
        <f t="shared" si="1"/>
        <v>#DIV/0!</v>
      </c>
      <c r="K29" s="21" t="e">
        <f t="shared" si="2"/>
        <v>#DIV/0!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0"/>
        <v>0</v>
      </c>
      <c r="J30" s="134" t="e">
        <f t="shared" si="1"/>
        <v>#DIV/0!</v>
      </c>
      <c r="K30" s="21" t="e">
        <f t="shared" si="2"/>
        <v>#DIV/0!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0"/>
        <v>0</v>
      </c>
      <c r="J31" s="134" t="e">
        <f t="shared" si="1"/>
        <v>#DIV/0!</v>
      </c>
      <c r="K31" s="21" t="e">
        <f t="shared" si="2"/>
        <v>#DIV/0!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0"/>
        <v>0</v>
      </c>
      <c r="J32" s="134" t="e">
        <f t="shared" si="1"/>
        <v>#DIV/0!</v>
      </c>
      <c r="K32" s="21" t="e">
        <f t="shared" si="2"/>
        <v>#DIV/0!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0"/>
        <v>0</v>
      </c>
      <c r="J33" s="134" t="e">
        <f t="shared" si="1"/>
        <v>#DIV/0!</v>
      </c>
      <c r="K33" s="21" t="e">
        <f t="shared" si="2"/>
        <v>#DIV/0!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0"/>
        <v>0</v>
      </c>
      <c r="J34" s="134" t="e">
        <f t="shared" si="1"/>
        <v>#DIV/0!</v>
      </c>
      <c r="K34" s="21" t="e">
        <f t="shared" si="2"/>
        <v>#DIV/0!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0"/>
        <v>0</v>
      </c>
      <c r="J35" s="134" t="e">
        <f t="shared" si="1"/>
        <v>#DIV/0!</v>
      </c>
      <c r="K35" s="21" t="e">
        <f t="shared" si="2"/>
        <v>#DIV/0!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0"/>
        <v>0</v>
      </c>
      <c r="J36" s="134" t="e">
        <f t="shared" si="1"/>
        <v>#DIV/0!</v>
      </c>
      <c r="K36" s="21" t="e">
        <f t="shared" si="2"/>
        <v>#DIV/0!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0"/>
        <v>0</v>
      </c>
      <c r="J37" s="134" t="e">
        <f t="shared" si="1"/>
        <v>#DIV/0!</v>
      </c>
      <c r="K37" s="21" t="e">
        <f t="shared" si="2"/>
        <v>#DIV/0!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0"/>
        <v>0</v>
      </c>
      <c r="J38" s="134" t="e">
        <f t="shared" si="1"/>
        <v>#DIV/0!</v>
      </c>
      <c r="K38" s="21" t="e">
        <f t="shared" si="2"/>
        <v>#DIV/0!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0"/>
        <v>0</v>
      </c>
      <c r="J39" s="134" t="e">
        <f t="shared" si="1"/>
        <v>#DIV/0!</v>
      </c>
      <c r="K39" s="21" t="e">
        <f t="shared" si="2"/>
        <v>#DIV/0!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0"/>
        <v>0</v>
      </c>
      <c r="J40" s="134" t="e">
        <f t="shared" si="1"/>
        <v>#DIV/0!</v>
      </c>
      <c r="K40" s="21" t="e">
        <f t="shared" si="2"/>
        <v>#DIV/0!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0"/>
        <v>0</v>
      </c>
      <c r="J41" s="134" t="e">
        <f t="shared" si="1"/>
        <v>#DIV/0!</v>
      </c>
      <c r="K41" s="21" t="e">
        <f t="shared" si="2"/>
        <v>#DIV/0!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0"/>
        <v>0</v>
      </c>
      <c r="J42" s="134" t="e">
        <f t="shared" si="1"/>
        <v>#DIV/0!</v>
      </c>
      <c r="K42" s="21" t="e">
        <f t="shared" si="2"/>
        <v>#DIV/0!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0"/>
        <v>0</v>
      </c>
      <c r="J43" s="134" t="e">
        <f t="shared" si="1"/>
        <v>#DIV/0!</v>
      </c>
      <c r="K43" s="21" t="e">
        <f t="shared" si="2"/>
        <v>#DIV/0!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0"/>
        <v>0</v>
      </c>
      <c r="J44" s="134" t="e">
        <f t="shared" si="1"/>
        <v>#DIV/0!</v>
      </c>
      <c r="K44" s="21" t="e">
        <f t="shared" si="2"/>
        <v>#DIV/0!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0"/>
        <v>0</v>
      </c>
      <c r="J45" s="134" t="e">
        <f t="shared" si="1"/>
        <v>#DIV/0!</v>
      </c>
      <c r="K45" s="21" t="e">
        <f t="shared" si="2"/>
        <v>#DIV/0!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0"/>
        <v>0</v>
      </c>
      <c r="J46" s="134" t="e">
        <f t="shared" si="1"/>
        <v>#DIV/0!</v>
      </c>
      <c r="K46" s="21" t="e">
        <f t="shared" si="2"/>
        <v>#DIV/0!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0"/>
        <v>0</v>
      </c>
      <c r="J47" s="134" t="e">
        <f t="shared" si="1"/>
        <v>#DIV/0!</v>
      </c>
      <c r="K47" s="21" t="e">
        <f t="shared" si="2"/>
        <v>#DIV/0!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0"/>
        <v>0</v>
      </c>
      <c r="J48" s="134" t="e">
        <f t="shared" si="1"/>
        <v>#DIV/0!</v>
      </c>
      <c r="K48" s="21" t="e">
        <f t="shared" si="2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0"/>
        <v>0</v>
      </c>
      <c r="J49" s="134" t="e">
        <f t="shared" si="1"/>
        <v>#DIV/0!</v>
      </c>
      <c r="K49" s="21" t="e">
        <f t="shared" si="2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0"/>
        <v>0</v>
      </c>
      <c r="J50" s="134" t="e">
        <f t="shared" si="1"/>
        <v>#DIV/0!</v>
      </c>
      <c r="K50" s="21" t="e">
        <f t="shared" si="2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0"/>
        <v>0</v>
      </c>
      <c r="J51" s="134" t="e">
        <f t="shared" si="1"/>
        <v>#DIV/0!</v>
      </c>
      <c r="K51" s="21" t="e">
        <f t="shared" si="2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0"/>
        <v>0</v>
      </c>
      <c r="J52" s="134" t="e">
        <f t="shared" si="1"/>
        <v>#DIV/0!</v>
      </c>
      <c r="K52" s="21" t="e">
        <f t="shared" si="2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0"/>
        <v>0</v>
      </c>
      <c r="J53" s="134" t="e">
        <f t="shared" si="1"/>
        <v>#DIV/0!</v>
      </c>
      <c r="K53" s="21" t="e">
        <f t="shared" si="2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0"/>
        <v>0</v>
      </c>
      <c r="J54" s="134" t="e">
        <f t="shared" si="1"/>
        <v>#DIV/0!</v>
      </c>
      <c r="K54" s="21" t="e">
        <f t="shared" si="2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0"/>
        <v>0</v>
      </c>
      <c r="J55" s="134" t="e">
        <f t="shared" si="1"/>
        <v>#DIV/0!</v>
      </c>
      <c r="K55" s="21" t="e">
        <f t="shared" si="2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0"/>
        <v>0</v>
      </c>
      <c r="J56" s="134" t="e">
        <f t="shared" si="1"/>
        <v>#DIV/0!</v>
      </c>
      <c r="K56" s="21" t="e">
        <f t="shared" si="2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0"/>
        <v>0</v>
      </c>
      <c r="J57" s="134" t="e">
        <f t="shared" si="1"/>
        <v>#DIV/0!</v>
      </c>
      <c r="K57" s="21" t="e">
        <f t="shared" si="2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0"/>
        <v>0</v>
      </c>
      <c r="J58" s="134" t="e">
        <f t="shared" si="1"/>
        <v>#DIV/0!</v>
      </c>
      <c r="K58" s="21" t="e">
        <f t="shared" si="2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0"/>
        <v>0</v>
      </c>
      <c r="J59" s="134" t="e">
        <f t="shared" si="1"/>
        <v>#DIV/0!</v>
      </c>
      <c r="K59" s="21" t="e">
        <f t="shared" si="2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0"/>
        <v>0</v>
      </c>
      <c r="J60" s="134" t="e">
        <f t="shared" si="1"/>
        <v>#DIV/0!</v>
      </c>
      <c r="K60" s="21" t="e">
        <f t="shared" si="2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0"/>
        <v>0</v>
      </c>
      <c r="J61" s="134" t="e">
        <f t="shared" si="1"/>
        <v>#DIV/0!</v>
      </c>
      <c r="K61" s="21" t="e">
        <f t="shared" si="2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0"/>
        <v>0</v>
      </c>
      <c r="J62" s="134" t="e">
        <f t="shared" si="1"/>
        <v>#DIV/0!</v>
      </c>
      <c r="K62" s="21" t="e">
        <f t="shared" si="2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0"/>
        <v>0</v>
      </c>
      <c r="J63" s="134" t="e">
        <f t="shared" si="1"/>
        <v>#DIV/0!</v>
      </c>
      <c r="K63" s="21" t="e">
        <f t="shared" si="2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0"/>
        <v>0</v>
      </c>
      <c r="J64" s="134" t="e">
        <f t="shared" si="1"/>
        <v>#DIV/0!</v>
      </c>
      <c r="K64" s="21" t="e">
        <f t="shared" si="2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0"/>
        <v>0</v>
      </c>
      <c r="J65" s="134" t="e">
        <f t="shared" si="1"/>
        <v>#DIV/0!</v>
      </c>
      <c r="K65" s="21" t="e">
        <f t="shared" si="2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0"/>
        <v>0</v>
      </c>
      <c r="J66" s="134" t="e">
        <f t="shared" si="1"/>
        <v>#DIV/0!</v>
      </c>
      <c r="K66" s="21" t="e">
        <f t="shared" si="2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0"/>
        <v>0</v>
      </c>
      <c r="J67" s="134" t="e">
        <f t="shared" si="1"/>
        <v>#DIV/0!</v>
      </c>
      <c r="K67" s="21" t="e">
        <f t="shared" si="2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0"/>
        <v>0</v>
      </c>
      <c r="J68" s="134" t="e">
        <f t="shared" si="1"/>
        <v>#DIV/0!</v>
      </c>
      <c r="K68" s="21" t="e">
        <f t="shared" si="2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0"/>
        <v>0</v>
      </c>
      <c r="J69" s="134" t="e">
        <f t="shared" si="1"/>
        <v>#DIV/0!</v>
      </c>
      <c r="K69" s="21" t="e">
        <f t="shared" si="2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0"/>
        <v>0</v>
      </c>
      <c r="J70" s="134" t="e">
        <f t="shared" si="1"/>
        <v>#DIV/0!</v>
      </c>
      <c r="K70" s="21" t="e">
        <f t="shared" si="2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0"/>
        <v>0</v>
      </c>
      <c r="J71" s="134" t="e">
        <f t="shared" si="1"/>
        <v>#DIV/0!</v>
      </c>
      <c r="K71" s="21" t="e">
        <f t="shared" si="2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0"/>
        <v>0</v>
      </c>
      <c r="J72" s="134" t="e">
        <f t="shared" si="1"/>
        <v>#DIV/0!</v>
      </c>
      <c r="K72" s="21" t="e">
        <f t="shared" si="2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0"/>
        <v>0</v>
      </c>
      <c r="J73" s="134" t="e">
        <f t="shared" si="1"/>
        <v>#DIV/0!</v>
      </c>
      <c r="K73" s="21" t="e">
        <f t="shared" si="2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0"/>
        <v>0</v>
      </c>
      <c r="J74" s="134" t="e">
        <f t="shared" si="1"/>
        <v>#DIV/0!</v>
      </c>
      <c r="K74" s="21" t="e">
        <f t="shared" si="2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0"/>
        <v>0</v>
      </c>
      <c r="J75" s="134" t="e">
        <f t="shared" si="1"/>
        <v>#DIV/0!</v>
      </c>
      <c r="K75" s="21" t="e">
        <f t="shared" si="2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0"/>
        <v>0</v>
      </c>
      <c r="J76" s="134" t="e">
        <f t="shared" si="1"/>
        <v>#DIV/0!</v>
      </c>
      <c r="K76" s="21" t="e">
        <f t="shared" si="2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0"/>
        <v>0</v>
      </c>
      <c r="J77" s="134" t="e">
        <f t="shared" si="1"/>
        <v>#DIV/0!</v>
      </c>
      <c r="K77" s="21" t="e">
        <f t="shared" si="2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0"/>
        <v>0</v>
      </c>
      <c r="J78" s="134" t="e">
        <f t="shared" si="1"/>
        <v>#DIV/0!</v>
      </c>
      <c r="K78" s="21" t="e">
        <f t="shared" si="2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3">+I78+C79-F79</f>
        <v>0</v>
      </c>
      <c r="J79" s="134" t="e">
        <f t="shared" ref="J79:J120" si="4">ROUND(((K78+E79)-H79)/I79,2)</f>
        <v>#DIV/0!</v>
      </c>
      <c r="K79" s="21" t="e">
        <f t="shared" ref="K79:K120" si="5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3"/>
        <v>0</v>
      </c>
      <c r="J80" s="134" t="e">
        <f t="shared" si="4"/>
        <v>#DIV/0!</v>
      </c>
      <c r="K80" s="21" t="e">
        <f t="shared" si="5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3"/>
        <v>0</v>
      </c>
      <c r="J81" s="134" t="e">
        <f t="shared" si="4"/>
        <v>#DIV/0!</v>
      </c>
      <c r="K81" s="21" t="e">
        <f t="shared" si="5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3"/>
        <v>0</v>
      </c>
      <c r="J82" s="134" t="e">
        <f t="shared" si="4"/>
        <v>#DIV/0!</v>
      </c>
      <c r="K82" s="21" t="e">
        <f t="shared" si="5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3"/>
        <v>0</v>
      </c>
      <c r="J83" s="134" t="e">
        <f t="shared" si="4"/>
        <v>#DIV/0!</v>
      </c>
      <c r="K83" s="21" t="e">
        <f t="shared" si="5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3"/>
        <v>0</v>
      </c>
      <c r="J84" s="134" t="e">
        <f t="shared" si="4"/>
        <v>#DIV/0!</v>
      </c>
      <c r="K84" s="21" t="e">
        <f t="shared" si="5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3"/>
        <v>0</v>
      </c>
      <c r="J85" s="134" t="e">
        <f t="shared" si="4"/>
        <v>#DIV/0!</v>
      </c>
      <c r="K85" s="21" t="e">
        <f t="shared" si="5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3"/>
        <v>0</v>
      </c>
      <c r="J86" s="134" t="e">
        <f t="shared" si="4"/>
        <v>#DIV/0!</v>
      </c>
      <c r="K86" s="21" t="e">
        <f t="shared" si="5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3"/>
        <v>0</v>
      </c>
      <c r="J87" s="134" t="e">
        <f t="shared" si="4"/>
        <v>#DIV/0!</v>
      </c>
      <c r="K87" s="21" t="e">
        <f t="shared" si="5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3"/>
        <v>0</v>
      </c>
      <c r="J88" s="134" t="e">
        <f t="shared" si="4"/>
        <v>#DIV/0!</v>
      </c>
      <c r="K88" s="21" t="e">
        <f t="shared" si="5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3"/>
        <v>0</v>
      </c>
      <c r="J89" s="134" t="e">
        <f t="shared" si="4"/>
        <v>#DIV/0!</v>
      </c>
      <c r="K89" s="21" t="e">
        <f t="shared" si="5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3"/>
        <v>0</v>
      </c>
      <c r="J90" s="134" t="e">
        <f t="shared" si="4"/>
        <v>#DIV/0!</v>
      </c>
      <c r="K90" s="21" t="e">
        <f t="shared" si="5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3"/>
        <v>0</v>
      </c>
      <c r="J91" s="134" t="e">
        <f t="shared" si="4"/>
        <v>#DIV/0!</v>
      </c>
      <c r="K91" s="21" t="e">
        <f t="shared" si="5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3"/>
        <v>0</v>
      </c>
      <c r="J92" s="134" t="e">
        <f t="shared" si="4"/>
        <v>#DIV/0!</v>
      </c>
      <c r="K92" s="21" t="e">
        <f t="shared" si="5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3"/>
        <v>0</v>
      </c>
      <c r="J93" s="134" t="e">
        <f t="shared" si="4"/>
        <v>#DIV/0!</v>
      </c>
      <c r="K93" s="21" t="e">
        <f t="shared" si="5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3"/>
        <v>0</v>
      </c>
      <c r="J94" s="134" t="e">
        <f t="shared" si="4"/>
        <v>#DIV/0!</v>
      </c>
      <c r="K94" s="21" t="e">
        <f t="shared" si="5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3"/>
        <v>0</v>
      </c>
      <c r="J95" s="134" t="e">
        <f t="shared" si="4"/>
        <v>#DIV/0!</v>
      </c>
      <c r="K95" s="21" t="e">
        <f t="shared" si="5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3"/>
        <v>0</v>
      </c>
      <c r="J96" s="134" t="e">
        <f t="shared" si="4"/>
        <v>#DIV/0!</v>
      </c>
      <c r="K96" s="21" t="e">
        <f t="shared" si="5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3"/>
        <v>0</v>
      </c>
      <c r="J97" s="134" t="e">
        <f t="shared" si="4"/>
        <v>#DIV/0!</v>
      </c>
      <c r="K97" s="21" t="e">
        <f t="shared" si="5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3"/>
        <v>0</v>
      </c>
      <c r="J98" s="134" t="e">
        <f t="shared" si="4"/>
        <v>#DIV/0!</v>
      </c>
      <c r="K98" s="21" t="e">
        <f t="shared" si="5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3"/>
        <v>0</v>
      </c>
      <c r="J99" s="134" t="e">
        <f t="shared" si="4"/>
        <v>#DIV/0!</v>
      </c>
      <c r="K99" s="21" t="e">
        <f t="shared" si="5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3"/>
        <v>0</v>
      </c>
      <c r="J100" s="134" t="e">
        <f t="shared" si="4"/>
        <v>#DIV/0!</v>
      </c>
      <c r="K100" s="21" t="e">
        <f t="shared" si="5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3"/>
        <v>0</v>
      </c>
      <c r="J101" s="134" t="e">
        <f t="shared" si="4"/>
        <v>#DIV/0!</v>
      </c>
      <c r="K101" s="21" t="e">
        <f t="shared" si="5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3"/>
        <v>0</v>
      </c>
      <c r="J102" s="134" t="e">
        <f t="shared" si="4"/>
        <v>#DIV/0!</v>
      </c>
      <c r="K102" s="21" t="e">
        <f t="shared" si="5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3"/>
        <v>0</v>
      </c>
      <c r="J103" s="134" t="e">
        <f t="shared" si="4"/>
        <v>#DIV/0!</v>
      </c>
      <c r="K103" s="21" t="e">
        <f t="shared" si="5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3"/>
        <v>0</v>
      </c>
      <c r="J104" s="134" t="e">
        <f t="shared" si="4"/>
        <v>#DIV/0!</v>
      </c>
      <c r="K104" s="21" t="e">
        <f t="shared" si="5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3"/>
        <v>0</v>
      </c>
      <c r="J105" s="134" t="e">
        <f t="shared" si="4"/>
        <v>#DIV/0!</v>
      </c>
      <c r="K105" s="21" t="e">
        <f t="shared" si="5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3"/>
        <v>0</v>
      </c>
      <c r="J106" s="134" t="e">
        <f t="shared" si="4"/>
        <v>#DIV/0!</v>
      </c>
      <c r="K106" s="21" t="e">
        <f t="shared" si="5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3"/>
        <v>0</v>
      </c>
      <c r="J107" s="134" t="e">
        <f t="shared" si="4"/>
        <v>#DIV/0!</v>
      </c>
      <c r="K107" s="21" t="e">
        <f t="shared" si="5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3"/>
        <v>0</v>
      </c>
      <c r="J108" s="134" t="e">
        <f t="shared" si="4"/>
        <v>#DIV/0!</v>
      </c>
      <c r="K108" s="21" t="e">
        <f t="shared" si="5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3"/>
        <v>0</v>
      </c>
      <c r="J109" s="134" t="e">
        <f t="shared" si="4"/>
        <v>#DIV/0!</v>
      </c>
      <c r="K109" s="21" t="e">
        <f t="shared" si="5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3"/>
        <v>0</v>
      </c>
      <c r="J110" s="134" t="e">
        <f t="shared" si="4"/>
        <v>#DIV/0!</v>
      </c>
      <c r="K110" s="21" t="e">
        <f t="shared" si="5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3"/>
        <v>0</v>
      </c>
      <c r="J111" s="134" t="e">
        <f t="shared" si="4"/>
        <v>#DIV/0!</v>
      </c>
      <c r="K111" s="21" t="e">
        <f t="shared" si="5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3"/>
        <v>0</v>
      </c>
      <c r="J112" s="134" t="e">
        <f t="shared" si="4"/>
        <v>#DIV/0!</v>
      </c>
      <c r="K112" s="21" t="e">
        <f t="shared" si="5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3"/>
        <v>0</v>
      </c>
      <c r="J113" s="134" t="e">
        <f t="shared" si="4"/>
        <v>#DIV/0!</v>
      </c>
      <c r="K113" s="21" t="e">
        <f t="shared" si="5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3"/>
        <v>0</v>
      </c>
      <c r="J114" s="134" t="e">
        <f t="shared" si="4"/>
        <v>#DIV/0!</v>
      </c>
      <c r="K114" s="21" t="e">
        <f t="shared" si="5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3"/>
        <v>0</v>
      </c>
      <c r="J115" s="134" t="e">
        <f t="shared" si="4"/>
        <v>#DIV/0!</v>
      </c>
      <c r="K115" s="21" t="e">
        <f t="shared" si="5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3"/>
        <v>0</v>
      </c>
      <c r="J116" s="134" t="e">
        <f t="shared" si="4"/>
        <v>#DIV/0!</v>
      </c>
      <c r="K116" s="21" t="e">
        <f t="shared" si="5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3"/>
        <v>0</v>
      </c>
      <c r="J117" s="134" t="e">
        <f t="shared" si="4"/>
        <v>#DIV/0!</v>
      </c>
      <c r="K117" s="21" t="e">
        <f t="shared" si="5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3"/>
        <v>0</v>
      </c>
      <c r="J118" s="134" t="e">
        <f t="shared" si="4"/>
        <v>#DIV/0!</v>
      </c>
      <c r="K118" s="21" t="e">
        <f t="shared" si="5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3"/>
        <v>0</v>
      </c>
      <c r="J119" s="134" t="e">
        <f t="shared" si="4"/>
        <v>#DIV/0!</v>
      </c>
      <c r="K119" s="21" t="e">
        <f t="shared" si="5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3"/>
        <v>0</v>
      </c>
      <c r="J120" s="134" t="e">
        <f t="shared" si="4"/>
        <v>#DIV/0!</v>
      </c>
      <c r="K120" s="21" t="e">
        <f t="shared" si="5"/>
        <v>#DIV/0!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>
    <tabColor rgb="FF7030A0"/>
    <pageSetUpPr fitToPage="1"/>
  </sheetPr>
  <dimension ref="A1:N120"/>
  <sheetViews>
    <sheetView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869</v>
      </c>
      <c r="F8" s="10"/>
      <c r="G8" s="10"/>
      <c r="H8" s="38"/>
      <c r="I8" s="9" t="s">
        <v>6</v>
      </c>
      <c r="J8" s="10"/>
      <c r="K8" s="10" t="s">
        <v>870</v>
      </c>
      <c r="L8" s="11"/>
    </row>
    <row r="9" spans="1:13" ht="15" customHeight="1">
      <c r="A9" s="12" t="s">
        <v>8</v>
      </c>
      <c r="D9" s="10" t="s">
        <v>871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45426</v>
      </c>
      <c r="B15" s="168" t="s">
        <v>878</v>
      </c>
      <c r="C15" s="156">
        <v>30</v>
      </c>
      <c r="D15" s="157">
        <v>100</v>
      </c>
      <c r="E15" s="21">
        <f>C15*D15</f>
        <v>3000</v>
      </c>
      <c r="F15" s="159"/>
      <c r="G15" s="160">
        <f t="shared" ref="G15:G21" si="1">J14</f>
        <v>0</v>
      </c>
      <c r="H15" s="158">
        <f t="shared" si="0"/>
        <v>0</v>
      </c>
      <c r="I15" s="180">
        <f t="shared" ref="I15:I78" si="2">+I14+C15-F15</f>
        <v>30</v>
      </c>
      <c r="J15" s="181">
        <f t="shared" ref="J15:J78" si="3">ROUND(((K14+E15)-H15)/I15,2)</f>
        <v>100</v>
      </c>
      <c r="K15" s="182">
        <f t="shared" ref="K15:K78" si="4">ROUND(I15*J15,2)</f>
        <v>3000</v>
      </c>
      <c r="L15" s="164"/>
      <c r="M15" s="165"/>
    </row>
    <row r="16" spans="1:13" ht="17.100000000000001" customHeight="1">
      <c r="A16" s="17">
        <v>45426</v>
      </c>
      <c r="B16" s="305" t="s">
        <v>602</v>
      </c>
      <c r="C16" s="19"/>
      <c r="D16" s="20"/>
      <c r="E16" s="21"/>
      <c r="F16" s="22">
        <v>2</v>
      </c>
      <c r="G16" s="23">
        <f t="shared" si="1"/>
        <v>100</v>
      </c>
      <c r="H16" s="21">
        <f t="shared" si="0"/>
        <v>200</v>
      </c>
      <c r="I16" s="24">
        <f t="shared" si="2"/>
        <v>28</v>
      </c>
      <c r="J16" s="134">
        <f t="shared" si="3"/>
        <v>100</v>
      </c>
      <c r="K16" s="21">
        <f t="shared" si="4"/>
        <v>2800</v>
      </c>
      <c r="L16" s="26"/>
      <c r="M16" s="1" t="s">
        <v>889</v>
      </c>
    </row>
    <row r="17" spans="1:14" ht="17.100000000000001" customHeight="1">
      <c r="A17" s="154">
        <v>45427</v>
      </c>
      <c r="B17" s="186" t="s">
        <v>591</v>
      </c>
      <c r="C17" s="156"/>
      <c r="D17" s="157"/>
      <c r="E17" s="158"/>
      <c r="F17" s="159">
        <v>2</v>
      </c>
      <c r="G17" s="160">
        <f t="shared" si="1"/>
        <v>100</v>
      </c>
      <c r="H17" s="158">
        <f t="shared" si="0"/>
        <v>200</v>
      </c>
      <c r="I17" s="161">
        <f t="shared" si="2"/>
        <v>26</v>
      </c>
      <c r="J17" s="162">
        <f t="shared" si="3"/>
        <v>100</v>
      </c>
      <c r="K17" s="163">
        <f t="shared" si="4"/>
        <v>2600</v>
      </c>
      <c r="L17" s="164"/>
      <c r="M17" s="165" t="s">
        <v>894</v>
      </c>
      <c r="N17" s="104"/>
    </row>
    <row r="18" spans="1:14" ht="17.100000000000001" customHeight="1">
      <c r="A18" s="17">
        <v>45428</v>
      </c>
      <c r="B18" s="82" t="s">
        <v>587</v>
      </c>
      <c r="C18" s="19"/>
      <c r="D18" s="20"/>
      <c r="E18" s="21"/>
      <c r="F18" s="22">
        <v>1</v>
      </c>
      <c r="G18" s="23">
        <f t="shared" si="1"/>
        <v>100</v>
      </c>
      <c r="H18" s="21">
        <f t="shared" si="0"/>
        <v>100</v>
      </c>
      <c r="I18" s="24">
        <f t="shared" si="2"/>
        <v>25</v>
      </c>
      <c r="J18" s="134">
        <f t="shared" si="3"/>
        <v>100</v>
      </c>
      <c r="K18" s="21">
        <f t="shared" si="4"/>
        <v>2500</v>
      </c>
      <c r="L18" s="26"/>
      <c r="M18" s="1" t="s">
        <v>896</v>
      </c>
    </row>
    <row r="19" spans="1:14" ht="17.100000000000001" customHeight="1">
      <c r="A19" s="17">
        <v>45433</v>
      </c>
      <c r="B19" s="17" t="s">
        <v>595</v>
      </c>
      <c r="C19" s="28"/>
      <c r="D19" s="29"/>
      <c r="E19" s="21"/>
      <c r="F19" s="30">
        <v>2</v>
      </c>
      <c r="G19" s="23">
        <f t="shared" si="1"/>
        <v>100</v>
      </c>
      <c r="H19" s="21">
        <f t="shared" si="0"/>
        <v>200</v>
      </c>
      <c r="I19" s="24">
        <f t="shared" ref="I19:I26" si="5">+I18+C19-F19</f>
        <v>23</v>
      </c>
      <c r="J19" s="134">
        <f t="shared" ref="J19:J26" si="6">ROUND(((K18+E19)-H19)/I19,2)</f>
        <v>100</v>
      </c>
      <c r="K19" s="21">
        <f t="shared" ref="K19:K26" si="7">ROUND(I19*J19,2)</f>
        <v>2300</v>
      </c>
      <c r="L19" s="34"/>
      <c r="M19" s="1" t="s">
        <v>903</v>
      </c>
    </row>
    <row r="20" spans="1:14" ht="17.100000000000001" customHeight="1">
      <c r="A20" s="17">
        <v>45435</v>
      </c>
      <c r="B20" s="36" t="s">
        <v>627</v>
      </c>
      <c r="C20" s="28"/>
      <c r="D20" s="29"/>
      <c r="E20" s="21"/>
      <c r="F20" s="30">
        <v>2</v>
      </c>
      <c r="G20" s="23">
        <f t="shared" si="1"/>
        <v>100</v>
      </c>
      <c r="H20" s="21">
        <f t="shared" ref="H20:H26" si="8">F20*G20</f>
        <v>200</v>
      </c>
      <c r="I20" s="24">
        <f t="shared" si="5"/>
        <v>21</v>
      </c>
      <c r="J20" s="134">
        <f t="shared" si="6"/>
        <v>100</v>
      </c>
      <c r="K20" s="21">
        <f t="shared" si="7"/>
        <v>2100</v>
      </c>
      <c r="L20" s="34"/>
      <c r="M20" s="1" t="s">
        <v>907</v>
      </c>
    </row>
    <row r="21" spans="1:14" ht="17.100000000000001" customHeight="1">
      <c r="A21" s="17">
        <v>45435</v>
      </c>
      <c r="B21" s="36" t="s">
        <v>607</v>
      </c>
      <c r="C21" s="28"/>
      <c r="D21" s="29"/>
      <c r="E21" s="21"/>
      <c r="F21" s="30">
        <v>2</v>
      </c>
      <c r="G21" s="23">
        <f t="shared" si="1"/>
        <v>100</v>
      </c>
      <c r="H21" s="21">
        <f t="shared" si="8"/>
        <v>200</v>
      </c>
      <c r="I21" s="24">
        <f t="shared" si="5"/>
        <v>19</v>
      </c>
      <c r="J21" s="134">
        <f t="shared" si="6"/>
        <v>100</v>
      </c>
      <c r="K21" s="21">
        <f t="shared" si="7"/>
        <v>1900</v>
      </c>
      <c r="L21" s="34"/>
      <c r="M21" s="1" t="s">
        <v>911</v>
      </c>
    </row>
    <row r="22" spans="1:14" ht="17.100000000000001" customHeight="1">
      <c r="A22" s="154">
        <v>45463</v>
      </c>
      <c r="B22" s="168" t="s">
        <v>627</v>
      </c>
      <c r="C22" s="156"/>
      <c r="D22" s="157"/>
      <c r="E22" s="158"/>
      <c r="F22" s="159">
        <v>2</v>
      </c>
      <c r="G22" s="170">
        <f t="shared" ref="G22:G27" si="9">J21</f>
        <v>100</v>
      </c>
      <c r="H22" s="158">
        <f t="shared" si="8"/>
        <v>200</v>
      </c>
      <c r="I22" s="173">
        <f t="shared" si="5"/>
        <v>17</v>
      </c>
      <c r="J22" s="174">
        <f t="shared" si="6"/>
        <v>100</v>
      </c>
      <c r="K22" s="158">
        <f t="shared" si="7"/>
        <v>1700</v>
      </c>
      <c r="L22" s="164"/>
      <c r="M22" s="165" t="s">
        <v>955</v>
      </c>
    </row>
    <row r="23" spans="1:14" ht="17.100000000000001" customHeight="1">
      <c r="A23" s="17">
        <v>45474</v>
      </c>
      <c r="B23" s="82" t="s">
        <v>602</v>
      </c>
      <c r="C23" s="19"/>
      <c r="D23" s="20"/>
      <c r="E23" s="21"/>
      <c r="F23" s="22">
        <v>2</v>
      </c>
      <c r="G23" s="23">
        <f t="shared" si="9"/>
        <v>100</v>
      </c>
      <c r="H23" s="21">
        <f t="shared" si="8"/>
        <v>200</v>
      </c>
      <c r="I23" s="24">
        <f t="shared" si="5"/>
        <v>15</v>
      </c>
      <c r="J23" s="134">
        <f t="shared" si="6"/>
        <v>100</v>
      </c>
      <c r="K23" s="21">
        <f t="shared" si="7"/>
        <v>1500</v>
      </c>
      <c r="L23" s="26"/>
      <c r="M23" s="1" t="s">
        <v>977</v>
      </c>
    </row>
    <row r="24" spans="1:14" ht="17.100000000000001" customHeight="1">
      <c r="A24" s="17">
        <v>45490</v>
      </c>
      <c r="B24" s="36" t="s">
        <v>627</v>
      </c>
      <c r="C24" s="28"/>
      <c r="D24" s="29"/>
      <c r="E24" s="21"/>
      <c r="F24" s="30">
        <v>1</v>
      </c>
      <c r="G24" s="23">
        <f t="shared" si="9"/>
        <v>100</v>
      </c>
      <c r="H24" s="21">
        <f t="shared" si="8"/>
        <v>100</v>
      </c>
      <c r="I24" s="24">
        <f t="shared" si="5"/>
        <v>14</v>
      </c>
      <c r="J24" s="134">
        <f t="shared" si="6"/>
        <v>100</v>
      </c>
      <c r="K24" s="21">
        <f t="shared" si="7"/>
        <v>1400</v>
      </c>
      <c r="L24" s="34"/>
      <c r="M24" s="1" t="s">
        <v>1011</v>
      </c>
    </row>
    <row r="25" spans="1:14" ht="17.100000000000001" customHeight="1">
      <c r="A25" s="17">
        <v>45540</v>
      </c>
      <c r="B25" s="36" t="s">
        <v>607</v>
      </c>
      <c r="C25" s="28"/>
      <c r="D25" s="29"/>
      <c r="E25" s="21"/>
      <c r="F25" s="30">
        <v>1</v>
      </c>
      <c r="G25" s="23">
        <f t="shared" si="9"/>
        <v>100</v>
      </c>
      <c r="H25" s="21">
        <f t="shared" si="8"/>
        <v>100</v>
      </c>
      <c r="I25" s="24">
        <f t="shared" si="5"/>
        <v>13</v>
      </c>
      <c r="J25" s="134">
        <f t="shared" si="6"/>
        <v>100</v>
      </c>
      <c r="K25" s="21">
        <f t="shared" si="7"/>
        <v>1300</v>
      </c>
      <c r="L25" s="34"/>
      <c r="M25" s="1" t="s">
        <v>1094</v>
      </c>
    </row>
    <row r="26" spans="1:14" ht="17.100000000000001" customHeight="1">
      <c r="A26" s="17">
        <v>45572</v>
      </c>
      <c r="B26" s="36" t="s">
        <v>629</v>
      </c>
      <c r="C26" s="28"/>
      <c r="D26" s="29"/>
      <c r="E26" s="21"/>
      <c r="F26" s="30">
        <v>1</v>
      </c>
      <c r="G26" s="23">
        <f t="shared" si="9"/>
        <v>100</v>
      </c>
      <c r="H26" s="21">
        <f t="shared" si="8"/>
        <v>100</v>
      </c>
      <c r="I26" s="24">
        <f t="shared" si="5"/>
        <v>12</v>
      </c>
      <c r="J26" s="134">
        <f t="shared" si="6"/>
        <v>100</v>
      </c>
      <c r="K26" s="21">
        <f t="shared" si="7"/>
        <v>1200</v>
      </c>
      <c r="L26" s="34"/>
      <c r="M26" s="1" t="s">
        <v>1148</v>
      </c>
    </row>
    <row r="27" spans="1:14" ht="17.100000000000001" customHeight="1">
      <c r="A27" s="17">
        <v>45635</v>
      </c>
      <c r="B27" s="36" t="s">
        <v>604</v>
      </c>
      <c r="C27" s="28"/>
      <c r="D27" s="29"/>
      <c r="E27" s="21"/>
      <c r="F27" s="30">
        <v>1</v>
      </c>
      <c r="G27" s="23">
        <f t="shared" si="9"/>
        <v>100</v>
      </c>
      <c r="H27" s="21">
        <f t="shared" ref="H27" si="10">F27*G27</f>
        <v>100</v>
      </c>
      <c r="I27" s="24">
        <f t="shared" ref="I27" si="11">+I26+C27-F27</f>
        <v>11</v>
      </c>
      <c r="J27" s="134">
        <f t="shared" ref="J27" si="12">ROUND(((K26+E27)-H27)/I27,2)</f>
        <v>100</v>
      </c>
      <c r="K27" s="21">
        <f t="shared" ref="K27" si="13">ROUND(I27*J27,2)</f>
        <v>1100</v>
      </c>
      <c r="L27" s="34"/>
      <c r="M27" s="1" t="s">
        <v>1214</v>
      </c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2"/>
        <v>11</v>
      </c>
      <c r="J28" s="134">
        <f t="shared" si="3"/>
        <v>100</v>
      </c>
      <c r="K28" s="21">
        <f t="shared" si="4"/>
        <v>1100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2"/>
        <v>11</v>
      </c>
      <c r="J29" s="134">
        <f t="shared" si="3"/>
        <v>100</v>
      </c>
      <c r="K29" s="21">
        <f t="shared" si="4"/>
        <v>1100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2"/>
        <v>11</v>
      </c>
      <c r="J30" s="134">
        <f t="shared" si="3"/>
        <v>100</v>
      </c>
      <c r="K30" s="21">
        <f t="shared" si="4"/>
        <v>1100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2"/>
        <v>11</v>
      </c>
      <c r="J31" s="134">
        <f t="shared" si="3"/>
        <v>100</v>
      </c>
      <c r="K31" s="21">
        <f t="shared" si="4"/>
        <v>1100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2"/>
        <v>11</v>
      </c>
      <c r="J32" s="134">
        <f t="shared" si="3"/>
        <v>100</v>
      </c>
      <c r="K32" s="21">
        <f t="shared" si="4"/>
        <v>1100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2"/>
        <v>11</v>
      </c>
      <c r="J33" s="134">
        <f t="shared" si="3"/>
        <v>100</v>
      </c>
      <c r="K33" s="21">
        <f t="shared" si="4"/>
        <v>1100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2"/>
        <v>11</v>
      </c>
      <c r="J34" s="134">
        <f t="shared" si="3"/>
        <v>100</v>
      </c>
      <c r="K34" s="21">
        <f t="shared" si="4"/>
        <v>1100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2"/>
        <v>11</v>
      </c>
      <c r="J35" s="134">
        <f t="shared" si="3"/>
        <v>100</v>
      </c>
      <c r="K35" s="21">
        <f t="shared" si="4"/>
        <v>1100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2"/>
        <v>11</v>
      </c>
      <c r="J36" s="134">
        <f t="shared" si="3"/>
        <v>100</v>
      </c>
      <c r="K36" s="21">
        <f t="shared" si="4"/>
        <v>1100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2"/>
        <v>11</v>
      </c>
      <c r="J37" s="134">
        <f t="shared" si="3"/>
        <v>100</v>
      </c>
      <c r="K37" s="21">
        <f t="shared" si="4"/>
        <v>1100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2"/>
        <v>11</v>
      </c>
      <c r="J38" s="134">
        <f t="shared" si="3"/>
        <v>100</v>
      </c>
      <c r="K38" s="21">
        <f t="shared" si="4"/>
        <v>1100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2"/>
        <v>11</v>
      </c>
      <c r="J39" s="134">
        <f t="shared" si="3"/>
        <v>100</v>
      </c>
      <c r="K39" s="21">
        <f t="shared" si="4"/>
        <v>1100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2"/>
        <v>11</v>
      </c>
      <c r="J40" s="134">
        <f t="shared" si="3"/>
        <v>100</v>
      </c>
      <c r="K40" s="21">
        <f t="shared" si="4"/>
        <v>1100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2"/>
        <v>11</v>
      </c>
      <c r="J41" s="134">
        <f t="shared" si="3"/>
        <v>100</v>
      </c>
      <c r="K41" s="21">
        <f t="shared" si="4"/>
        <v>1100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11</v>
      </c>
      <c r="J42" s="134">
        <f t="shared" si="3"/>
        <v>100</v>
      </c>
      <c r="K42" s="21">
        <f t="shared" si="4"/>
        <v>1100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2"/>
        <v>11</v>
      </c>
      <c r="J43" s="134">
        <f t="shared" si="3"/>
        <v>100</v>
      </c>
      <c r="K43" s="21">
        <f t="shared" si="4"/>
        <v>1100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2"/>
        <v>11</v>
      </c>
      <c r="J44" s="134">
        <f t="shared" si="3"/>
        <v>100</v>
      </c>
      <c r="K44" s="21">
        <f t="shared" si="4"/>
        <v>1100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2"/>
        <v>11</v>
      </c>
      <c r="J45" s="134">
        <f t="shared" si="3"/>
        <v>100</v>
      </c>
      <c r="K45" s="21">
        <f t="shared" si="4"/>
        <v>1100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2"/>
        <v>11</v>
      </c>
      <c r="J46" s="134">
        <f t="shared" si="3"/>
        <v>100</v>
      </c>
      <c r="K46" s="21">
        <f t="shared" si="4"/>
        <v>1100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2"/>
        <v>11</v>
      </c>
      <c r="J47" s="134">
        <f t="shared" si="3"/>
        <v>100</v>
      </c>
      <c r="K47" s="21">
        <f t="shared" si="4"/>
        <v>1100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2"/>
        <v>11</v>
      </c>
      <c r="J48" s="134">
        <f t="shared" si="3"/>
        <v>100</v>
      </c>
      <c r="K48" s="21">
        <f t="shared" si="4"/>
        <v>1100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11</v>
      </c>
      <c r="J49" s="134">
        <f t="shared" si="3"/>
        <v>100</v>
      </c>
      <c r="K49" s="21">
        <f t="shared" si="4"/>
        <v>1100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11</v>
      </c>
      <c r="J50" s="134">
        <f t="shared" si="3"/>
        <v>100</v>
      </c>
      <c r="K50" s="21">
        <f t="shared" si="4"/>
        <v>1100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11</v>
      </c>
      <c r="J51" s="134">
        <f t="shared" si="3"/>
        <v>100</v>
      </c>
      <c r="K51" s="21">
        <f t="shared" si="4"/>
        <v>1100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11</v>
      </c>
      <c r="J52" s="134">
        <f t="shared" si="3"/>
        <v>100</v>
      </c>
      <c r="K52" s="21">
        <f t="shared" si="4"/>
        <v>1100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11</v>
      </c>
      <c r="J53" s="134">
        <f t="shared" si="3"/>
        <v>100</v>
      </c>
      <c r="K53" s="21">
        <f t="shared" si="4"/>
        <v>1100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11</v>
      </c>
      <c r="J54" s="134">
        <f t="shared" si="3"/>
        <v>100</v>
      </c>
      <c r="K54" s="21">
        <f t="shared" si="4"/>
        <v>1100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11</v>
      </c>
      <c r="J55" s="134">
        <f t="shared" si="3"/>
        <v>100</v>
      </c>
      <c r="K55" s="21">
        <f t="shared" si="4"/>
        <v>1100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11</v>
      </c>
      <c r="J56" s="134">
        <f t="shared" si="3"/>
        <v>100</v>
      </c>
      <c r="K56" s="21">
        <f t="shared" si="4"/>
        <v>1100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11</v>
      </c>
      <c r="J57" s="134">
        <f t="shared" si="3"/>
        <v>100</v>
      </c>
      <c r="K57" s="21">
        <f t="shared" si="4"/>
        <v>1100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11</v>
      </c>
      <c r="J58" s="134">
        <f t="shared" si="3"/>
        <v>100</v>
      </c>
      <c r="K58" s="21">
        <f t="shared" si="4"/>
        <v>1100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11</v>
      </c>
      <c r="J59" s="134">
        <f t="shared" si="3"/>
        <v>100</v>
      </c>
      <c r="K59" s="21">
        <f t="shared" si="4"/>
        <v>1100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11</v>
      </c>
      <c r="J60" s="134">
        <f t="shared" si="3"/>
        <v>100</v>
      </c>
      <c r="K60" s="21">
        <f t="shared" si="4"/>
        <v>1100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11</v>
      </c>
      <c r="J61" s="134">
        <f t="shared" si="3"/>
        <v>100</v>
      </c>
      <c r="K61" s="21">
        <f t="shared" si="4"/>
        <v>1100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11</v>
      </c>
      <c r="J62" s="134">
        <f t="shared" si="3"/>
        <v>100</v>
      </c>
      <c r="K62" s="21">
        <f t="shared" si="4"/>
        <v>1100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11</v>
      </c>
      <c r="J63" s="134">
        <f t="shared" si="3"/>
        <v>100</v>
      </c>
      <c r="K63" s="21">
        <f t="shared" si="4"/>
        <v>1100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11</v>
      </c>
      <c r="J64" s="134">
        <f t="shared" si="3"/>
        <v>100</v>
      </c>
      <c r="K64" s="21">
        <f t="shared" si="4"/>
        <v>1100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11</v>
      </c>
      <c r="J65" s="134">
        <f t="shared" si="3"/>
        <v>100</v>
      </c>
      <c r="K65" s="21">
        <f t="shared" si="4"/>
        <v>1100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11</v>
      </c>
      <c r="J66" s="134">
        <f t="shared" si="3"/>
        <v>100</v>
      </c>
      <c r="K66" s="21">
        <f t="shared" si="4"/>
        <v>1100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11</v>
      </c>
      <c r="J67" s="134">
        <f t="shared" si="3"/>
        <v>100</v>
      </c>
      <c r="K67" s="21">
        <f t="shared" si="4"/>
        <v>1100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11</v>
      </c>
      <c r="J68" s="134">
        <f t="shared" si="3"/>
        <v>100</v>
      </c>
      <c r="K68" s="21">
        <f t="shared" si="4"/>
        <v>1100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11</v>
      </c>
      <c r="J69" s="134">
        <f t="shared" si="3"/>
        <v>100</v>
      </c>
      <c r="K69" s="21">
        <f t="shared" si="4"/>
        <v>1100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11</v>
      </c>
      <c r="J70" s="134">
        <f t="shared" si="3"/>
        <v>100</v>
      </c>
      <c r="K70" s="21">
        <f t="shared" si="4"/>
        <v>1100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11</v>
      </c>
      <c r="J71" s="134">
        <f t="shared" si="3"/>
        <v>100</v>
      </c>
      <c r="K71" s="21">
        <f t="shared" si="4"/>
        <v>1100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11</v>
      </c>
      <c r="J72" s="134">
        <f t="shared" si="3"/>
        <v>100</v>
      </c>
      <c r="K72" s="21">
        <f t="shared" si="4"/>
        <v>1100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11</v>
      </c>
      <c r="J73" s="134">
        <f t="shared" si="3"/>
        <v>100</v>
      </c>
      <c r="K73" s="21">
        <f t="shared" si="4"/>
        <v>1100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11</v>
      </c>
      <c r="J74" s="134">
        <f t="shared" si="3"/>
        <v>100</v>
      </c>
      <c r="K74" s="21">
        <f t="shared" si="4"/>
        <v>1100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11</v>
      </c>
      <c r="J75" s="134">
        <f t="shared" si="3"/>
        <v>100</v>
      </c>
      <c r="K75" s="21">
        <f t="shared" si="4"/>
        <v>1100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11</v>
      </c>
      <c r="J76" s="134">
        <f t="shared" si="3"/>
        <v>100</v>
      </c>
      <c r="K76" s="21">
        <f t="shared" si="4"/>
        <v>1100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11</v>
      </c>
      <c r="J77" s="134">
        <f t="shared" si="3"/>
        <v>100</v>
      </c>
      <c r="K77" s="21">
        <f t="shared" si="4"/>
        <v>1100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11</v>
      </c>
      <c r="J78" s="134">
        <f t="shared" si="3"/>
        <v>100</v>
      </c>
      <c r="K78" s="21">
        <f t="shared" si="4"/>
        <v>1100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14">+I78+C79-F79</f>
        <v>11</v>
      </c>
      <c r="J79" s="134">
        <f t="shared" ref="J79:J120" si="15">ROUND(((K78+E79)-H79)/I79,2)</f>
        <v>100</v>
      </c>
      <c r="K79" s="21">
        <f t="shared" ref="K79:K120" si="16">ROUND(I79*J79,2)</f>
        <v>1100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14"/>
        <v>11</v>
      </c>
      <c r="J80" s="134">
        <f t="shared" si="15"/>
        <v>100</v>
      </c>
      <c r="K80" s="21">
        <f t="shared" si="16"/>
        <v>1100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14"/>
        <v>11</v>
      </c>
      <c r="J81" s="134">
        <f t="shared" si="15"/>
        <v>100</v>
      </c>
      <c r="K81" s="21">
        <f t="shared" si="16"/>
        <v>1100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14"/>
        <v>11</v>
      </c>
      <c r="J82" s="134">
        <f t="shared" si="15"/>
        <v>100</v>
      </c>
      <c r="K82" s="21">
        <f t="shared" si="16"/>
        <v>1100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14"/>
        <v>11</v>
      </c>
      <c r="J83" s="134">
        <f t="shared" si="15"/>
        <v>100</v>
      </c>
      <c r="K83" s="21">
        <f t="shared" si="16"/>
        <v>1100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14"/>
        <v>11</v>
      </c>
      <c r="J84" s="134">
        <f t="shared" si="15"/>
        <v>100</v>
      </c>
      <c r="K84" s="21">
        <f t="shared" si="16"/>
        <v>1100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14"/>
        <v>11</v>
      </c>
      <c r="J85" s="134">
        <f t="shared" si="15"/>
        <v>100</v>
      </c>
      <c r="K85" s="21">
        <f t="shared" si="16"/>
        <v>1100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14"/>
        <v>11</v>
      </c>
      <c r="J86" s="134">
        <f t="shared" si="15"/>
        <v>100</v>
      </c>
      <c r="K86" s="21">
        <f t="shared" si="16"/>
        <v>1100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14"/>
        <v>11</v>
      </c>
      <c r="J87" s="134">
        <f t="shared" si="15"/>
        <v>100</v>
      </c>
      <c r="K87" s="21">
        <f t="shared" si="16"/>
        <v>1100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14"/>
        <v>11</v>
      </c>
      <c r="J88" s="134">
        <f t="shared" si="15"/>
        <v>100</v>
      </c>
      <c r="K88" s="21">
        <f t="shared" si="16"/>
        <v>1100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14"/>
        <v>11</v>
      </c>
      <c r="J89" s="134">
        <f t="shared" si="15"/>
        <v>100</v>
      </c>
      <c r="K89" s="21">
        <f t="shared" si="16"/>
        <v>1100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14"/>
        <v>11</v>
      </c>
      <c r="J90" s="134">
        <f t="shared" si="15"/>
        <v>100</v>
      </c>
      <c r="K90" s="21">
        <f t="shared" si="16"/>
        <v>1100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14"/>
        <v>11</v>
      </c>
      <c r="J91" s="134">
        <f t="shared" si="15"/>
        <v>100</v>
      </c>
      <c r="K91" s="21">
        <f t="shared" si="16"/>
        <v>1100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14"/>
        <v>11</v>
      </c>
      <c r="J92" s="134">
        <f t="shared" si="15"/>
        <v>100</v>
      </c>
      <c r="K92" s="21">
        <f t="shared" si="16"/>
        <v>1100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14"/>
        <v>11</v>
      </c>
      <c r="J93" s="134">
        <f t="shared" si="15"/>
        <v>100</v>
      </c>
      <c r="K93" s="21">
        <f t="shared" si="16"/>
        <v>1100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14"/>
        <v>11</v>
      </c>
      <c r="J94" s="134">
        <f t="shared" si="15"/>
        <v>100</v>
      </c>
      <c r="K94" s="21">
        <f t="shared" si="16"/>
        <v>1100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14"/>
        <v>11</v>
      </c>
      <c r="J95" s="134">
        <f t="shared" si="15"/>
        <v>100</v>
      </c>
      <c r="K95" s="21">
        <f t="shared" si="16"/>
        <v>1100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14"/>
        <v>11</v>
      </c>
      <c r="J96" s="134">
        <f t="shared" si="15"/>
        <v>100</v>
      </c>
      <c r="K96" s="21">
        <f t="shared" si="16"/>
        <v>1100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14"/>
        <v>11</v>
      </c>
      <c r="J97" s="134">
        <f t="shared" si="15"/>
        <v>100</v>
      </c>
      <c r="K97" s="21">
        <f t="shared" si="16"/>
        <v>1100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14"/>
        <v>11</v>
      </c>
      <c r="J98" s="134">
        <f t="shared" si="15"/>
        <v>100</v>
      </c>
      <c r="K98" s="21">
        <f t="shared" si="16"/>
        <v>1100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14"/>
        <v>11</v>
      </c>
      <c r="J99" s="134">
        <f t="shared" si="15"/>
        <v>100</v>
      </c>
      <c r="K99" s="21">
        <f t="shared" si="16"/>
        <v>1100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14"/>
        <v>11</v>
      </c>
      <c r="J100" s="134">
        <f t="shared" si="15"/>
        <v>100</v>
      </c>
      <c r="K100" s="21">
        <f t="shared" si="16"/>
        <v>1100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14"/>
        <v>11</v>
      </c>
      <c r="J101" s="134">
        <f t="shared" si="15"/>
        <v>100</v>
      </c>
      <c r="K101" s="21">
        <f t="shared" si="16"/>
        <v>1100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14"/>
        <v>11</v>
      </c>
      <c r="J102" s="134">
        <f t="shared" si="15"/>
        <v>100</v>
      </c>
      <c r="K102" s="21">
        <f t="shared" si="16"/>
        <v>1100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14"/>
        <v>11</v>
      </c>
      <c r="J103" s="134">
        <f t="shared" si="15"/>
        <v>100</v>
      </c>
      <c r="K103" s="21">
        <f t="shared" si="16"/>
        <v>1100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14"/>
        <v>11</v>
      </c>
      <c r="J104" s="134">
        <f t="shared" si="15"/>
        <v>100</v>
      </c>
      <c r="K104" s="21">
        <f t="shared" si="16"/>
        <v>1100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14"/>
        <v>11</v>
      </c>
      <c r="J105" s="134">
        <f t="shared" si="15"/>
        <v>100</v>
      </c>
      <c r="K105" s="21">
        <f t="shared" si="16"/>
        <v>1100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14"/>
        <v>11</v>
      </c>
      <c r="J106" s="134">
        <f t="shared" si="15"/>
        <v>100</v>
      </c>
      <c r="K106" s="21">
        <f t="shared" si="16"/>
        <v>1100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14"/>
        <v>11</v>
      </c>
      <c r="J107" s="134">
        <f t="shared" si="15"/>
        <v>100</v>
      </c>
      <c r="K107" s="21">
        <f t="shared" si="16"/>
        <v>1100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14"/>
        <v>11</v>
      </c>
      <c r="J108" s="134">
        <f t="shared" si="15"/>
        <v>100</v>
      </c>
      <c r="K108" s="21">
        <f t="shared" si="16"/>
        <v>1100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14"/>
        <v>11</v>
      </c>
      <c r="J109" s="134">
        <f t="shared" si="15"/>
        <v>100</v>
      </c>
      <c r="K109" s="21">
        <f t="shared" si="16"/>
        <v>1100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14"/>
        <v>11</v>
      </c>
      <c r="J110" s="134">
        <f t="shared" si="15"/>
        <v>100</v>
      </c>
      <c r="K110" s="21">
        <f t="shared" si="16"/>
        <v>1100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14"/>
        <v>11</v>
      </c>
      <c r="J111" s="134">
        <f t="shared" si="15"/>
        <v>100</v>
      </c>
      <c r="K111" s="21">
        <f t="shared" si="16"/>
        <v>1100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14"/>
        <v>11</v>
      </c>
      <c r="J112" s="134">
        <f t="shared" si="15"/>
        <v>100</v>
      </c>
      <c r="K112" s="21">
        <f t="shared" si="16"/>
        <v>1100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14"/>
        <v>11</v>
      </c>
      <c r="J113" s="134">
        <f t="shared" si="15"/>
        <v>100</v>
      </c>
      <c r="K113" s="21">
        <f t="shared" si="16"/>
        <v>1100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14"/>
        <v>11</v>
      </c>
      <c r="J114" s="134">
        <f t="shared" si="15"/>
        <v>100</v>
      </c>
      <c r="K114" s="21">
        <f t="shared" si="16"/>
        <v>1100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14"/>
        <v>11</v>
      </c>
      <c r="J115" s="134">
        <f t="shared" si="15"/>
        <v>100</v>
      </c>
      <c r="K115" s="21">
        <f t="shared" si="16"/>
        <v>1100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14"/>
        <v>11</v>
      </c>
      <c r="J116" s="134">
        <f t="shared" si="15"/>
        <v>100</v>
      </c>
      <c r="K116" s="21">
        <f t="shared" si="16"/>
        <v>1100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14"/>
        <v>11</v>
      </c>
      <c r="J117" s="134">
        <f t="shared" si="15"/>
        <v>100</v>
      </c>
      <c r="K117" s="21">
        <f t="shared" si="16"/>
        <v>1100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14"/>
        <v>11</v>
      </c>
      <c r="J118" s="134">
        <f t="shared" si="15"/>
        <v>100</v>
      </c>
      <c r="K118" s="21">
        <f t="shared" si="16"/>
        <v>1100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14"/>
        <v>11</v>
      </c>
      <c r="J119" s="134">
        <f t="shared" si="15"/>
        <v>100</v>
      </c>
      <c r="K119" s="21">
        <f t="shared" si="16"/>
        <v>1100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14"/>
        <v>11</v>
      </c>
      <c r="J120" s="134">
        <f t="shared" si="15"/>
        <v>100</v>
      </c>
      <c r="K120" s="21">
        <f t="shared" si="16"/>
        <v>1100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>
    <tabColor rgb="FF7030A0"/>
    <pageSetUpPr fitToPage="1"/>
  </sheetPr>
  <dimension ref="A1:N120"/>
  <sheetViews>
    <sheetView topLeftCell="A6" zoomScaleNormal="100" zoomScaleSheetLayoutView="100" workbookViewId="0">
      <selection activeCell="M22" sqref="M22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872</v>
      </c>
      <c r="F8" s="10"/>
      <c r="G8" s="10"/>
      <c r="H8" s="38"/>
      <c r="I8" s="9" t="s">
        <v>6</v>
      </c>
      <c r="J8" s="10"/>
      <c r="K8" s="10" t="s">
        <v>873</v>
      </c>
      <c r="L8" s="11"/>
    </row>
    <row r="9" spans="1:13" ht="15" customHeight="1">
      <c r="A9" s="12" t="s">
        <v>8</v>
      </c>
      <c r="D9" s="10" t="s">
        <v>874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45426</v>
      </c>
      <c r="B15" s="168" t="s">
        <v>878</v>
      </c>
      <c r="C15" s="156">
        <v>30</v>
      </c>
      <c r="D15" s="157">
        <v>250</v>
      </c>
      <c r="E15" s="21">
        <f>C15*D15</f>
        <v>7500</v>
      </c>
      <c r="F15" s="159"/>
      <c r="G15" s="160">
        <f t="shared" ref="G15:G20" si="1">J14</f>
        <v>0</v>
      </c>
      <c r="H15" s="158">
        <f t="shared" si="0"/>
        <v>0</v>
      </c>
      <c r="I15" s="180">
        <f t="shared" ref="I15:I78" si="2">+I14+C15-F15</f>
        <v>30</v>
      </c>
      <c r="J15" s="181">
        <f t="shared" ref="J15:J78" si="3">ROUND(((K14+E15)-H15)/I15,2)</f>
        <v>250</v>
      </c>
      <c r="K15" s="182">
        <f t="shared" ref="K15:K78" si="4">ROUND(I15*J15,2)</f>
        <v>7500</v>
      </c>
      <c r="L15" s="164"/>
      <c r="M15" s="165"/>
    </row>
    <row r="16" spans="1:13" ht="17.100000000000001" customHeight="1">
      <c r="A16" s="17">
        <v>45453</v>
      </c>
      <c r="B16" s="36" t="s">
        <v>595</v>
      </c>
      <c r="C16" s="28"/>
      <c r="D16" s="29"/>
      <c r="E16" s="21"/>
      <c r="F16" s="30">
        <v>1</v>
      </c>
      <c r="G16" s="23">
        <f t="shared" si="1"/>
        <v>250</v>
      </c>
      <c r="H16" s="21">
        <f t="shared" si="0"/>
        <v>250</v>
      </c>
      <c r="I16" s="24">
        <f t="shared" si="2"/>
        <v>29</v>
      </c>
      <c r="J16" s="134">
        <f t="shared" si="3"/>
        <v>250</v>
      </c>
      <c r="K16" s="21">
        <f t="shared" si="4"/>
        <v>7250</v>
      </c>
      <c r="L16" s="26"/>
    </row>
    <row r="17" spans="1:14" ht="17.100000000000001" customHeight="1">
      <c r="A17" s="154">
        <v>45497</v>
      </c>
      <c r="B17" s="186" t="s">
        <v>595</v>
      </c>
      <c r="C17" s="156"/>
      <c r="D17" s="157"/>
      <c r="E17" s="158"/>
      <c r="F17" s="159">
        <v>1</v>
      </c>
      <c r="G17" s="160">
        <f t="shared" si="1"/>
        <v>250</v>
      </c>
      <c r="H17" s="158">
        <f t="shared" si="0"/>
        <v>250</v>
      </c>
      <c r="I17" s="161">
        <f t="shared" si="2"/>
        <v>28</v>
      </c>
      <c r="J17" s="162">
        <f t="shared" si="3"/>
        <v>250</v>
      </c>
      <c r="K17" s="163">
        <f t="shared" si="4"/>
        <v>7000</v>
      </c>
      <c r="L17" s="164"/>
      <c r="M17" s="165" t="s">
        <v>1026</v>
      </c>
      <c r="N17" s="104"/>
    </row>
    <row r="18" spans="1:14" ht="17.100000000000001" customHeight="1">
      <c r="A18" s="17">
        <v>45540</v>
      </c>
      <c r="B18" s="82" t="s">
        <v>607</v>
      </c>
      <c r="C18" s="19"/>
      <c r="D18" s="20"/>
      <c r="E18" s="21"/>
      <c r="F18" s="22">
        <v>1</v>
      </c>
      <c r="G18" s="23">
        <f t="shared" si="1"/>
        <v>250</v>
      </c>
      <c r="H18" s="21">
        <f t="shared" si="0"/>
        <v>250</v>
      </c>
      <c r="I18" s="24">
        <f t="shared" si="2"/>
        <v>27</v>
      </c>
      <c r="J18" s="134">
        <f t="shared" si="3"/>
        <v>250</v>
      </c>
      <c r="K18" s="21">
        <f t="shared" si="4"/>
        <v>6750</v>
      </c>
      <c r="L18" s="26"/>
      <c r="M18" s="1" t="s">
        <v>1094</v>
      </c>
    </row>
    <row r="19" spans="1:14" ht="17.100000000000001" customHeight="1">
      <c r="A19" s="17">
        <v>45572</v>
      </c>
      <c r="B19" s="17" t="s">
        <v>629</v>
      </c>
      <c r="C19" s="28"/>
      <c r="D19" s="29"/>
      <c r="E19" s="21"/>
      <c r="F19" s="30">
        <v>1</v>
      </c>
      <c r="G19" s="23">
        <f t="shared" si="1"/>
        <v>250</v>
      </c>
      <c r="H19" s="21">
        <f t="shared" si="0"/>
        <v>250</v>
      </c>
      <c r="I19" s="24">
        <f>+I18+C19-F19</f>
        <v>26</v>
      </c>
      <c r="J19" s="134">
        <f>ROUND(((K18+E19)-H19)/I19,2)</f>
        <v>250</v>
      </c>
      <c r="K19" s="21">
        <f>ROUND(I19*J19,2)</f>
        <v>6500</v>
      </c>
      <c r="L19" s="34"/>
      <c r="M19" s="1" t="s">
        <v>1148</v>
      </c>
    </row>
    <row r="20" spans="1:14" ht="17.100000000000001" customHeight="1">
      <c r="A20" s="17">
        <v>45574</v>
      </c>
      <c r="B20" s="36" t="s">
        <v>602</v>
      </c>
      <c r="C20" s="28"/>
      <c r="D20" s="29"/>
      <c r="E20" s="21"/>
      <c r="F20" s="30">
        <v>1</v>
      </c>
      <c r="G20" s="23">
        <f t="shared" si="1"/>
        <v>250</v>
      </c>
      <c r="H20" s="21">
        <f>F20*G20</f>
        <v>250</v>
      </c>
      <c r="I20" s="24">
        <f>+I19+C20-F20</f>
        <v>25</v>
      </c>
      <c r="J20" s="134">
        <f>ROUND(((K19+E20)-H20)/I20,2)</f>
        <v>250</v>
      </c>
      <c r="K20" s="21">
        <f>ROUND(I20*J20,2)</f>
        <v>6250</v>
      </c>
      <c r="L20" s="34"/>
      <c r="M20" s="1" t="s">
        <v>1155</v>
      </c>
    </row>
    <row r="21" spans="1:14" ht="17.100000000000001" customHeight="1">
      <c r="A21" s="17">
        <v>45635</v>
      </c>
      <c r="B21" s="36" t="s">
        <v>604</v>
      </c>
      <c r="C21" s="28"/>
      <c r="D21" s="29"/>
      <c r="E21" s="21"/>
      <c r="F21" s="30">
        <v>1</v>
      </c>
      <c r="G21" s="23">
        <f t="shared" ref="G21" si="5">J20</f>
        <v>250</v>
      </c>
      <c r="H21" s="21">
        <f>F21*G21</f>
        <v>250</v>
      </c>
      <c r="I21" s="24">
        <f>+I20+C21-F21</f>
        <v>24</v>
      </c>
      <c r="J21" s="134">
        <f>ROUND(((K20+E21)-H21)/I21,2)</f>
        <v>250</v>
      </c>
      <c r="K21" s="21">
        <f>ROUND(I21*J21,2)</f>
        <v>6000</v>
      </c>
      <c r="L21" s="34"/>
      <c r="M21" s="1" t="s">
        <v>1214</v>
      </c>
    </row>
    <row r="22" spans="1:14" ht="17.100000000000001" customHeight="1">
      <c r="A22" s="17"/>
      <c r="B22" s="36"/>
      <c r="C22" s="28"/>
      <c r="D22" s="29"/>
      <c r="E22" s="21"/>
      <c r="F22" s="30"/>
      <c r="G22" s="31"/>
      <c r="H22" s="21"/>
      <c r="I22" s="24">
        <f t="shared" si="2"/>
        <v>24</v>
      </c>
      <c r="J22" s="134">
        <f t="shared" si="3"/>
        <v>250</v>
      </c>
      <c r="K22" s="21">
        <f t="shared" si="4"/>
        <v>6000</v>
      </c>
      <c r="L22" s="34"/>
    </row>
    <row r="23" spans="1:14" ht="17.100000000000001" customHeight="1">
      <c r="A23" s="17"/>
      <c r="B23" s="36"/>
      <c r="C23" s="28"/>
      <c r="D23" s="29"/>
      <c r="E23" s="21"/>
      <c r="F23" s="30"/>
      <c r="G23" s="31"/>
      <c r="H23" s="21"/>
      <c r="I23" s="24">
        <f t="shared" si="2"/>
        <v>24</v>
      </c>
      <c r="J23" s="134">
        <f t="shared" si="3"/>
        <v>250</v>
      </c>
      <c r="K23" s="21">
        <f t="shared" si="4"/>
        <v>6000</v>
      </c>
      <c r="L23" s="34"/>
    </row>
    <row r="24" spans="1:14" ht="17.100000000000001" customHeight="1">
      <c r="A24" s="17"/>
      <c r="B24" s="36"/>
      <c r="C24" s="28"/>
      <c r="D24" s="29"/>
      <c r="E24" s="21"/>
      <c r="F24" s="30"/>
      <c r="G24" s="31"/>
      <c r="H24" s="21"/>
      <c r="I24" s="24">
        <f t="shared" si="2"/>
        <v>24</v>
      </c>
      <c r="J24" s="134">
        <f t="shared" si="3"/>
        <v>250</v>
      </c>
      <c r="K24" s="21">
        <f t="shared" si="4"/>
        <v>6000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31"/>
      <c r="H25" s="21"/>
      <c r="I25" s="24">
        <f t="shared" si="2"/>
        <v>24</v>
      </c>
      <c r="J25" s="134">
        <f t="shared" si="3"/>
        <v>250</v>
      </c>
      <c r="K25" s="21">
        <f t="shared" si="4"/>
        <v>6000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31"/>
      <c r="H26" s="21"/>
      <c r="I26" s="24">
        <f t="shared" si="2"/>
        <v>24</v>
      </c>
      <c r="J26" s="134">
        <f t="shared" si="3"/>
        <v>250</v>
      </c>
      <c r="K26" s="21">
        <f t="shared" si="4"/>
        <v>6000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31"/>
      <c r="H27" s="21"/>
      <c r="I27" s="24">
        <f t="shared" si="2"/>
        <v>24</v>
      </c>
      <c r="J27" s="134">
        <f t="shared" si="3"/>
        <v>250</v>
      </c>
      <c r="K27" s="21">
        <f t="shared" si="4"/>
        <v>6000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31"/>
      <c r="H28" s="21"/>
      <c r="I28" s="24">
        <f t="shared" si="2"/>
        <v>24</v>
      </c>
      <c r="J28" s="134">
        <f t="shared" si="3"/>
        <v>250</v>
      </c>
      <c r="K28" s="21">
        <f t="shared" si="4"/>
        <v>6000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31"/>
      <c r="H29" s="21"/>
      <c r="I29" s="24">
        <f t="shared" si="2"/>
        <v>24</v>
      </c>
      <c r="J29" s="134">
        <f t="shared" si="3"/>
        <v>250</v>
      </c>
      <c r="K29" s="21">
        <f t="shared" si="4"/>
        <v>6000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31"/>
      <c r="H30" s="21"/>
      <c r="I30" s="24">
        <f t="shared" si="2"/>
        <v>24</v>
      </c>
      <c r="J30" s="134">
        <f t="shared" si="3"/>
        <v>250</v>
      </c>
      <c r="K30" s="21">
        <f t="shared" si="4"/>
        <v>6000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31"/>
      <c r="H31" s="21"/>
      <c r="I31" s="24">
        <f t="shared" si="2"/>
        <v>24</v>
      </c>
      <c r="J31" s="134">
        <f t="shared" si="3"/>
        <v>250</v>
      </c>
      <c r="K31" s="21">
        <f t="shared" si="4"/>
        <v>6000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31"/>
      <c r="H32" s="21"/>
      <c r="I32" s="24">
        <f t="shared" si="2"/>
        <v>24</v>
      </c>
      <c r="J32" s="134">
        <f t="shared" si="3"/>
        <v>250</v>
      </c>
      <c r="K32" s="21">
        <f t="shared" si="4"/>
        <v>6000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2"/>
        <v>24</v>
      </c>
      <c r="J33" s="134">
        <f t="shared" si="3"/>
        <v>250</v>
      </c>
      <c r="K33" s="21">
        <f t="shared" si="4"/>
        <v>6000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2"/>
        <v>24</v>
      </c>
      <c r="J34" s="134">
        <f t="shared" si="3"/>
        <v>250</v>
      </c>
      <c r="K34" s="21">
        <f t="shared" si="4"/>
        <v>6000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2"/>
        <v>24</v>
      </c>
      <c r="J35" s="134">
        <f t="shared" si="3"/>
        <v>250</v>
      </c>
      <c r="K35" s="21">
        <f t="shared" si="4"/>
        <v>6000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2"/>
        <v>24</v>
      </c>
      <c r="J36" s="134">
        <f t="shared" si="3"/>
        <v>250</v>
      </c>
      <c r="K36" s="21">
        <f t="shared" si="4"/>
        <v>6000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2"/>
        <v>24</v>
      </c>
      <c r="J37" s="134">
        <f t="shared" si="3"/>
        <v>250</v>
      </c>
      <c r="K37" s="21">
        <f t="shared" si="4"/>
        <v>6000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2"/>
        <v>24</v>
      </c>
      <c r="J38" s="134">
        <f t="shared" si="3"/>
        <v>250</v>
      </c>
      <c r="K38" s="21">
        <f t="shared" si="4"/>
        <v>6000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2"/>
        <v>24</v>
      </c>
      <c r="J39" s="134">
        <f t="shared" si="3"/>
        <v>250</v>
      </c>
      <c r="K39" s="21">
        <f t="shared" si="4"/>
        <v>6000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2"/>
        <v>24</v>
      </c>
      <c r="J40" s="134">
        <f t="shared" si="3"/>
        <v>250</v>
      </c>
      <c r="K40" s="21">
        <f t="shared" si="4"/>
        <v>6000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2"/>
        <v>24</v>
      </c>
      <c r="J41" s="134">
        <f t="shared" si="3"/>
        <v>250</v>
      </c>
      <c r="K41" s="21">
        <f t="shared" si="4"/>
        <v>6000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24</v>
      </c>
      <c r="J42" s="134">
        <f t="shared" si="3"/>
        <v>250</v>
      </c>
      <c r="K42" s="21">
        <f t="shared" si="4"/>
        <v>6000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2"/>
        <v>24</v>
      </c>
      <c r="J43" s="134">
        <f t="shared" si="3"/>
        <v>250</v>
      </c>
      <c r="K43" s="21">
        <f t="shared" si="4"/>
        <v>6000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2"/>
        <v>24</v>
      </c>
      <c r="J44" s="134">
        <f t="shared" si="3"/>
        <v>250</v>
      </c>
      <c r="K44" s="21">
        <f t="shared" si="4"/>
        <v>6000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2"/>
        <v>24</v>
      </c>
      <c r="J45" s="134">
        <f t="shared" si="3"/>
        <v>250</v>
      </c>
      <c r="K45" s="21">
        <f t="shared" si="4"/>
        <v>6000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2"/>
        <v>24</v>
      </c>
      <c r="J46" s="134">
        <f t="shared" si="3"/>
        <v>250</v>
      </c>
      <c r="K46" s="21">
        <f t="shared" si="4"/>
        <v>6000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2"/>
        <v>24</v>
      </c>
      <c r="J47" s="134">
        <f t="shared" si="3"/>
        <v>250</v>
      </c>
      <c r="K47" s="21">
        <f t="shared" si="4"/>
        <v>6000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2"/>
        <v>24</v>
      </c>
      <c r="J48" s="134">
        <f t="shared" si="3"/>
        <v>250</v>
      </c>
      <c r="K48" s="21">
        <f t="shared" si="4"/>
        <v>6000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24</v>
      </c>
      <c r="J49" s="134">
        <f t="shared" si="3"/>
        <v>250</v>
      </c>
      <c r="K49" s="21">
        <f t="shared" si="4"/>
        <v>6000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24</v>
      </c>
      <c r="J50" s="134">
        <f t="shared" si="3"/>
        <v>250</v>
      </c>
      <c r="K50" s="21">
        <f t="shared" si="4"/>
        <v>6000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24</v>
      </c>
      <c r="J51" s="134">
        <f t="shared" si="3"/>
        <v>250</v>
      </c>
      <c r="K51" s="21">
        <f t="shared" si="4"/>
        <v>6000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24</v>
      </c>
      <c r="J52" s="134">
        <f t="shared" si="3"/>
        <v>250</v>
      </c>
      <c r="K52" s="21">
        <f t="shared" si="4"/>
        <v>6000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24</v>
      </c>
      <c r="J53" s="134">
        <f t="shared" si="3"/>
        <v>250</v>
      </c>
      <c r="K53" s="21">
        <f t="shared" si="4"/>
        <v>6000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24</v>
      </c>
      <c r="J54" s="134">
        <f t="shared" si="3"/>
        <v>250</v>
      </c>
      <c r="K54" s="21">
        <f t="shared" si="4"/>
        <v>6000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24</v>
      </c>
      <c r="J55" s="134">
        <f t="shared" si="3"/>
        <v>250</v>
      </c>
      <c r="K55" s="21">
        <f t="shared" si="4"/>
        <v>6000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24</v>
      </c>
      <c r="J56" s="134">
        <f t="shared" si="3"/>
        <v>250</v>
      </c>
      <c r="K56" s="21">
        <f t="shared" si="4"/>
        <v>6000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24</v>
      </c>
      <c r="J57" s="134">
        <f t="shared" si="3"/>
        <v>250</v>
      </c>
      <c r="K57" s="21">
        <f t="shared" si="4"/>
        <v>6000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24</v>
      </c>
      <c r="J58" s="134">
        <f t="shared" si="3"/>
        <v>250</v>
      </c>
      <c r="K58" s="21">
        <f t="shared" si="4"/>
        <v>6000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24</v>
      </c>
      <c r="J59" s="134">
        <f t="shared" si="3"/>
        <v>250</v>
      </c>
      <c r="K59" s="21">
        <f t="shared" si="4"/>
        <v>6000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24</v>
      </c>
      <c r="J60" s="134">
        <f t="shared" si="3"/>
        <v>250</v>
      </c>
      <c r="K60" s="21">
        <f t="shared" si="4"/>
        <v>6000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24</v>
      </c>
      <c r="J61" s="134">
        <f t="shared" si="3"/>
        <v>250</v>
      </c>
      <c r="K61" s="21">
        <f t="shared" si="4"/>
        <v>6000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24</v>
      </c>
      <c r="J62" s="134">
        <f t="shared" si="3"/>
        <v>250</v>
      </c>
      <c r="K62" s="21">
        <f t="shared" si="4"/>
        <v>6000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24</v>
      </c>
      <c r="J63" s="134">
        <f t="shared" si="3"/>
        <v>250</v>
      </c>
      <c r="K63" s="21">
        <f t="shared" si="4"/>
        <v>6000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24</v>
      </c>
      <c r="J64" s="134">
        <f t="shared" si="3"/>
        <v>250</v>
      </c>
      <c r="K64" s="21">
        <f t="shared" si="4"/>
        <v>6000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24</v>
      </c>
      <c r="J65" s="134">
        <f t="shared" si="3"/>
        <v>250</v>
      </c>
      <c r="K65" s="21">
        <f t="shared" si="4"/>
        <v>6000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24</v>
      </c>
      <c r="J66" s="134">
        <f t="shared" si="3"/>
        <v>250</v>
      </c>
      <c r="K66" s="21">
        <f t="shared" si="4"/>
        <v>6000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24</v>
      </c>
      <c r="J67" s="134">
        <f t="shared" si="3"/>
        <v>250</v>
      </c>
      <c r="K67" s="21">
        <f t="shared" si="4"/>
        <v>6000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24</v>
      </c>
      <c r="J68" s="134">
        <f t="shared" si="3"/>
        <v>250</v>
      </c>
      <c r="K68" s="21">
        <f t="shared" si="4"/>
        <v>6000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24</v>
      </c>
      <c r="J69" s="134">
        <f t="shared" si="3"/>
        <v>250</v>
      </c>
      <c r="K69" s="21">
        <f t="shared" si="4"/>
        <v>6000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24</v>
      </c>
      <c r="J70" s="134">
        <f t="shared" si="3"/>
        <v>250</v>
      </c>
      <c r="K70" s="21">
        <f t="shared" si="4"/>
        <v>6000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24</v>
      </c>
      <c r="J71" s="134">
        <f t="shared" si="3"/>
        <v>250</v>
      </c>
      <c r="K71" s="21">
        <f t="shared" si="4"/>
        <v>6000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24</v>
      </c>
      <c r="J72" s="134">
        <f t="shared" si="3"/>
        <v>250</v>
      </c>
      <c r="K72" s="21">
        <f t="shared" si="4"/>
        <v>6000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24</v>
      </c>
      <c r="J73" s="134">
        <f t="shared" si="3"/>
        <v>250</v>
      </c>
      <c r="K73" s="21">
        <f t="shared" si="4"/>
        <v>6000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24</v>
      </c>
      <c r="J74" s="134">
        <f t="shared" si="3"/>
        <v>250</v>
      </c>
      <c r="K74" s="21">
        <f t="shared" si="4"/>
        <v>6000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24</v>
      </c>
      <c r="J75" s="134">
        <f t="shared" si="3"/>
        <v>250</v>
      </c>
      <c r="K75" s="21">
        <f t="shared" si="4"/>
        <v>6000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24</v>
      </c>
      <c r="J76" s="134">
        <f t="shared" si="3"/>
        <v>250</v>
      </c>
      <c r="K76" s="21">
        <f t="shared" si="4"/>
        <v>6000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24</v>
      </c>
      <c r="J77" s="134">
        <f t="shared" si="3"/>
        <v>250</v>
      </c>
      <c r="K77" s="21">
        <f t="shared" si="4"/>
        <v>6000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24</v>
      </c>
      <c r="J78" s="134">
        <f t="shared" si="3"/>
        <v>250</v>
      </c>
      <c r="K78" s="21">
        <f t="shared" si="4"/>
        <v>6000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6">+I78+C79-F79</f>
        <v>24</v>
      </c>
      <c r="J79" s="134">
        <f t="shared" ref="J79:J120" si="7">ROUND(((K78+E79)-H79)/I79,2)</f>
        <v>250</v>
      </c>
      <c r="K79" s="21">
        <f t="shared" ref="K79:K120" si="8">ROUND(I79*J79,2)</f>
        <v>6000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6"/>
        <v>24</v>
      </c>
      <c r="J80" s="134">
        <f t="shared" si="7"/>
        <v>250</v>
      </c>
      <c r="K80" s="21">
        <f t="shared" si="8"/>
        <v>6000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6"/>
        <v>24</v>
      </c>
      <c r="J81" s="134">
        <f t="shared" si="7"/>
        <v>250</v>
      </c>
      <c r="K81" s="21">
        <f t="shared" si="8"/>
        <v>6000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6"/>
        <v>24</v>
      </c>
      <c r="J82" s="134">
        <f t="shared" si="7"/>
        <v>250</v>
      </c>
      <c r="K82" s="21">
        <f t="shared" si="8"/>
        <v>6000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6"/>
        <v>24</v>
      </c>
      <c r="J83" s="134">
        <f t="shared" si="7"/>
        <v>250</v>
      </c>
      <c r="K83" s="21">
        <f t="shared" si="8"/>
        <v>6000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6"/>
        <v>24</v>
      </c>
      <c r="J84" s="134">
        <f t="shared" si="7"/>
        <v>250</v>
      </c>
      <c r="K84" s="21">
        <f t="shared" si="8"/>
        <v>6000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6"/>
        <v>24</v>
      </c>
      <c r="J85" s="134">
        <f t="shared" si="7"/>
        <v>250</v>
      </c>
      <c r="K85" s="21">
        <f t="shared" si="8"/>
        <v>6000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6"/>
        <v>24</v>
      </c>
      <c r="J86" s="134">
        <f t="shared" si="7"/>
        <v>250</v>
      </c>
      <c r="K86" s="21">
        <f t="shared" si="8"/>
        <v>6000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6"/>
        <v>24</v>
      </c>
      <c r="J87" s="134">
        <f t="shared" si="7"/>
        <v>250</v>
      </c>
      <c r="K87" s="21">
        <f t="shared" si="8"/>
        <v>6000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6"/>
        <v>24</v>
      </c>
      <c r="J88" s="134">
        <f t="shared" si="7"/>
        <v>250</v>
      </c>
      <c r="K88" s="21">
        <f t="shared" si="8"/>
        <v>6000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6"/>
        <v>24</v>
      </c>
      <c r="J89" s="134">
        <f t="shared" si="7"/>
        <v>250</v>
      </c>
      <c r="K89" s="21">
        <f t="shared" si="8"/>
        <v>6000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6"/>
        <v>24</v>
      </c>
      <c r="J90" s="134">
        <f t="shared" si="7"/>
        <v>250</v>
      </c>
      <c r="K90" s="21">
        <f t="shared" si="8"/>
        <v>6000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6"/>
        <v>24</v>
      </c>
      <c r="J91" s="134">
        <f t="shared" si="7"/>
        <v>250</v>
      </c>
      <c r="K91" s="21">
        <f t="shared" si="8"/>
        <v>6000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6"/>
        <v>24</v>
      </c>
      <c r="J92" s="134">
        <f t="shared" si="7"/>
        <v>250</v>
      </c>
      <c r="K92" s="21">
        <f t="shared" si="8"/>
        <v>6000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6"/>
        <v>24</v>
      </c>
      <c r="J93" s="134">
        <f t="shared" si="7"/>
        <v>250</v>
      </c>
      <c r="K93" s="21">
        <f t="shared" si="8"/>
        <v>6000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6"/>
        <v>24</v>
      </c>
      <c r="J94" s="134">
        <f t="shared" si="7"/>
        <v>250</v>
      </c>
      <c r="K94" s="21">
        <f t="shared" si="8"/>
        <v>6000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6"/>
        <v>24</v>
      </c>
      <c r="J95" s="134">
        <f t="shared" si="7"/>
        <v>250</v>
      </c>
      <c r="K95" s="21">
        <f t="shared" si="8"/>
        <v>6000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6"/>
        <v>24</v>
      </c>
      <c r="J96" s="134">
        <f t="shared" si="7"/>
        <v>250</v>
      </c>
      <c r="K96" s="21">
        <f t="shared" si="8"/>
        <v>6000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6"/>
        <v>24</v>
      </c>
      <c r="J97" s="134">
        <f t="shared" si="7"/>
        <v>250</v>
      </c>
      <c r="K97" s="21">
        <f t="shared" si="8"/>
        <v>6000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6"/>
        <v>24</v>
      </c>
      <c r="J98" s="134">
        <f t="shared" si="7"/>
        <v>250</v>
      </c>
      <c r="K98" s="21">
        <f t="shared" si="8"/>
        <v>6000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6"/>
        <v>24</v>
      </c>
      <c r="J99" s="134">
        <f t="shared" si="7"/>
        <v>250</v>
      </c>
      <c r="K99" s="21">
        <f t="shared" si="8"/>
        <v>6000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6"/>
        <v>24</v>
      </c>
      <c r="J100" s="134">
        <f t="shared" si="7"/>
        <v>250</v>
      </c>
      <c r="K100" s="21">
        <f t="shared" si="8"/>
        <v>6000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6"/>
        <v>24</v>
      </c>
      <c r="J101" s="134">
        <f t="shared" si="7"/>
        <v>250</v>
      </c>
      <c r="K101" s="21">
        <f t="shared" si="8"/>
        <v>6000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6"/>
        <v>24</v>
      </c>
      <c r="J102" s="134">
        <f t="shared" si="7"/>
        <v>250</v>
      </c>
      <c r="K102" s="21">
        <f t="shared" si="8"/>
        <v>6000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6"/>
        <v>24</v>
      </c>
      <c r="J103" s="134">
        <f t="shared" si="7"/>
        <v>250</v>
      </c>
      <c r="K103" s="21">
        <f t="shared" si="8"/>
        <v>6000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6"/>
        <v>24</v>
      </c>
      <c r="J104" s="134">
        <f t="shared" si="7"/>
        <v>250</v>
      </c>
      <c r="K104" s="21">
        <f t="shared" si="8"/>
        <v>6000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6"/>
        <v>24</v>
      </c>
      <c r="J105" s="134">
        <f t="shared" si="7"/>
        <v>250</v>
      </c>
      <c r="K105" s="21">
        <f t="shared" si="8"/>
        <v>6000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6"/>
        <v>24</v>
      </c>
      <c r="J106" s="134">
        <f t="shared" si="7"/>
        <v>250</v>
      </c>
      <c r="K106" s="21">
        <f t="shared" si="8"/>
        <v>6000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6"/>
        <v>24</v>
      </c>
      <c r="J107" s="134">
        <f t="shared" si="7"/>
        <v>250</v>
      </c>
      <c r="K107" s="21">
        <f t="shared" si="8"/>
        <v>6000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6"/>
        <v>24</v>
      </c>
      <c r="J108" s="134">
        <f t="shared" si="7"/>
        <v>250</v>
      </c>
      <c r="K108" s="21">
        <f t="shared" si="8"/>
        <v>6000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6"/>
        <v>24</v>
      </c>
      <c r="J109" s="134">
        <f t="shared" si="7"/>
        <v>250</v>
      </c>
      <c r="K109" s="21">
        <f t="shared" si="8"/>
        <v>6000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6"/>
        <v>24</v>
      </c>
      <c r="J110" s="134">
        <f t="shared" si="7"/>
        <v>250</v>
      </c>
      <c r="K110" s="21">
        <f t="shared" si="8"/>
        <v>6000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6"/>
        <v>24</v>
      </c>
      <c r="J111" s="134">
        <f t="shared" si="7"/>
        <v>250</v>
      </c>
      <c r="K111" s="21">
        <f t="shared" si="8"/>
        <v>6000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6"/>
        <v>24</v>
      </c>
      <c r="J112" s="134">
        <f t="shared" si="7"/>
        <v>250</v>
      </c>
      <c r="K112" s="21">
        <f t="shared" si="8"/>
        <v>6000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6"/>
        <v>24</v>
      </c>
      <c r="J113" s="134">
        <f t="shared" si="7"/>
        <v>250</v>
      </c>
      <c r="K113" s="21">
        <f t="shared" si="8"/>
        <v>6000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6"/>
        <v>24</v>
      </c>
      <c r="J114" s="134">
        <f t="shared" si="7"/>
        <v>250</v>
      </c>
      <c r="K114" s="21">
        <f t="shared" si="8"/>
        <v>6000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6"/>
        <v>24</v>
      </c>
      <c r="J115" s="134">
        <f t="shared" si="7"/>
        <v>250</v>
      </c>
      <c r="K115" s="21">
        <f t="shared" si="8"/>
        <v>6000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6"/>
        <v>24</v>
      </c>
      <c r="J116" s="134">
        <f t="shared" si="7"/>
        <v>250</v>
      </c>
      <c r="K116" s="21">
        <f t="shared" si="8"/>
        <v>6000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6"/>
        <v>24</v>
      </c>
      <c r="J117" s="134">
        <f t="shared" si="7"/>
        <v>250</v>
      </c>
      <c r="K117" s="21">
        <f t="shared" si="8"/>
        <v>6000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6"/>
        <v>24</v>
      </c>
      <c r="J118" s="134">
        <f t="shared" si="7"/>
        <v>250</v>
      </c>
      <c r="K118" s="21">
        <f t="shared" si="8"/>
        <v>6000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6"/>
        <v>24</v>
      </c>
      <c r="J119" s="134">
        <f t="shared" si="7"/>
        <v>250</v>
      </c>
      <c r="K119" s="21">
        <f t="shared" si="8"/>
        <v>6000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6"/>
        <v>24</v>
      </c>
      <c r="J120" s="134">
        <f t="shared" si="7"/>
        <v>250</v>
      </c>
      <c r="K120" s="21">
        <f t="shared" si="8"/>
        <v>6000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>
    <tabColor rgb="FF7030A0"/>
    <pageSetUpPr fitToPage="1"/>
  </sheetPr>
  <dimension ref="A1:N120"/>
  <sheetViews>
    <sheetView topLeftCell="A25" zoomScaleNormal="100" zoomScaleSheetLayoutView="100" workbookViewId="0">
      <selection activeCell="F44" sqref="F44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875</v>
      </c>
      <c r="F8" s="10"/>
      <c r="G8" s="10"/>
      <c r="H8" s="38"/>
      <c r="I8" s="9" t="s">
        <v>6</v>
      </c>
      <c r="J8" s="10"/>
      <c r="K8" s="10" t="s">
        <v>876</v>
      </c>
      <c r="L8" s="11"/>
    </row>
    <row r="9" spans="1:13" ht="15" customHeight="1">
      <c r="A9" s="12" t="s">
        <v>8</v>
      </c>
      <c r="D9" s="10" t="s">
        <v>877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45426</v>
      </c>
      <c r="B15" s="168" t="s">
        <v>878</v>
      </c>
      <c r="C15" s="156">
        <v>50</v>
      </c>
      <c r="D15" s="157">
        <v>120</v>
      </c>
      <c r="E15" s="21">
        <f>C15*D15</f>
        <v>6000</v>
      </c>
      <c r="F15" s="159"/>
      <c r="G15" s="160">
        <f t="shared" ref="G15:G20" si="1">J14</f>
        <v>0</v>
      </c>
      <c r="H15" s="158">
        <f t="shared" si="0"/>
        <v>0</v>
      </c>
      <c r="I15" s="180">
        <f t="shared" ref="I15:I78" si="2">+I14+C15-F15</f>
        <v>50</v>
      </c>
      <c r="J15" s="181">
        <f t="shared" ref="J15:J78" si="3">ROUND(((K14+E15)-H15)/I15,2)</f>
        <v>120</v>
      </c>
      <c r="K15" s="182">
        <f t="shared" ref="K15:K78" si="4">ROUND(I15*J15,2)</f>
        <v>6000</v>
      </c>
      <c r="L15" s="164"/>
      <c r="M15" s="165"/>
    </row>
    <row r="16" spans="1:13" ht="17.100000000000001" customHeight="1">
      <c r="A16" s="17">
        <v>45428</v>
      </c>
      <c r="B16" s="305" t="s">
        <v>587</v>
      </c>
      <c r="C16" s="19"/>
      <c r="D16" s="20"/>
      <c r="E16" s="21"/>
      <c r="F16" s="22">
        <v>3</v>
      </c>
      <c r="G16" s="23">
        <f t="shared" si="1"/>
        <v>120</v>
      </c>
      <c r="H16" s="21">
        <f t="shared" si="0"/>
        <v>360</v>
      </c>
      <c r="I16" s="24">
        <f t="shared" si="2"/>
        <v>47</v>
      </c>
      <c r="J16" s="134">
        <f t="shared" si="3"/>
        <v>120</v>
      </c>
      <c r="K16" s="21">
        <f t="shared" si="4"/>
        <v>5640</v>
      </c>
      <c r="L16" s="26"/>
      <c r="M16" s="1" t="s">
        <v>896</v>
      </c>
    </row>
    <row r="17" spans="1:14" ht="17.100000000000001" customHeight="1">
      <c r="A17" s="154">
        <v>45447</v>
      </c>
      <c r="B17" s="186" t="s">
        <v>589</v>
      </c>
      <c r="C17" s="156"/>
      <c r="D17" s="157"/>
      <c r="E17" s="158"/>
      <c r="F17" s="159">
        <v>3</v>
      </c>
      <c r="G17" s="160">
        <f t="shared" si="1"/>
        <v>120</v>
      </c>
      <c r="H17" s="158">
        <f t="shared" si="0"/>
        <v>360</v>
      </c>
      <c r="I17" s="161">
        <f t="shared" si="2"/>
        <v>44</v>
      </c>
      <c r="J17" s="162">
        <f t="shared" si="3"/>
        <v>120</v>
      </c>
      <c r="K17" s="163">
        <f t="shared" si="4"/>
        <v>5280</v>
      </c>
      <c r="L17" s="164"/>
      <c r="M17" s="165" t="s">
        <v>929</v>
      </c>
      <c r="N17" s="104"/>
    </row>
    <row r="18" spans="1:14" ht="17.100000000000001" customHeight="1">
      <c r="A18" s="17">
        <v>45490</v>
      </c>
      <c r="B18" s="82" t="s">
        <v>627</v>
      </c>
      <c r="C18" s="19"/>
      <c r="D18" s="20"/>
      <c r="E18" s="21"/>
      <c r="F18" s="22">
        <v>12</v>
      </c>
      <c r="G18" s="23">
        <f t="shared" si="1"/>
        <v>120</v>
      </c>
      <c r="H18" s="21">
        <f t="shared" si="0"/>
        <v>1440</v>
      </c>
      <c r="I18" s="24">
        <f t="shared" si="2"/>
        <v>32</v>
      </c>
      <c r="J18" s="134">
        <f t="shared" si="3"/>
        <v>120</v>
      </c>
      <c r="K18" s="21">
        <f t="shared" si="4"/>
        <v>3840</v>
      </c>
      <c r="L18" s="26"/>
      <c r="M18" s="1" t="s">
        <v>1011</v>
      </c>
    </row>
    <row r="19" spans="1:14" ht="17.100000000000001" customHeight="1">
      <c r="A19" s="17">
        <v>45509</v>
      </c>
      <c r="B19" s="17" t="s">
        <v>591</v>
      </c>
      <c r="C19" s="28"/>
      <c r="D19" s="29"/>
      <c r="E19" s="21"/>
      <c r="F19" s="30">
        <v>3</v>
      </c>
      <c r="G19" s="23">
        <f t="shared" si="1"/>
        <v>120</v>
      </c>
      <c r="H19" s="21">
        <f t="shared" si="0"/>
        <v>360</v>
      </c>
      <c r="I19" s="24">
        <f t="shared" ref="I19:I25" si="5">+I18+C19-F19</f>
        <v>29</v>
      </c>
      <c r="J19" s="134">
        <f t="shared" ref="J19:J25" si="6">ROUND(((K18+E19)-H19)/I19,2)</f>
        <v>120</v>
      </c>
      <c r="K19" s="21">
        <f t="shared" ref="K19:K25" si="7">ROUND(I19*J19,2)</f>
        <v>3480</v>
      </c>
      <c r="L19" s="34"/>
      <c r="M19" s="1" t="s">
        <v>1036</v>
      </c>
    </row>
    <row r="20" spans="1:14" ht="17.100000000000001" customHeight="1">
      <c r="A20" s="17">
        <v>45512</v>
      </c>
      <c r="B20" s="36" t="s">
        <v>627</v>
      </c>
      <c r="C20" s="28"/>
      <c r="D20" s="29"/>
      <c r="E20" s="21"/>
      <c r="F20" s="30">
        <v>2</v>
      </c>
      <c r="G20" s="23">
        <f t="shared" si="1"/>
        <v>120</v>
      </c>
      <c r="H20" s="21">
        <f t="shared" ref="H20:H25" si="8">F20*G20</f>
        <v>240</v>
      </c>
      <c r="I20" s="24">
        <f t="shared" si="5"/>
        <v>27</v>
      </c>
      <c r="J20" s="134">
        <f t="shared" si="6"/>
        <v>120</v>
      </c>
      <c r="K20" s="21">
        <f t="shared" si="7"/>
        <v>3240</v>
      </c>
      <c r="L20" s="34"/>
      <c r="M20" s="1" t="s">
        <v>1047</v>
      </c>
    </row>
    <row r="21" spans="1:14" ht="17.100000000000001" customHeight="1">
      <c r="A21" s="17">
        <v>45519</v>
      </c>
      <c r="B21" s="36" t="s">
        <v>627</v>
      </c>
      <c r="C21" s="28"/>
      <c r="D21" s="29"/>
      <c r="E21" s="21"/>
      <c r="F21" s="30">
        <v>6</v>
      </c>
      <c r="G21" s="23">
        <f>J20</f>
        <v>120</v>
      </c>
      <c r="H21" s="21">
        <f t="shared" si="8"/>
        <v>720</v>
      </c>
      <c r="I21" s="24">
        <f t="shared" si="5"/>
        <v>21</v>
      </c>
      <c r="J21" s="134">
        <f t="shared" si="6"/>
        <v>120</v>
      </c>
      <c r="K21" s="21">
        <f t="shared" si="7"/>
        <v>2520</v>
      </c>
      <c r="L21" s="34"/>
      <c r="M21" s="1" t="s">
        <v>1073</v>
      </c>
    </row>
    <row r="22" spans="1:14" ht="17.100000000000001" customHeight="1">
      <c r="A22" s="17">
        <v>45519</v>
      </c>
      <c r="B22" s="36" t="s">
        <v>587</v>
      </c>
      <c r="C22" s="28"/>
      <c r="D22" s="29"/>
      <c r="E22" s="21"/>
      <c r="F22" s="30">
        <v>4</v>
      </c>
      <c r="G22" s="23">
        <f>J21</f>
        <v>120</v>
      </c>
      <c r="H22" s="21">
        <f t="shared" si="8"/>
        <v>480</v>
      </c>
      <c r="I22" s="24">
        <f t="shared" si="5"/>
        <v>17</v>
      </c>
      <c r="J22" s="134">
        <f t="shared" si="6"/>
        <v>120</v>
      </c>
      <c r="K22" s="21">
        <f t="shared" si="7"/>
        <v>2040</v>
      </c>
      <c r="L22" s="34"/>
      <c r="M22" s="1" t="s">
        <v>1074</v>
      </c>
    </row>
    <row r="23" spans="1:14" ht="17.100000000000001" customHeight="1">
      <c r="A23" s="17">
        <v>45544</v>
      </c>
      <c r="B23" s="36" t="s">
        <v>629</v>
      </c>
      <c r="C23" s="28"/>
      <c r="D23" s="29"/>
      <c r="E23" s="21"/>
      <c r="F23" s="30">
        <v>2</v>
      </c>
      <c r="G23" s="23">
        <f>J22</f>
        <v>120</v>
      </c>
      <c r="H23" s="21">
        <f t="shared" si="8"/>
        <v>240</v>
      </c>
      <c r="I23" s="24">
        <f t="shared" si="5"/>
        <v>15</v>
      </c>
      <c r="J23" s="134">
        <f t="shared" si="6"/>
        <v>120</v>
      </c>
      <c r="K23" s="21">
        <f t="shared" si="7"/>
        <v>1800</v>
      </c>
      <c r="L23" s="34"/>
      <c r="M23" s="1" t="s">
        <v>1098</v>
      </c>
    </row>
    <row r="24" spans="1:14" ht="17.100000000000001" customHeight="1">
      <c r="A24" s="17">
        <v>45545</v>
      </c>
      <c r="B24" s="36" t="s">
        <v>587</v>
      </c>
      <c r="C24" s="28"/>
      <c r="D24" s="29"/>
      <c r="E24" s="21"/>
      <c r="F24" s="30">
        <v>2</v>
      </c>
      <c r="G24" s="23">
        <f>J23</f>
        <v>120</v>
      </c>
      <c r="H24" s="21">
        <f t="shared" si="8"/>
        <v>240</v>
      </c>
      <c r="I24" s="24">
        <f t="shared" si="5"/>
        <v>13</v>
      </c>
      <c r="J24" s="134">
        <f t="shared" si="6"/>
        <v>120</v>
      </c>
      <c r="K24" s="21">
        <f t="shared" si="7"/>
        <v>1560</v>
      </c>
      <c r="L24" s="34"/>
      <c r="M24" s="1" t="s">
        <v>1102</v>
      </c>
    </row>
    <row r="25" spans="1:14" ht="17.100000000000001" customHeight="1">
      <c r="A25" s="17">
        <v>45547</v>
      </c>
      <c r="B25" s="36" t="s">
        <v>589</v>
      </c>
      <c r="C25" s="28"/>
      <c r="D25" s="29"/>
      <c r="E25" s="21"/>
      <c r="F25" s="30">
        <v>2</v>
      </c>
      <c r="G25" s="23">
        <f>J24</f>
        <v>120</v>
      </c>
      <c r="H25" s="21">
        <f t="shared" si="8"/>
        <v>240</v>
      </c>
      <c r="I25" s="24">
        <f t="shared" si="5"/>
        <v>11</v>
      </c>
      <c r="J25" s="134">
        <f t="shared" si="6"/>
        <v>120</v>
      </c>
      <c r="K25" s="21">
        <f t="shared" si="7"/>
        <v>1320</v>
      </c>
      <c r="L25" s="34"/>
      <c r="M25" s="1" t="s">
        <v>1111</v>
      </c>
    </row>
    <row r="26" spans="1:14" ht="17.100000000000001" customHeight="1">
      <c r="A26" s="17">
        <v>45545</v>
      </c>
      <c r="B26" s="36" t="s">
        <v>1114</v>
      </c>
      <c r="C26" s="28">
        <v>50</v>
      </c>
      <c r="D26" s="29">
        <v>60</v>
      </c>
      <c r="E26" s="21">
        <f>C26*D26</f>
        <v>3000</v>
      </c>
      <c r="F26" s="30"/>
      <c r="G26" s="31"/>
      <c r="H26" s="21"/>
      <c r="I26" s="24">
        <f t="shared" si="2"/>
        <v>61</v>
      </c>
      <c r="J26" s="134">
        <f t="shared" si="3"/>
        <v>70.819999999999993</v>
      </c>
      <c r="K26" s="21">
        <f t="shared" si="4"/>
        <v>4320.0200000000004</v>
      </c>
      <c r="L26" s="34"/>
    </row>
    <row r="27" spans="1:14" ht="17.100000000000001" customHeight="1">
      <c r="A27" s="17">
        <v>45567</v>
      </c>
      <c r="B27" s="36" t="s">
        <v>589</v>
      </c>
      <c r="C27" s="28"/>
      <c r="D27" s="29"/>
      <c r="E27" s="21"/>
      <c r="F27" s="30">
        <v>2</v>
      </c>
      <c r="G27" s="23">
        <f t="shared" ref="G27:G33" si="9">J26</f>
        <v>70.819999999999993</v>
      </c>
      <c r="H27" s="21">
        <f t="shared" ref="H27:H33" si="10">F27*G27</f>
        <v>141.63999999999999</v>
      </c>
      <c r="I27" s="24">
        <f t="shared" si="2"/>
        <v>59</v>
      </c>
      <c r="J27" s="134">
        <f t="shared" si="3"/>
        <v>70.819999999999993</v>
      </c>
      <c r="K27" s="21">
        <f t="shared" si="4"/>
        <v>4178.38</v>
      </c>
      <c r="L27" s="34"/>
      <c r="M27" s="1" t="s">
        <v>1138</v>
      </c>
    </row>
    <row r="28" spans="1:14" ht="17.100000000000001" customHeight="1">
      <c r="A28" s="17">
        <v>45567</v>
      </c>
      <c r="B28" s="36" t="s">
        <v>591</v>
      </c>
      <c r="C28" s="28"/>
      <c r="D28" s="29"/>
      <c r="E28" s="21"/>
      <c r="F28" s="30">
        <v>3</v>
      </c>
      <c r="G28" s="23">
        <f t="shared" si="9"/>
        <v>70.819999999999993</v>
      </c>
      <c r="H28" s="21">
        <f t="shared" si="10"/>
        <v>212.45999999999998</v>
      </c>
      <c r="I28" s="24">
        <f t="shared" ref="I28:I33" si="11">+I27+C28-F28</f>
        <v>56</v>
      </c>
      <c r="J28" s="134">
        <f t="shared" ref="J28:J33" si="12">ROUND(((K27+E28)-H28)/I28,2)</f>
        <v>70.819999999999993</v>
      </c>
      <c r="K28" s="21">
        <f t="shared" ref="K28:K33" si="13">ROUND(I28*J28,2)</f>
        <v>3965.92</v>
      </c>
      <c r="L28" s="34"/>
      <c r="M28" s="1" t="s">
        <v>1139</v>
      </c>
    </row>
    <row r="29" spans="1:14" ht="17.100000000000001" customHeight="1">
      <c r="A29" s="17">
        <v>45572</v>
      </c>
      <c r="B29" s="36" t="s">
        <v>587</v>
      </c>
      <c r="C29" s="28"/>
      <c r="D29" s="29"/>
      <c r="E29" s="21"/>
      <c r="F29" s="30">
        <v>2</v>
      </c>
      <c r="G29" s="23">
        <f t="shared" si="9"/>
        <v>70.819999999999993</v>
      </c>
      <c r="H29" s="21">
        <f t="shared" si="10"/>
        <v>141.63999999999999</v>
      </c>
      <c r="I29" s="24">
        <f t="shared" si="11"/>
        <v>54</v>
      </c>
      <c r="J29" s="134">
        <f t="shared" si="12"/>
        <v>70.819999999999993</v>
      </c>
      <c r="K29" s="21">
        <f t="shared" si="13"/>
        <v>3824.28</v>
      </c>
      <c r="L29" s="34"/>
      <c r="M29" s="1" t="s">
        <v>1149</v>
      </c>
    </row>
    <row r="30" spans="1:14" ht="17.100000000000001" customHeight="1">
      <c r="A30" s="17">
        <v>45573</v>
      </c>
      <c r="B30" s="36" t="s">
        <v>595</v>
      </c>
      <c r="C30" s="28"/>
      <c r="D30" s="29"/>
      <c r="E30" s="21"/>
      <c r="F30" s="30">
        <v>2</v>
      </c>
      <c r="G30" s="23">
        <f t="shared" si="9"/>
        <v>70.819999999999993</v>
      </c>
      <c r="H30" s="21">
        <f t="shared" si="10"/>
        <v>141.63999999999999</v>
      </c>
      <c r="I30" s="24">
        <f t="shared" si="11"/>
        <v>52</v>
      </c>
      <c r="J30" s="134">
        <f t="shared" si="12"/>
        <v>70.819999999999993</v>
      </c>
      <c r="K30" s="21">
        <f t="shared" si="13"/>
        <v>3682.64</v>
      </c>
      <c r="L30" s="34"/>
      <c r="M30" s="1" t="s">
        <v>1150</v>
      </c>
    </row>
    <row r="31" spans="1:14" ht="17.100000000000001" customHeight="1">
      <c r="A31" s="17">
        <v>45573</v>
      </c>
      <c r="B31" s="36" t="s">
        <v>587</v>
      </c>
      <c r="C31" s="28"/>
      <c r="D31" s="29"/>
      <c r="E31" s="21"/>
      <c r="F31" s="30">
        <v>3</v>
      </c>
      <c r="G31" s="23">
        <f t="shared" si="9"/>
        <v>70.819999999999993</v>
      </c>
      <c r="H31" s="21">
        <f t="shared" si="10"/>
        <v>212.45999999999998</v>
      </c>
      <c r="I31" s="24">
        <f t="shared" si="11"/>
        <v>49</v>
      </c>
      <c r="J31" s="134">
        <f t="shared" si="12"/>
        <v>70.819999999999993</v>
      </c>
      <c r="K31" s="21">
        <f t="shared" si="13"/>
        <v>3470.18</v>
      </c>
      <c r="L31" s="34"/>
      <c r="M31" s="1" t="s">
        <v>1152</v>
      </c>
    </row>
    <row r="32" spans="1:14" ht="17.100000000000001" customHeight="1">
      <c r="A32" s="17">
        <v>45574</v>
      </c>
      <c r="B32" s="36" t="s">
        <v>607</v>
      </c>
      <c r="C32" s="28"/>
      <c r="D32" s="29"/>
      <c r="E32" s="21"/>
      <c r="F32" s="30">
        <v>2</v>
      </c>
      <c r="G32" s="23">
        <f t="shared" si="9"/>
        <v>70.819999999999993</v>
      </c>
      <c r="H32" s="21">
        <f t="shared" si="10"/>
        <v>141.63999999999999</v>
      </c>
      <c r="I32" s="24">
        <f t="shared" si="11"/>
        <v>47</v>
      </c>
      <c r="J32" s="134">
        <f t="shared" si="12"/>
        <v>70.819999999999993</v>
      </c>
      <c r="K32" s="21">
        <f t="shared" si="13"/>
        <v>3328.54</v>
      </c>
      <c r="L32" s="34"/>
      <c r="M32" s="1" t="s">
        <v>1154</v>
      </c>
    </row>
    <row r="33" spans="1:13" ht="17.100000000000001" customHeight="1">
      <c r="A33" s="17">
        <v>45574</v>
      </c>
      <c r="B33" s="36" t="s">
        <v>598</v>
      </c>
      <c r="C33" s="28"/>
      <c r="D33" s="29"/>
      <c r="E33" s="21"/>
      <c r="F33" s="30">
        <v>2</v>
      </c>
      <c r="G33" s="23">
        <f t="shared" si="9"/>
        <v>70.819999999999993</v>
      </c>
      <c r="H33" s="21">
        <f t="shared" si="10"/>
        <v>141.63999999999999</v>
      </c>
      <c r="I33" s="24">
        <f t="shared" si="11"/>
        <v>45</v>
      </c>
      <c r="J33" s="134">
        <f t="shared" si="12"/>
        <v>70.819999999999993</v>
      </c>
      <c r="K33" s="21">
        <f t="shared" si="13"/>
        <v>3186.9</v>
      </c>
      <c r="L33" s="34"/>
      <c r="M33" s="1" t="s">
        <v>1157</v>
      </c>
    </row>
    <row r="34" spans="1:13" ht="17.100000000000001" customHeight="1">
      <c r="A34" s="17">
        <v>45579</v>
      </c>
      <c r="B34" s="36" t="s">
        <v>583</v>
      </c>
      <c r="C34" s="28"/>
      <c r="D34" s="29"/>
      <c r="E34" s="21"/>
      <c r="F34" s="30">
        <v>3</v>
      </c>
      <c r="G34" s="23">
        <f t="shared" ref="G34" si="14">J33</f>
        <v>70.819999999999993</v>
      </c>
      <c r="H34" s="21">
        <f t="shared" ref="H34" si="15">F34*G34</f>
        <v>212.45999999999998</v>
      </c>
      <c r="I34" s="24">
        <f t="shared" ref="I34" si="16">+I33+C34-F34</f>
        <v>42</v>
      </c>
      <c r="J34" s="134">
        <f t="shared" ref="J34" si="17">ROUND(((K33+E34)-H34)/I34,2)</f>
        <v>70.819999999999993</v>
      </c>
      <c r="K34" s="21">
        <f t="shared" ref="K34" si="18">ROUND(I34*J34,2)</f>
        <v>2974.44</v>
      </c>
      <c r="L34" s="34"/>
      <c r="M34" s="1" t="s">
        <v>1163</v>
      </c>
    </row>
    <row r="35" spans="1:13" ht="17.100000000000001" customHeight="1">
      <c r="A35" s="17">
        <v>45582</v>
      </c>
      <c r="B35" s="36" t="s">
        <v>593</v>
      </c>
      <c r="C35" s="28"/>
      <c r="D35" s="29"/>
      <c r="E35" s="21"/>
      <c r="F35" s="30">
        <v>3</v>
      </c>
      <c r="G35" s="23">
        <f t="shared" ref="G35" si="19">J34</f>
        <v>70.819999999999993</v>
      </c>
      <c r="H35" s="21">
        <f t="shared" ref="H35" si="20">F35*G35</f>
        <v>212.45999999999998</v>
      </c>
      <c r="I35" s="24">
        <f t="shared" ref="I35" si="21">+I34+C35-F35</f>
        <v>39</v>
      </c>
      <c r="J35" s="134">
        <f t="shared" ref="J35" si="22">ROUND(((K34+E35)-H35)/I35,2)</f>
        <v>70.819999999999993</v>
      </c>
      <c r="K35" s="21">
        <f t="shared" ref="K35" si="23">ROUND(I35*J35,2)</f>
        <v>2761.98</v>
      </c>
      <c r="L35" s="34"/>
      <c r="M35" s="1" t="s">
        <v>1170</v>
      </c>
    </row>
    <row r="36" spans="1:13" ht="17.100000000000001" customHeight="1">
      <c r="A36" s="17">
        <v>45601</v>
      </c>
      <c r="B36" s="36" t="s">
        <v>583</v>
      </c>
      <c r="C36" s="28"/>
      <c r="D36" s="29"/>
      <c r="E36" s="21"/>
      <c r="F36" s="30">
        <v>2</v>
      </c>
      <c r="G36" s="23">
        <f t="shared" ref="G36" si="24">J35</f>
        <v>70.819999999999993</v>
      </c>
      <c r="H36" s="21">
        <f t="shared" ref="H36" si="25">F36*G36</f>
        <v>141.63999999999999</v>
      </c>
      <c r="I36" s="24">
        <f t="shared" ref="I36" si="26">+I35+C36-F36</f>
        <v>37</v>
      </c>
      <c r="J36" s="134">
        <f t="shared" ref="J36" si="27">ROUND(((K35+E36)-H36)/I36,2)</f>
        <v>70.819999999999993</v>
      </c>
      <c r="K36" s="21">
        <f t="shared" ref="K36" si="28">ROUND(I36*J36,2)</f>
        <v>2620.34</v>
      </c>
      <c r="L36" s="34"/>
      <c r="M36" s="1" t="s">
        <v>1181</v>
      </c>
    </row>
    <row r="37" spans="1:13" ht="17.100000000000001" customHeight="1">
      <c r="A37" s="17">
        <v>45615</v>
      </c>
      <c r="B37" s="36" t="s">
        <v>595</v>
      </c>
      <c r="C37" s="28"/>
      <c r="D37" s="29"/>
      <c r="E37" s="21"/>
      <c r="F37" s="30">
        <v>2</v>
      </c>
      <c r="G37" s="23">
        <f t="shared" ref="G37" si="29">J36</f>
        <v>70.819999999999993</v>
      </c>
      <c r="H37" s="21">
        <f t="shared" ref="H37" si="30">F37*G37</f>
        <v>141.63999999999999</v>
      </c>
      <c r="I37" s="24">
        <f t="shared" ref="I37" si="31">+I36+C37-F37</f>
        <v>35</v>
      </c>
      <c r="J37" s="134">
        <f t="shared" ref="J37" si="32">ROUND(((K36+E37)-H37)/I37,2)</f>
        <v>70.819999999999993</v>
      </c>
      <c r="K37" s="21">
        <f t="shared" ref="K37" si="33">ROUND(I37*J37,2)</f>
        <v>2478.6999999999998</v>
      </c>
      <c r="L37" s="34"/>
      <c r="M37" s="1" t="s">
        <v>1200</v>
      </c>
    </row>
    <row r="38" spans="1:13" ht="17.100000000000001" customHeight="1">
      <c r="A38" s="17">
        <v>45629</v>
      </c>
      <c r="B38" s="36" t="s">
        <v>587</v>
      </c>
      <c r="C38" s="28"/>
      <c r="D38" s="29"/>
      <c r="E38" s="21"/>
      <c r="F38" s="30">
        <v>2</v>
      </c>
      <c r="G38" s="23">
        <f t="shared" ref="G38" si="34">J37</f>
        <v>70.819999999999993</v>
      </c>
      <c r="H38" s="21">
        <f t="shared" ref="H38" si="35">F38*G38</f>
        <v>141.63999999999999</v>
      </c>
      <c r="I38" s="24">
        <f t="shared" ref="I38" si="36">+I37+C38-F38</f>
        <v>33</v>
      </c>
      <c r="J38" s="134">
        <f t="shared" ref="J38" si="37">ROUND(((K37+E38)-H38)/I38,2)</f>
        <v>70.819999999999993</v>
      </c>
      <c r="K38" s="21">
        <f t="shared" ref="K38" si="38">ROUND(I38*J38,2)</f>
        <v>2337.06</v>
      </c>
      <c r="L38" s="34"/>
      <c r="M38" s="1" t="s">
        <v>1207</v>
      </c>
    </row>
    <row r="39" spans="1:13" ht="17.100000000000001" customHeight="1">
      <c r="A39" s="17">
        <v>45636</v>
      </c>
      <c r="B39" s="36" t="s">
        <v>607</v>
      </c>
      <c r="C39" s="28"/>
      <c r="D39" s="29"/>
      <c r="E39" s="21"/>
      <c r="F39" s="30">
        <v>2</v>
      </c>
      <c r="G39" s="23">
        <f t="shared" ref="G39" si="39">J38</f>
        <v>70.819999999999993</v>
      </c>
      <c r="H39" s="21">
        <f t="shared" ref="H39" si="40">F39*G39</f>
        <v>141.63999999999999</v>
      </c>
      <c r="I39" s="24">
        <f t="shared" ref="I39" si="41">+I38+C39-F39</f>
        <v>31</v>
      </c>
      <c r="J39" s="134">
        <f t="shared" ref="J39" si="42">ROUND(((K38+E39)-H39)/I39,2)</f>
        <v>70.819999999999993</v>
      </c>
      <c r="K39" s="21">
        <f t="shared" ref="K39" si="43">ROUND(I39*J39,2)</f>
        <v>2195.42</v>
      </c>
      <c r="L39" s="34"/>
      <c r="M39" s="1" t="s">
        <v>1215</v>
      </c>
    </row>
    <row r="40" spans="1:13" ht="17.100000000000001" customHeight="1">
      <c r="A40" s="17">
        <v>45636</v>
      </c>
      <c r="B40" s="36" t="s">
        <v>636</v>
      </c>
      <c r="C40" s="28"/>
      <c r="D40" s="29"/>
      <c r="E40" s="21"/>
      <c r="F40" s="30">
        <v>1</v>
      </c>
      <c r="G40" s="23">
        <f t="shared" ref="G40:G43" si="44">J39</f>
        <v>70.819999999999993</v>
      </c>
      <c r="H40" s="21">
        <f t="shared" ref="H40:H43" si="45">F40*G40</f>
        <v>70.819999999999993</v>
      </c>
      <c r="I40" s="24">
        <f t="shared" ref="I40:I43" si="46">+I39+C40-F40</f>
        <v>30</v>
      </c>
      <c r="J40" s="134">
        <f t="shared" ref="J40:J43" si="47">ROUND(((K39+E40)-H40)/I40,2)</f>
        <v>70.819999999999993</v>
      </c>
      <c r="K40" s="21">
        <f t="shared" ref="K40:K43" si="48">ROUND(I40*J40,2)</f>
        <v>2124.6</v>
      </c>
      <c r="L40" s="34"/>
    </row>
    <row r="41" spans="1:13" ht="17.100000000000001" customHeight="1">
      <c r="A41" s="17">
        <v>45636</v>
      </c>
      <c r="B41" s="36" t="s">
        <v>610</v>
      </c>
      <c r="C41" s="28"/>
      <c r="D41" s="29"/>
      <c r="E41" s="21"/>
      <c r="F41" s="30">
        <v>1</v>
      </c>
      <c r="G41" s="23">
        <f t="shared" si="44"/>
        <v>70.819999999999993</v>
      </c>
      <c r="H41" s="21">
        <f t="shared" si="45"/>
        <v>70.819999999999993</v>
      </c>
      <c r="I41" s="24">
        <f t="shared" si="46"/>
        <v>29</v>
      </c>
      <c r="J41" s="134">
        <f t="shared" si="47"/>
        <v>70.819999999999993</v>
      </c>
      <c r="K41" s="21">
        <f t="shared" si="48"/>
        <v>2053.7800000000002</v>
      </c>
      <c r="L41" s="34"/>
    </row>
    <row r="42" spans="1:13" ht="17.100000000000001" customHeight="1">
      <c r="A42" s="17">
        <v>45636</v>
      </c>
      <c r="B42" s="36" t="s">
        <v>636</v>
      </c>
      <c r="C42" s="28"/>
      <c r="D42" s="29"/>
      <c r="E42" s="21"/>
      <c r="F42" s="30">
        <v>1</v>
      </c>
      <c r="G42" s="23">
        <f t="shared" si="44"/>
        <v>70.819999999999993</v>
      </c>
      <c r="H42" s="21">
        <f t="shared" si="45"/>
        <v>70.819999999999993</v>
      </c>
      <c r="I42" s="24">
        <f t="shared" si="46"/>
        <v>28</v>
      </c>
      <c r="J42" s="134">
        <f t="shared" si="47"/>
        <v>70.819999999999993</v>
      </c>
      <c r="K42" s="21">
        <f t="shared" si="48"/>
        <v>1982.96</v>
      </c>
      <c r="L42" s="34"/>
    </row>
    <row r="43" spans="1:13">
      <c r="A43" s="17">
        <v>45638</v>
      </c>
      <c r="B43" s="36" t="s">
        <v>602</v>
      </c>
      <c r="C43" s="28"/>
      <c r="D43" s="29"/>
      <c r="E43" s="21"/>
      <c r="F43" s="30">
        <v>2</v>
      </c>
      <c r="G43" s="23">
        <f t="shared" si="44"/>
        <v>70.819999999999993</v>
      </c>
      <c r="H43" s="21">
        <f t="shared" si="45"/>
        <v>141.63999999999999</v>
      </c>
      <c r="I43" s="24">
        <f t="shared" si="46"/>
        <v>26</v>
      </c>
      <c r="J43" s="134">
        <f t="shared" si="47"/>
        <v>70.819999999999993</v>
      </c>
      <c r="K43" s="21">
        <f t="shared" si="48"/>
        <v>1841.32</v>
      </c>
      <c r="L43" s="34"/>
    </row>
    <row r="44" spans="1:13">
      <c r="A44" s="17">
        <v>45639</v>
      </c>
      <c r="B44" s="36" t="s">
        <v>589</v>
      </c>
      <c r="C44" s="28"/>
      <c r="D44" s="29"/>
      <c r="E44" s="21"/>
      <c r="F44" s="30">
        <v>2</v>
      </c>
      <c r="G44" s="23">
        <f t="shared" ref="G44:G46" si="49">J43</f>
        <v>70.819999999999993</v>
      </c>
      <c r="H44" s="21">
        <f t="shared" ref="H44:H46" si="50">F44*G44</f>
        <v>141.63999999999999</v>
      </c>
      <c r="I44" s="24">
        <f t="shared" ref="I44:I46" si="51">+I43+C44-F44</f>
        <v>24</v>
      </c>
      <c r="J44" s="134">
        <f t="shared" ref="J44:J46" si="52">ROUND(((K43+E44)-H44)/I44,2)</f>
        <v>70.819999999999993</v>
      </c>
      <c r="K44" s="21">
        <f t="shared" ref="K44:K46" si="53">ROUND(I44*J44,2)</f>
        <v>1699.68</v>
      </c>
      <c r="L44" s="34"/>
    </row>
    <row r="45" spans="1:13">
      <c r="A45" s="17">
        <v>45639</v>
      </c>
      <c r="B45" s="36" t="s">
        <v>595</v>
      </c>
      <c r="C45" s="28"/>
      <c r="D45" s="29"/>
      <c r="E45" s="21"/>
      <c r="F45" s="30">
        <v>2</v>
      </c>
      <c r="G45" s="23">
        <f t="shared" si="49"/>
        <v>70.819999999999993</v>
      </c>
      <c r="H45" s="21">
        <f t="shared" si="50"/>
        <v>141.63999999999999</v>
      </c>
      <c r="I45" s="24">
        <f t="shared" si="51"/>
        <v>22</v>
      </c>
      <c r="J45" s="134">
        <f t="shared" si="52"/>
        <v>70.819999999999993</v>
      </c>
      <c r="K45" s="21">
        <f t="shared" si="53"/>
        <v>1558.04</v>
      </c>
      <c r="L45" s="34"/>
    </row>
    <row r="46" spans="1:13">
      <c r="A46" s="17">
        <v>45639</v>
      </c>
      <c r="B46" s="36" t="s">
        <v>604</v>
      </c>
      <c r="C46" s="28"/>
      <c r="D46" s="29"/>
      <c r="E46" s="21"/>
      <c r="F46" s="30">
        <v>2</v>
      </c>
      <c r="G46" s="23">
        <f t="shared" si="49"/>
        <v>70.819999999999993</v>
      </c>
      <c r="H46" s="21">
        <f t="shared" si="50"/>
        <v>141.63999999999999</v>
      </c>
      <c r="I46" s="24">
        <f t="shared" si="51"/>
        <v>20</v>
      </c>
      <c r="J46" s="134">
        <f t="shared" si="52"/>
        <v>70.819999999999993</v>
      </c>
      <c r="K46" s="21">
        <f t="shared" si="53"/>
        <v>1416.4</v>
      </c>
      <c r="L46" s="34"/>
    </row>
    <row r="47" spans="1:13">
      <c r="A47" s="17"/>
      <c r="B47" s="36"/>
      <c r="C47" s="28"/>
      <c r="D47" s="29"/>
      <c r="E47" s="21"/>
      <c r="F47" s="30"/>
      <c r="G47" s="31"/>
      <c r="H47" s="21"/>
      <c r="I47" s="24">
        <f t="shared" si="2"/>
        <v>20</v>
      </c>
      <c r="J47" s="134">
        <f t="shared" si="3"/>
        <v>70.819999999999993</v>
      </c>
      <c r="K47" s="21">
        <f t="shared" si="4"/>
        <v>1416.4</v>
      </c>
      <c r="L47" s="34"/>
    </row>
    <row r="48" spans="1:13">
      <c r="A48" s="17"/>
      <c r="B48" s="36"/>
      <c r="C48" s="28"/>
      <c r="D48" s="29"/>
      <c r="E48" s="21"/>
      <c r="F48" s="30"/>
      <c r="G48" s="31"/>
      <c r="H48" s="21"/>
      <c r="I48" s="24">
        <f t="shared" si="2"/>
        <v>20</v>
      </c>
      <c r="J48" s="134">
        <f t="shared" si="3"/>
        <v>70.819999999999993</v>
      </c>
      <c r="K48" s="21">
        <f t="shared" si="4"/>
        <v>1416.4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20</v>
      </c>
      <c r="J49" s="134">
        <f t="shared" si="3"/>
        <v>70.819999999999993</v>
      </c>
      <c r="K49" s="21">
        <f t="shared" si="4"/>
        <v>1416.4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20</v>
      </c>
      <c r="J50" s="134">
        <f t="shared" si="3"/>
        <v>70.819999999999993</v>
      </c>
      <c r="K50" s="21">
        <f t="shared" si="4"/>
        <v>1416.4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20</v>
      </c>
      <c r="J51" s="134">
        <f t="shared" si="3"/>
        <v>70.819999999999993</v>
      </c>
      <c r="K51" s="21">
        <f t="shared" si="4"/>
        <v>1416.4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20</v>
      </c>
      <c r="J52" s="134">
        <f t="shared" si="3"/>
        <v>70.819999999999993</v>
      </c>
      <c r="K52" s="21">
        <f t="shared" si="4"/>
        <v>1416.4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20</v>
      </c>
      <c r="J53" s="134">
        <f t="shared" si="3"/>
        <v>70.819999999999993</v>
      </c>
      <c r="K53" s="21">
        <f t="shared" si="4"/>
        <v>1416.4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20</v>
      </c>
      <c r="J54" s="134">
        <f t="shared" si="3"/>
        <v>70.819999999999993</v>
      </c>
      <c r="K54" s="21">
        <f t="shared" si="4"/>
        <v>1416.4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20</v>
      </c>
      <c r="J55" s="134">
        <f t="shared" si="3"/>
        <v>70.819999999999993</v>
      </c>
      <c r="K55" s="21">
        <f t="shared" si="4"/>
        <v>1416.4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20</v>
      </c>
      <c r="J56" s="134">
        <f t="shared" si="3"/>
        <v>70.819999999999993</v>
      </c>
      <c r="K56" s="21">
        <f t="shared" si="4"/>
        <v>1416.4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20</v>
      </c>
      <c r="J57" s="134">
        <f t="shared" si="3"/>
        <v>70.819999999999993</v>
      </c>
      <c r="K57" s="21">
        <f t="shared" si="4"/>
        <v>1416.4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20</v>
      </c>
      <c r="J58" s="134">
        <f t="shared" si="3"/>
        <v>70.819999999999993</v>
      </c>
      <c r="K58" s="21">
        <f t="shared" si="4"/>
        <v>1416.4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20</v>
      </c>
      <c r="J59" s="134">
        <f t="shared" si="3"/>
        <v>70.819999999999993</v>
      </c>
      <c r="K59" s="21">
        <f t="shared" si="4"/>
        <v>1416.4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20</v>
      </c>
      <c r="J60" s="134">
        <f t="shared" si="3"/>
        <v>70.819999999999993</v>
      </c>
      <c r="K60" s="21">
        <f t="shared" si="4"/>
        <v>1416.4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20</v>
      </c>
      <c r="J61" s="134">
        <f t="shared" si="3"/>
        <v>70.819999999999993</v>
      </c>
      <c r="K61" s="21">
        <f t="shared" si="4"/>
        <v>1416.4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20</v>
      </c>
      <c r="J62" s="134">
        <f t="shared" si="3"/>
        <v>70.819999999999993</v>
      </c>
      <c r="K62" s="21">
        <f t="shared" si="4"/>
        <v>1416.4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20</v>
      </c>
      <c r="J63" s="134">
        <f t="shared" si="3"/>
        <v>70.819999999999993</v>
      </c>
      <c r="K63" s="21">
        <f t="shared" si="4"/>
        <v>1416.4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20</v>
      </c>
      <c r="J64" s="134">
        <f t="shared" si="3"/>
        <v>70.819999999999993</v>
      </c>
      <c r="K64" s="21">
        <f t="shared" si="4"/>
        <v>1416.4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20</v>
      </c>
      <c r="J65" s="134">
        <f t="shared" si="3"/>
        <v>70.819999999999993</v>
      </c>
      <c r="K65" s="21">
        <f t="shared" si="4"/>
        <v>1416.4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20</v>
      </c>
      <c r="J66" s="134">
        <f t="shared" si="3"/>
        <v>70.819999999999993</v>
      </c>
      <c r="K66" s="21">
        <f t="shared" si="4"/>
        <v>1416.4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20</v>
      </c>
      <c r="J67" s="134">
        <f t="shared" si="3"/>
        <v>70.819999999999993</v>
      </c>
      <c r="K67" s="21">
        <f t="shared" si="4"/>
        <v>1416.4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20</v>
      </c>
      <c r="J68" s="134">
        <f t="shared" si="3"/>
        <v>70.819999999999993</v>
      </c>
      <c r="K68" s="21">
        <f t="shared" si="4"/>
        <v>1416.4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20</v>
      </c>
      <c r="J69" s="134">
        <f t="shared" si="3"/>
        <v>70.819999999999993</v>
      </c>
      <c r="K69" s="21">
        <f t="shared" si="4"/>
        <v>1416.4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20</v>
      </c>
      <c r="J70" s="134">
        <f t="shared" si="3"/>
        <v>70.819999999999993</v>
      </c>
      <c r="K70" s="21">
        <f t="shared" si="4"/>
        <v>1416.4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20</v>
      </c>
      <c r="J71" s="134">
        <f t="shared" si="3"/>
        <v>70.819999999999993</v>
      </c>
      <c r="K71" s="21">
        <f t="shared" si="4"/>
        <v>1416.4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20</v>
      </c>
      <c r="J72" s="134">
        <f t="shared" si="3"/>
        <v>70.819999999999993</v>
      </c>
      <c r="K72" s="21">
        <f t="shared" si="4"/>
        <v>1416.4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20</v>
      </c>
      <c r="J73" s="134">
        <f t="shared" si="3"/>
        <v>70.819999999999993</v>
      </c>
      <c r="K73" s="21">
        <f t="shared" si="4"/>
        <v>1416.4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20</v>
      </c>
      <c r="J74" s="134">
        <f t="shared" si="3"/>
        <v>70.819999999999993</v>
      </c>
      <c r="K74" s="21">
        <f t="shared" si="4"/>
        <v>1416.4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20</v>
      </c>
      <c r="J75" s="134">
        <f t="shared" si="3"/>
        <v>70.819999999999993</v>
      </c>
      <c r="K75" s="21">
        <f t="shared" si="4"/>
        <v>1416.4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20</v>
      </c>
      <c r="J76" s="134">
        <f t="shared" si="3"/>
        <v>70.819999999999993</v>
      </c>
      <c r="K76" s="21">
        <f t="shared" si="4"/>
        <v>1416.4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20</v>
      </c>
      <c r="J77" s="134">
        <f t="shared" si="3"/>
        <v>70.819999999999993</v>
      </c>
      <c r="K77" s="21">
        <f t="shared" si="4"/>
        <v>1416.4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20</v>
      </c>
      <c r="J78" s="134">
        <f t="shared" si="3"/>
        <v>70.819999999999993</v>
      </c>
      <c r="K78" s="21">
        <f t="shared" si="4"/>
        <v>1416.4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54">+I78+C79-F79</f>
        <v>20</v>
      </c>
      <c r="J79" s="134">
        <f t="shared" ref="J79:J120" si="55">ROUND(((K78+E79)-H79)/I79,2)</f>
        <v>70.819999999999993</v>
      </c>
      <c r="K79" s="21">
        <f t="shared" ref="K79:K120" si="56">ROUND(I79*J79,2)</f>
        <v>1416.4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54"/>
        <v>20</v>
      </c>
      <c r="J80" s="134">
        <f t="shared" si="55"/>
        <v>70.819999999999993</v>
      </c>
      <c r="K80" s="21">
        <f t="shared" si="56"/>
        <v>1416.4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54"/>
        <v>20</v>
      </c>
      <c r="J81" s="134">
        <f t="shared" si="55"/>
        <v>70.819999999999993</v>
      </c>
      <c r="K81" s="21">
        <f t="shared" si="56"/>
        <v>1416.4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54"/>
        <v>20</v>
      </c>
      <c r="J82" s="134">
        <f t="shared" si="55"/>
        <v>70.819999999999993</v>
      </c>
      <c r="K82" s="21">
        <f t="shared" si="56"/>
        <v>1416.4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54"/>
        <v>20</v>
      </c>
      <c r="J83" s="134">
        <f t="shared" si="55"/>
        <v>70.819999999999993</v>
      </c>
      <c r="K83" s="21">
        <f t="shared" si="56"/>
        <v>1416.4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54"/>
        <v>20</v>
      </c>
      <c r="J84" s="134">
        <f t="shared" si="55"/>
        <v>70.819999999999993</v>
      </c>
      <c r="K84" s="21">
        <f t="shared" si="56"/>
        <v>1416.4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54"/>
        <v>20</v>
      </c>
      <c r="J85" s="134">
        <f t="shared" si="55"/>
        <v>70.819999999999993</v>
      </c>
      <c r="K85" s="21">
        <f t="shared" si="56"/>
        <v>1416.4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54"/>
        <v>20</v>
      </c>
      <c r="J86" s="134">
        <f t="shared" si="55"/>
        <v>70.819999999999993</v>
      </c>
      <c r="K86" s="21">
        <f t="shared" si="56"/>
        <v>1416.4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54"/>
        <v>20</v>
      </c>
      <c r="J87" s="134">
        <f t="shared" si="55"/>
        <v>70.819999999999993</v>
      </c>
      <c r="K87" s="21">
        <f t="shared" si="56"/>
        <v>1416.4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54"/>
        <v>20</v>
      </c>
      <c r="J88" s="134">
        <f t="shared" si="55"/>
        <v>70.819999999999993</v>
      </c>
      <c r="K88" s="21">
        <f t="shared" si="56"/>
        <v>1416.4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54"/>
        <v>20</v>
      </c>
      <c r="J89" s="134">
        <f t="shared" si="55"/>
        <v>70.819999999999993</v>
      </c>
      <c r="K89" s="21">
        <f t="shared" si="56"/>
        <v>1416.4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54"/>
        <v>20</v>
      </c>
      <c r="J90" s="134">
        <f t="shared" si="55"/>
        <v>70.819999999999993</v>
      </c>
      <c r="K90" s="21">
        <f t="shared" si="56"/>
        <v>1416.4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54"/>
        <v>20</v>
      </c>
      <c r="J91" s="134">
        <f t="shared" si="55"/>
        <v>70.819999999999993</v>
      </c>
      <c r="K91" s="21">
        <f t="shared" si="56"/>
        <v>1416.4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54"/>
        <v>20</v>
      </c>
      <c r="J92" s="134">
        <f t="shared" si="55"/>
        <v>70.819999999999993</v>
      </c>
      <c r="K92" s="21">
        <f t="shared" si="56"/>
        <v>1416.4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54"/>
        <v>20</v>
      </c>
      <c r="J93" s="134">
        <f t="shared" si="55"/>
        <v>70.819999999999993</v>
      </c>
      <c r="K93" s="21">
        <f t="shared" si="56"/>
        <v>1416.4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54"/>
        <v>20</v>
      </c>
      <c r="J94" s="134">
        <f t="shared" si="55"/>
        <v>70.819999999999993</v>
      </c>
      <c r="K94" s="21">
        <f t="shared" si="56"/>
        <v>1416.4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54"/>
        <v>20</v>
      </c>
      <c r="J95" s="134">
        <f t="shared" si="55"/>
        <v>70.819999999999993</v>
      </c>
      <c r="K95" s="21">
        <f t="shared" si="56"/>
        <v>1416.4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54"/>
        <v>20</v>
      </c>
      <c r="J96" s="134">
        <f t="shared" si="55"/>
        <v>70.819999999999993</v>
      </c>
      <c r="K96" s="21">
        <f t="shared" si="56"/>
        <v>1416.4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54"/>
        <v>20</v>
      </c>
      <c r="J97" s="134">
        <f t="shared" si="55"/>
        <v>70.819999999999993</v>
      </c>
      <c r="K97" s="21">
        <f t="shared" si="56"/>
        <v>1416.4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54"/>
        <v>20</v>
      </c>
      <c r="J98" s="134">
        <f t="shared" si="55"/>
        <v>70.819999999999993</v>
      </c>
      <c r="K98" s="21">
        <f t="shared" si="56"/>
        <v>1416.4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54"/>
        <v>20</v>
      </c>
      <c r="J99" s="134">
        <f t="shared" si="55"/>
        <v>70.819999999999993</v>
      </c>
      <c r="K99" s="21">
        <f t="shared" si="56"/>
        <v>1416.4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54"/>
        <v>20</v>
      </c>
      <c r="J100" s="134">
        <f t="shared" si="55"/>
        <v>70.819999999999993</v>
      </c>
      <c r="K100" s="21">
        <f t="shared" si="56"/>
        <v>1416.4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54"/>
        <v>20</v>
      </c>
      <c r="J101" s="134">
        <f t="shared" si="55"/>
        <v>70.819999999999993</v>
      </c>
      <c r="K101" s="21">
        <f t="shared" si="56"/>
        <v>1416.4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54"/>
        <v>20</v>
      </c>
      <c r="J102" s="134">
        <f t="shared" si="55"/>
        <v>70.819999999999993</v>
      </c>
      <c r="K102" s="21">
        <f t="shared" si="56"/>
        <v>1416.4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54"/>
        <v>20</v>
      </c>
      <c r="J103" s="134">
        <f t="shared" si="55"/>
        <v>70.819999999999993</v>
      </c>
      <c r="K103" s="21">
        <f t="shared" si="56"/>
        <v>1416.4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54"/>
        <v>20</v>
      </c>
      <c r="J104" s="134">
        <f t="shared" si="55"/>
        <v>70.819999999999993</v>
      </c>
      <c r="K104" s="21">
        <f t="shared" si="56"/>
        <v>1416.4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54"/>
        <v>20</v>
      </c>
      <c r="J105" s="134">
        <f t="shared" si="55"/>
        <v>70.819999999999993</v>
      </c>
      <c r="K105" s="21">
        <f t="shared" si="56"/>
        <v>1416.4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54"/>
        <v>20</v>
      </c>
      <c r="J106" s="134">
        <f t="shared" si="55"/>
        <v>70.819999999999993</v>
      </c>
      <c r="K106" s="21">
        <f t="shared" si="56"/>
        <v>1416.4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54"/>
        <v>20</v>
      </c>
      <c r="J107" s="134">
        <f t="shared" si="55"/>
        <v>70.819999999999993</v>
      </c>
      <c r="K107" s="21">
        <f t="shared" si="56"/>
        <v>1416.4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54"/>
        <v>20</v>
      </c>
      <c r="J108" s="134">
        <f t="shared" si="55"/>
        <v>70.819999999999993</v>
      </c>
      <c r="K108" s="21">
        <f t="shared" si="56"/>
        <v>1416.4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54"/>
        <v>20</v>
      </c>
      <c r="J109" s="134">
        <f t="shared" si="55"/>
        <v>70.819999999999993</v>
      </c>
      <c r="K109" s="21">
        <f t="shared" si="56"/>
        <v>1416.4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54"/>
        <v>20</v>
      </c>
      <c r="J110" s="134">
        <f t="shared" si="55"/>
        <v>70.819999999999993</v>
      </c>
      <c r="K110" s="21">
        <f t="shared" si="56"/>
        <v>1416.4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54"/>
        <v>20</v>
      </c>
      <c r="J111" s="134">
        <f t="shared" si="55"/>
        <v>70.819999999999993</v>
      </c>
      <c r="K111" s="21">
        <f t="shared" si="56"/>
        <v>1416.4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54"/>
        <v>20</v>
      </c>
      <c r="J112" s="134">
        <f t="shared" si="55"/>
        <v>70.819999999999993</v>
      </c>
      <c r="K112" s="21">
        <f t="shared" si="56"/>
        <v>1416.4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54"/>
        <v>20</v>
      </c>
      <c r="J113" s="134">
        <f t="shared" si="55"/>
        <v>70.819999999999993</v>
      </c>
      <c r="K113" s="21">
        <f t="shared" si="56"/>
        <v>1416.4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54"/>
        <v>20</v>
      </c>
      <c r="J114" s="134">
        <f t="shared" si="55"/>
        <v>70.819999999999993</v>
      </c>
      <c r="K114" s="21">
        <f t="shared" si="56"/>
        <v>1416.4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54"/>
        <v>20</v>
      </c>
      <c r="J115" s="134">
        <f t="shared" si="55"/>
        <v>70.819999999999993</v>
      </c>
      <c r="K115" s="21">
        <f t="shared" si="56"/>
        <v>1416.4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54"/>
        <v>20</v>
      </c>
      <c r="J116" s="134">
        <f t="shared" si="55"/>
        <v>70.819999999999993</v>
      </c>
      <c r="K116" s="21">
        <f t="shared" si="56"/>
        <v>1416.4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54"/>
        <v>20</v>
      </c>
      <c r="J117" s="134">
        <f t="shared" si="55"/>
        <v>70.819999999999993</v>
      </c>
      <c r="K117" s="21">
        <f t="shared" si="56"/>
        <v>1416.4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54"/>
        <v>20</v>
      </c>
      <c r="J118" s="134">
        <f t="shared" si="55"/>
        <v>70.819999999999993</v>
      </c>
      <c r="K118" s="21">
        <f t="shared" si="56"/>
        <v>1416.4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54"/>
        <v>20</v>
      </c>
      <c r="J119" s="134">
        <f t="shared" si="55"/>
        <v>70.819999999999993</v>
      </c>
      <c r="K119" s="21">
        <f t="shared" si="56"/>
        <v>1416.4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54"/>
        <v>20</v>
      </c>
      <c r="J120" s="134">
        <f t="shared" si="55"/>
        <v>70.819999999999993</v>
      </c>
      <c r="K120" s="21">
        <f t="shared" si="56"/>
        <v>1416.4</v>
      </c>
      <c r="L120" s="34"/>
    </row>
  </sheetData>
  <mergeCells count="23">
    <mergeCell ref="K9:L9"/>
    <mergeCell ref="K1:L1"/>
    <mergeCell ref="A3:L3"/>
    <mergeCell ref="A4:L4"/>
    <mergeCell ref="B6:H6"/>
    <mergeCell ref="A7:L7"/>
    <mergeCell ref="I10:L10"/>
    <mergeCell ref="A11:A13"/>
    <mergeCell ref="B11:B13"/>
    <mergeCell ref="C11:E11"/>
    <mergeCell ref="F11:H11"/>
    <mergeCell ref="I11:K11"/>
    <mergeCell ref="L11:L13"/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>
    <tabColor rgb="FF7030A0"/>
    <pageSetUpPr fitToPage="1"/>
  </sheetPr>
  <dimension ref="A1:N120"/>
  <sheetViews>
    <sheetView topLeftCell="A25" zoomScaleNormal="100" zoomScaleSheetLayoutView="100" workbookViewId="0">
      <selection activeCell="K8" sqref="K8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403</v>
      </c>
      <c r="F8" s="10"/>
      <c r="G8" s="10"/>
      <c r="H8" s="38"/>
      <c r="I8" s="9" t="s">
        <v>6</v>
      </c>
      <c r="J8" s="10"/>
      <c r="K8" s="10" t="s">
        <v>879</v>
      </c>
      <c r="L8" s="11"/>
    </row>
    <row r="9" spans="1:13" ht="15" customHeight="1">
      <c r="A9" s="12" t="s">
        <v>8</v>
      </c>
      <c r="D9" s="10" t="s">
        <v>880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364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19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45426</v>
      </c>
      <c r="B15" s="168" t="s">
        <v>878</v>
      </c>
      <c r="C15" s="156">
        <v>150</v>
      </c>
      <c r="D15" s="157">
        <v>100</v>
      </c>
      <c r="E15" s="21">
        <f>C15*D15</f>
        <v>15000</v>
      </c>
      <c r="F15" s="159"/>
      <c r="G15" s="160">
        <f t="shared" ref="G15:G21" si="1">J14</f>
        <v>0</v>
      </c>
      <c r="H15" s="158">
        <f t="shared" si="0"/>
        <v>0</v>
      </c>
      <c r="I15" s="180">
        <f t="shared" ref="I15:I78" si="2">+I14+C15-F15</f>
        <v>150</v>
      </c>
      <c r="J15" s="181">
        <f t="shared" ref="J15:J78" si="3">ROUND(((K14+E15)-H15)/I15,2)</f>
        <v>100</v>
      </c>
      <c r="K15" s="182">
        <f t="shared" ref="K15:K78" si="4">ROUND(I15*J15,2)</f>
        <v>15000</v>
      </c>
      <c r="L15" s="164"/>
      <c r="M15" s="165"/>
    </row>
    <row r="16" spans="1:13" ht="17.100000000000001" customHeight="1">
      <c r="A16" s="17">
        <v>45435</v>
      </c>
      <c r="B16" s="305" t="s">
        <v>587</v>
      </c>
      <c r="C16" s="19"/>
      <c r="D16" s="20"/>
      <c r="E16" s="21"/>
      <c r="F16" s="22">
        <v>2</v>
      </c>
      <c r="G16" s="23">
        <f t="shared" si="1"/>
        <v>100</v>
      </c>
      <c r="H16" s="21">
        <f t="shared" si="0"/>
        <v>200</v>
      </c>
      <c r="I16" s="24">
        <f t="shared" si="2"/>
        <v>148</v>
      </c>
      <c r="J16" s="134">
        <f t="shared" si="3"/>
        <v>100</v>
      </c>
      <c r="K16" s="21">
        <f t="shared" si="4"/>
        <v>14800</v>
      </c>
      <c r="L16" s="26"/>
      <c r="M16" s="1" t="s">
        <v>912</v>
      </c>
    </row>
    <row r="17" spans="1:14" ht="17.100000000000001" customHeight="1">
      <c r="A17" s="154">
        <v>45446</v>
      </c>
      <c r="B17" s="186" t="s">
        <v>587</v>
      </c>
      <c r="C17" s="156"/>
      <c r="D17" s="157"/>
      <c r="E17" s="158"/>
      <c r="F17" s="159">
        <v>2</v>
      </c>
      <c r="G17" s="160">
        <f t="shared" si="1"/>
        <v>100</v>
      </c>
      <c r="H17" s="158">
        <f t="shared" si="0"/>
        <v>200</v>
      </c>
      <c r="I17" s="161">
        <f t="shared" si="2"/>
        <v>146</v>
      </c>
      <c r="J17" s="162">
        <f t="shared" si="3"/>
        <v>100</v>
      </c>
      <c r="K17" s="163">
        <f t="shared" si="4"/>
        <v>14600</v>
      </c>
      <c r="L17" s="164"/>
      <c r="M17" s="165" t="s">
        <v>928</v>
      </c>
      <c r="N17" s="104"/>
    </row>
    <row r="18" spans="1:14" ht="17.100000000000001" customHeight="1">
      <c r="A18" s="17">
        <v>45448</v>
      </c>
      <c r="B18" s="82" t="s">
        <v>602</v>
      </c>
      <c r="C18" s="19"/>
      <c r="D18" s="20"/>
      <c r="E18" s="21"/>
      <c r="F18" s="22">
        <v>2</v>
      </c>
      <c r="G18" s="23">
        <f t="shared" si="1"/>
        <v>100</v>
      </c>
      <c r="H18" s="21">
        <f t="shared" si="0"/>
        <v>200</v>
      </c>
      <c r="I18" s="24">
        <f t="shared" si="2"/>
        <v>144</v>
      </c>
      <c r="J18" s="134">
        <f t="shared" si="3"/>
        <v>100</v>
      </c>
      <c r="K18" s="21">
        <f t="shared" si="4"/>
        <v>14400</v>
      </c>
      <c r="L18" s="26"/>
      <c r="M18" s="1" t="s">
        <v>934</v>
      </c>
    </row>
    <row r="19" spans="1:14" ht="17.100000000000001" customHeight="1">
      <c r="A19" s="17">
        <v>45456</v>
      </c>
      <c r="B19" s="17" t="s">
        <v>587</v>
      </c>
      <c r="C19" s="28"/>
      <c r="D19" s="29"/>
      <c r="E19" s="21"/>
      <c r="F19" s="30">
        <v>2</v>
      </c>
      <c r="G19" s="23">
        <f t="shared" si="1"/>
        <v>100</v>
      </c>
      <c r="H19" s="21">
        <f t="shared" si="0"/>
        <v>200</v>
      </c>
      <c r="I19" s="24">
        <f t="shared" ref="I19:I37" si="5">+I18+C19-F19</f>
        <v>142</v>
      </c>
      <c r="J19" s="134">
        <f t="shared" ref="J19:J37" si="6">ROUND(((K18+E19)-H19)/I19,2)</f>
        <v>100</v>
      </c>
      <c r="K19" s="21">
        <f t="shared" ref="K19:K37" si="7">ROUND(I19*J19,2)</f>
        <v>14200</v>
      </c>
      <c r="L19" s="34"/>
      <c r="M19" s="1" t="s">
        <v>947</v>
      </c>
    </row>
    <row r="20" spans="1:14" ht="17.100000000000001" customHeight="1">
      <c r="A20" s="17">
        <v>45467</v>
      </c>
      <c r="B20" s="36" t="s">
        <v>598</v>
      </c>
      <c r="C20" s="28"/>
      <c r="D20" s="29"/>
      <c r="E20" s="21"/>
      <c r="F20" s="30">
        <v>2</v>
      </c>
      <c r="G20" s="23">
        <f t="shared" si="1"/>
        <v>100</v>
      </c>
      <c r="H20" s="21">
        <f t="shared" ref="H20:H37" si="8">F20*G20</f>
        <v>200</v>
      </c>
      <c r="I20" s="24">
        <f t="shared" si="5"/>
        <v>140</v>
      </c>
      <c r="J20" s="134">
        <f t="shared" si="6"/>
        <v>100</v>
      </c>
      <c r="K20" s="21">
        <f t="shared" si="7"/>
        <v>14000</v>
      </c>
      <c r="L20" s="34"/>
      <c r="M20" s="1" t="s">
        <v>960</v>
      </c>
    </row>
    <row r="21" spans="1:14" ht="17.100000000000001" customHeight="1">
      <c r="A21" s="17">
        <v>45467</v>
      </c>
      <c r="B21" s="36" t="s">
        <v>595</v>
      </c>
      <c r="C21" s="28"/>
      <c r="D21" s="29"/>
      <c r="E21" s="21"/>
      <c r="F21" s="30">
        <v>1</v>
      </c>
      <c r="G21" s="23">
        <f t="shared" si="1"/>
        <v>100</v>
      </c>
      <c r="H21" s="21">
        <f t="shared" si="8"/>
        <v>100</v>
      </c>
      <c r="I21" s="24">
        <f t="shared" si="5"/>
        <v>139</v>
      </c>
      <c r="J21" s="134">
        <f t="shared" si="6"/>
        <v>100</v>
      </c>
      <c r="K21" s="21">
        <f t="shared" si="7"/>
        <v>13900</v>
      </c>
      <c r="L21" s="34"/>
      <c r="M21" s="1" t="s">
        <v>962</v>
      </c>
    </row>
    <row r="22" spans="1:14" ht="17.100000000000001" customHeight="1">
      <c r="A22" s="154">
        <v>45469</v>
      </c>
      <c r="B22" s="168" t="s">
        <v>587</v>
      </c>
      <c r="C22" s="156"/>
      <c r="D22" s="157"/>
      <c r="E22" s="158"/>
      <c r="F22" s="159">
        <v>2</v>
      </c>
      <c r="G22" s="170">
        <f t="shared" ref="G22:G37" si="9">J21</f>
        <v>100</v>
      </c>
      <c r="H22" s="158">
        <f t="shared" si="8"/>
        <v>200</v>
      </c>
      <c r="I22" s="173">
        <f t="shared" si="5"/>
        <v>137</v>
      </c>
      <c r="J22" s="174">
        <f t="shared" si="6"/>
        <v>100</v>
      </c>
      <c r="K22" s="158">
        <f t="shared" si="7"/>
        <v>13700</v>
      </c>
      <c r="L22" s="164"/>
      <c r="M22" s="165" t="s">
        <v>968</v>
      </c>
    </row>
    <row r="23" spans="1:14" ht="17.100000000000001" customHeight="1">
      <c r="A23" s="17">
        <v>45477</v>
      </c>
      <c r="B23" s="82" t="s">
        <v>587</v>
      </c>
      <c r="C23" s="19"/>
      <c r="D23" s="20"/>
      <c r="E23" s="21"/>
      <c r="F23" s="22">
        <v>2</v>
      </c>
      <c r="G23" s="23">
        <f t="shared" si="9"/>
        <v>100</v>
      </c>
      <c r="H23" s="21">
        <f t="shared" si="8"/>
        <v>200</v>
      </c>
      <c r="I23" s="24">
        <f t="shared" si="5"/>
        <v>135</v>
      </c>
      <c r="J23" s="134">
        <f t="shared" si="6"/>
        <v>100</v>
      </c>
      <c r="K23" s="21">
        <f t="shared" si="7"/>
        <v>13500</v>
      </c>
      <c r="L23" s="26"/>
      <c r="M23" s="1" t="s">
        <v>985</v>
      </c>
    </row>
    <row r="24" spans="1:14" ht="17.100000000000001" customHeight="1">
      <c r="A24" s="17">
        <v>45490</v>
      </c>
      <c r="B24" s="36" t="s">
        <v>627</v>
      </c>
      <c r="C24" s="28"/>
      <c r="D24" s="29"/>
      <c r="E24" s="21"/>
      <c r="F24" s="30">
        <v>87</v>
      </c>
      <c r="G24" s="23">
        <f t="shared" si="9"/>
        <v>100</v>
      </c>
      <c r="H24" s="21">
        <f t="shared" si="8"/>
        <v>8700</v>
      </c>
      <c r="I24" s="24">
        <f t="shared" si="5"/>
        <v>48</v>
      </c>
      <c r="J24" s="134">
        <f t="shared" si="6"/>
        <v>100</v>
      </c>
      <c r="K24" s="21">
        <f t="shared" si="7"/>
        <v>4800</v>
      </c>
      <c r="L24" s="34"/>
      <c r="M24" s="1" t="s">
        <v>1011</v>
      </c>
    </row>
    <row r="25" spans="1:14" ht="17.100000000000001" customHeight="1">
      <c r="A25" s="17">
        <v>45496</v>
      </c>
      <c r="B25" s="36" t="s">
        <v>591</v>
      </c>
      <c r="C25" s="28"/>
      <c r="D25" s="29"/>
      <c r="E25" s="21"/>
      <c r="F25" s="30">
        <v>2</v>
      </c>
      <c r="G25" s="23">
        <f t="shared" si="9"/>
        <v>100</v>
      </c>
      <c r="H25" s="21">
        <f t="shared" si="8"/>
        <v>200</v>
      </c>
      <c r="I25" s="24">
        <f t="shared" si="5"/>
        <v>46</v>
      </c>
      <c r="J25" s="134">
        <f t="shared" si="6"/>
        <v>100</v>
      </c>
      <c r="K25" s="21">
        <f t="shared" si="7"/>
        <v>4600</v>
      </c>
      <c r="L25" s="34"/>
      <c r="M25" s="1" t="s">
        <v>1023</v>
      </c>
    </row>
    <row r="26" spans="1:14" ht="17.100000000000001" customHeight="1">
      <c r="A26" s="17">
        <v>45496</v>
      </c>
      <c r="B26" s="36" t="s">
        <v>587</v>
      </c>
      <c r="C26" s="28"/>
      <c r="D26" s="29"/>
      <c r="E26" s="21"/>
      <c r="F26" s="30">
        <v>2</v>
      </c>
      <c r="G26" s="23">
        <f t="shared" si="9"/>
        <v>100</v>
      </c>
      <c r="H26" s="21">
        <f t="shared" si="8"/>
        <v>200</v>
      </c>
      <c r="I26" s="24">
        <f t="shared" si="5"/>
        <v>44</v>
      </c>
      <c r="J26" s="134">
        <f t="shared" si="6"/>
        <v>100</v>
      </c>
      <c r="K26" s="21">
        <f t="shared" si="7"/>
        <v>4400</v>
      </c>
      <c r="L26" s="34"/>
      <c r="M26" s="1" t="s">
        <v>1024</v>
      </c>
    </row>
    <row r="27" spans="1:14" ht="17.100000000000001" customHeight="1">
      <c r="A27" s="17">
        <v>45509</v>
      </c>
      <c r="B27" s="36" t="s">
        <v>587</v>
      </c>
      <c r="C27" s="28"/>
      <c r="D27" s="29"/>
      <c r="E27" s="21"/>
      <c r="F27" s="30">
        <v>2</v>
      </c>
      <c r="G27" s="23">
        <f t="shared" si="9"/>
        <v>100</v>
      </c>
      <c r="H27" s="21">
        <f t="shared" si="8"/>
        <v>200</v>
      </c>
      <c r="I27" s="24">
        <f t="shared" si="5"/>
        <v>42</v>
      </c>
      <c r="J27" s="134">
        <f t="shared" si="6"/>
        <v>100</v>
      </c>
      <c r="K27" s="21">
        <f t="shared" si="7"/>
        <v>4200</v>
      </c>
      <c r="L27" s="34"/>
      <c r="M27" s="1" t="s">
        <v>1037</v>
      </c>
    </row>
    <row r="28" spans="1:14" ht="17.100000000000001" customHeight="1">
      <c r="A28" s="17">
        <v>45519</v>
      </c>
      <c r="B28" s="36" t="s">
        <v>587</v>
      </c>
      <c r="C28" s="28"/>
      <c r="D28" s="29"/>
      <c r="E28" s="21"/>
      <c r="F28" s="30">
        <v>2</v>
      </c>
      <c r="G28" s="23">
        <f t="shared" si="9"/>
        <v>100</v>
      </c>
      <c r="H28" s="21">
        <f t="shared" si="8"/>
        <v>200</v>
      </c>
      <c r="I28" s="24">
        <f t="shared" si="5"/>
        <v>40</v>
      </c>
      <c r="J28" s="134">
        <f t="shared" si="6"/>
        <v>100</v>
      </c>
      <c r="K28" s="21">
        <f t="shared" si="7"/>
        <v>4000</v>
      </c>
      <c r="L28" s="34"/>
      <c r="M28" s="1" t="s">
        <v>1074</v>
      </c>
    </row>
    <row r="29" spans="1:14" ht="17.100000000000001" customHeight="1">
      <c r="A29" s="17">
        <v>45539</v>
      </c>
      <c r="B29" s="36" t="s">
        <v>591</v>
      </c>
      <c r="C29" s="28"/>
      <c r="D29" s="29"/>
      <c r="E29" s="21"/>
      <c r="F29" s="30">
        <v>5</v>
      </c>
      <c r="G29" s="23">
        <f t="shared" si="9"/>
        <v>100</v>
      </c>
      <c r="H29" s="21">
        <f t="shared" si="8"/>
        <v>500</v>
      </c>
      <c r="I29" s="24">
        <f t="shared" si="5"/>
        <v>35</v>
      </c>
      <c r="J29" s="134">
        <f t="shared" si="6"/>
        <v>100</v>
      </c>
      <c r="K29" s="21">
        <f t="shared" si="7"/>
        <v>3500</v>
      </c>
      <c r="L29" s="34"/>
      <c r="M29" s="1" t="s">
        <v>1090</v>
      </c>
    </row>
    <row r="30" spans="1:14" ht="17.100000000000001" customHeight="1">
      <c r="A30" s="17">
        <v>45540</v>
      </c>
      <c r="B30" s="36" t="s">
        <v>607</v>
      </c>
      <c r="C30" s="28"/>
      <c r="D30" s="29"/>
      <c r="E30" s="21"/>
      <c r="F30" s="30">
        <v>1</v>
      </c>
      <c r="G30" s="23">
        <f t="shared" si="9"/>
        <v>100</v>
      </c>
      <c r="H30" s="21">
        <f t="shared" si="8"/>
        <v>100</v>
      </c>
      <c r="I30" s="24">
        <f t="shared" si="5"/>
        <v>34</v>
      </c>
      <c r="J30" s="134">
        <f t="shared" si="6"/>
        <v>100</v>
      </c>
      <c r="K30" s="21">
        <f t="shared" si="7"/>
        <v>3400</v>
      </c>
      <c r="L30" s="34"/>
      <c r="M30" s="1" t="s">
        <v>1094</v>
      </c>
    </row>
    <row r="31" spans="1:14" ht="17.100000000000001" customHeight="1">
      <c r="A31" s="17">
        <v>45540</v>
      </c>
      <c r="B31" s="36" t="s">
        <v>1095</v>
      </c>
      <c r="C31" s="28"/>
      <c r="D31" s="29"/>
      <c r="E31" s="21"/>
      <c r="F31" s="30">
        <v>10</v>
      </c>
      <c r="G31" s="23">
        <f t="shared" si="9"/>
        <v>100</v>
      </c>
      <c r="H31" s="21">
        <f t="shared" si="8"/>
        <v>1000</v>
      </c>
      <c r="I31" s="24">
        <f t="shared" si="5"/>
        <v>24</v>
      </c>
      <c r="J31" s="134">
        <f t="shared" si="6"/>
        <v>100</v>
      </c>
      <c r="K31" s="21">
        <f t="shared" si="7"/>
        <v>2400</v>
      </c>
      <c r="L31" s="34"/>
      <c r="M31" s="1" t="s">
        <v>1096</v>
      </c>
    </row>
    <row r="32" spans="1:14" ht="17.100000000000001" customHeight="1">
      <c r="A32" s="17">
        <v>45551</v>
      </c>
      <c r="B32" s="36" t="s">
        <v>591</v>
      </c>
      <c r="C32" s="28"/>
      <c r="D32" s="29"/>
      <c r="E32" s="21"/>
      <c r="F32" s="30">
        <v>2</v>
      </c>
      <c r="G32" s="23">
        <f t="shared" si="9"/>
        <v>100</v>
      </c>
      <c r="H32" s="21">
        <f t="shared" si="8"/>
        <v>200</v>
      </c>
      <c r="I32" s="24">
        <f t="shared" si="5"/>
        <v>22</v>
      </c>
      <c r="J32" s="134">
        <f t="shared" si="6"/>
        <v>100</v>
      </c>
      <c r="K32" s="21">
        <f t="shared" si="7"/>
        <v>2200</v>
      </c>
      <c r="L32" s="34"/>
      <c r="M32" s="1" t="s">
        <v>1118</v>
      </c>
    </row>
    <row r="33" spans="1:13" ht="17.100000000000001" customHeight="1">
      <c r="A33" s="17">
        <v>45566</v>
      </c>
      <c r="B33" s="36" t="s">
        <v>593</v>
      </c>
      <c r="C33" s="28"/>
      <c r="D33" s="29"/>
      <c r="E33" s="21"/>
      <c r="F33" s="30">
        <v>5</v>
      </c>
      <c r="G33" s="23">
        <f t="shared" si="9"/>
        <v>100</v>
      </c>
      <c r="H33" s="21">
        <f t="shared" si="8"/>
        <v>500</v>
      </c>
      <c r="I33" s="24">
        <f t="shared" si="5"/>
        <v>17</v>
      </c>
      <c r="J33" s="134">
        <f t="shared" si="6"/>
        <v>100</v>
      </c>
      <c r="K33" s="21">
        <f t="shared" si="7"/>
        <v>1700</v>
      </c>
      <c r="L33" s="34"/>
      <c r="M33" s="1" t="s">
        <v>1135</v>
      </c>
    </row>
    <row r="34" spans="1:13" ht="17.100000000000001" customHeight="1">
      <c r="A34" s="17">
        <v>45567</v>
      </c>
      <c r="B34" s="36" t="s">
        <v>591</v>
      </c>
      <c r="C34" s="28"/>
      <c r="D34" s="29"/>
      <c r="E34" s="21"/>
      <c r="F34" s="30">
        <v>3</v>
      </c>
      <c r="G34" s="23">
        <f t="shared" si="9"/>
        <v>100</v>
      </c>
      <c r="H34" s="21">
        <f t="shared" si="8"/>
        <v>300</v>
      </c>
      <c r="I34" s="24">
        <f t="shared" si="5"/>
        <v>14</v>
      </c>
      <c r="J34" s="134">
        <f t="shared" si="6"/>
        <v>100</v>
      </c>
      <c r="K34" s="21">
        <f t="shared" si="7"/>
        <v>1400</v>
      </c>
      <c r="L34" s="34"/>
      <c r="M34" s="1" t="s">
        <v>1139</v>
      </c>
    </row>
    <row r="35" spans="1:13" ht="17.100000000000001" customHeight="1">
      <c r="A35" s="17">
        <v>45573</v>
      </c>
      <c r="B35" s="36" t="s">
        <v>595</v>
      </c>
      <c r="C35" s="28"/>
      <c r="D35" s="29"/>
      <c r="E35" s="21"/>
      <c r="F35" s="30">
        <v>1</v>
      </c>
      <c r="G35" s="23">
        <f t="shared" si="9"/>
        <v>100</v>
      </c>
      <c r="H35" s="21">
        <f t="shared" si="8"/>
        <v>100</v>
      </c>
      <c r="I35" s="24">
        <f t="shared" si="5"/>
        <v>13</v>
      </c>
      <c r="J35" s="134">
        <f t="shared" si="6"/>
        <v>100</v>
      </c>
      <c r="K35" s="21">
        <f t="shared" si="7"/>
        <v>1300</v>
      </c>
      <c r="L35" s="34"/>
      <c r="M35" s="1" t="s">
        <v>1150</v>
      </c>
    </row>
    <row r="36" spans="1:13" ht="17.100000000000001" customHeight="1">
      <c r="A36" s="17">
        <v>45574</v>
      </c>
      <c r="B36" s="36" t="s">
        <v>607</v>
      </c>
      <c r="C36" s="28"/>
      <c r="D36" s="29"/>
      <c r="E36" s="21"/>
      <c r="F36" s="30">
        <v>2</v>
      </c>
      <c r="G36" s="23">
        <f t="shared" si="9"/>
        <v>100</v>
      </c>
      <c r="H36" s="21">
        <f t="shared" si="8"/>
        <v>200</v>
      </c>
      <c r="I36" s="24">
        <f t="shared" si="5"/>
        <v>11</v>
      </c>
      <c r="J36" s="134">
        <f t="shared" si="6"/>
        <v>100</v>
      </c>
      <c r="K36" s="21">
        <f t="shared" si="7"/>
        <v>1100</v>
      </c>
      <c r="L36" s="34"/>
      <c r="M36" s="1" t="s">
        <v>1154</v>
      </c>
    </row>
    <row r="37" spans="1:13" ht="17.100000000000001" customHeight="1">
      <c r="A37" s="17">
        <v>45574</v>
      </c>
      <c r="B37" s="36" t="s">
        <v>602</v>
      </c>
      <c r="C37" s="28"/>
      <c r="D37" s="29"/>
      <c r="E37" s="21"/>
      <c r="F37" s="30">
        <v>2</v>
      </c>
      <c r="G37" s="23">
        <f t="shared" si="9"/>
        <v>100</v>
      </c>
      <c r="H37" s="21">
        <f t="shared" si="8"/>
        <v>200</v>
      </c>
      <c r="I37" s="24">
        <f t="shared" si="5"/>
        <v>9</v>
      </c>
      <c r="J37" s="134">
        <f t="shared" si="6"/>
        <v>100</v>
      </c>
      <c r="K37" s="21">
        <f t="shared" si="7"/>
        <v>900</v>
      </c>
      <c r="L37" s="34"/>
      <c r="M37" s="1" t="s">
        <v>1155</v>
      </c>
    </row>
    <row r="38" spans="1:13" ht="17.100000000000001" customHeight="1">
      <c r="A38" s="17">
        <v>45600</v>
      </c>
      <c r="B38" s="36" t="s">
        <v>627</v>
      </c>
      <c r="C38" s="28"/>
      <c r="D38" s="29"/>
      <c r="E38" s="21"/>
      <c r="F38" s="30">
        <v>2</v>
      </c>
      <c r="G38" s="23">
        <f t="shared" ref="G38" si="10">J37</f>
        <v>100</v>
      </c>
      <c r="H38" s="21">
        <f t="shared" ref="H38" si="11">F38*G38</f>
        <v>200</v>
      </c>
      <c r="I38" s="24">
        <f t="shared" ref="I38" si="12">+I37+C38-F38</f>
        <v>7</v>
      </c>
      <c r="J38" s="134">
        <f t="shared" ref="J38" si="13">ROUND(((K37+E38)-H38)/I38,2)</f>
        <v>100</v>
      </c>
      <c r="K38" s="21">
        <f t="shared" ref="K38" si="14">ROUND(I38*J38,2)</f>
        <v>700</v>
      </c>
      <c r="L38" s="34"/>
      <c r="M38" s="1" t="s">
        <v>1175</v>
      </c>
    </row>
    <row r="39" spans="1:13" ht="17.100000000000001" customHeight="1">
      <c r="A39" s="17">
        <v>45602</v>
      </c>
      <c r="B39" s="36" t="s">
        <v>598</v>
      </c>
      <c r="C39" s="28"/>
      <c r="D39" s="29"/>
      <c r="E39" s="21"/>
      <c r="F39" s="30">
        <v>2</v>
      </c>
      <c r="G39" s="23">
        <f t="shared" ref="G39" si="15">J38</f>
        <v>100</v>
      </c>
      <c r="H39" s="21">
        <f t="shared" ref="H39" si="16">F39*G39</f>
        <v>200</v>
      </c>
      <c r="I39" s="24">
        <f t="shared" ref="I39" si="17">+I38+C39-F39</f>
        <v>5</v>
      </c>
      <c r="J39" s="134">
        <f t="shared" ref="J39" si="18">ROUND(((K38+E39)-H39)/I39,2)</f>
        <v>100</v>
      </c>
      <c r="K39" s="21">
        <f t="shared" ref="K39" si="19">ROUND(I39*J39,2)</f>
        <v>500</v>
      </c>
      <c r="L39" s="34"/>
      <c r="M39" s="1" t="s">
        <v>1184</v>
      </c>
    </row>
    <row r="40" spans="1:13" ht="17.100000000000001" customHeight="1">
      <c r="A40" s="17">
        <v>45629</v>
      </c>
      <c r="B40" s="36" t="s">
        <v>591</v>
      </c>
      <c r="C40" s="28"/>
      <c r="D40" s="29"/>
      <c r="E40" s="21"/>
      <c r="F40" s="30">
        <v>3</v>
      </c>
      <c r="G40" s="23">
        <f t="shared" ref="G40" si="20">J39</f>
        <v>100</v>
      </c>
      <c r="H40" s="21">
        <f t="shared" ref="H40" si="21">F40*G40</f>
        <v>300</v>
      </c>
      <c r="I40" s="24">
        <f t="shared" ref="I40" si="22">+I39+C40-F40</f>
        <v>2</v>
      </c>
      <c r="J40" s="134">
        <f t="shared" ref="J40" si="23">ROUND(((K39+E40)-H40)/I40,2)</f>
        <v>100</v>
      </c>
      <c r="K40" s="21">
        <f t="shared" ref="K40" si="24">ROUND(I40*J40,2)</f>
        <v>200</v>
      </c>
      <c r="L40" s="34"/>
      <c r="M40" s="1" t="s">
        <v>1206</v>
      </c>
    </row>
    <row r="41" spans="1:13" ht="17.100000000000001" customHeight="1">
      <c r="A41" s="17">
        <v>45629</v>
      </c>
      <c r="B41" s="36" t="s">
        <v>587</v>
      </c>
      <c r="C41" s="28"/>
      <c r="D41" s="29"/>
      <c r="E41" s="21"/>
      <c r="F41" s="30">
        <v>2</v>
      </c>
      <c r="G41" s="23">
        <f t="shared" ref="G41" si="25">J40</f>
        <v>100</v>
      </c>
      <c r="H41" s="21">
        <f t="shared" ref="H41" si="26">F41*G41</f>
        <v>200</v>
      </c>
      <c r="I41" s="24">
        <f t="shared" ref="I41" si="27">+I40+C41-F41</f>
        <v>0</v>
      </c>
      <c r="J41" s="134">
        <v>0</v>
      </c>
      <c r="K41" s="21">
        <f t="shared" ref="K41" si="28">ROUND(I41*J41,2)</f>
        <v>0</v>
      </c>
      <c r="L41" s="34"/>
      <c r="M41" s="1" t="s">
        <v>1207</v>
      </c>
    </row>
    <row r="42" spans="1:13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0</v>
      </c>
      <c r="J42" s="134" t="e">
        <f t="shared" si="3"/>
        <v>#DIV/0!</v>
      </c>
      <c r="K42" s="21" t="e">
        <f t="shared" si="4"/>
        <v>#DIV/0!</v>
      </c>
      <c r="L42" s="34"/>
    </row>
    <row r="43" spans="1:13">
      <c r="A43" s="17"/>
      <c r="B43" s="36"/>
      <c r="C43" s="28"/>
      <c r="D43" s="29"/>
      <c r="E43" s="21"/>
      <c r="F43" s="30"/>
      <c r="G43" s="31"/>
      <c r="H43" s="21"/>
      <c r="I43" s="24">
        <f t="shared" si="2"/>
        <v>0</v>
      </c>
      <c r="J43" s="134" t="e">
        <f t="shared" si="3"/>
        <v>#DIV/0!</v>
      </c>
      <c r="K43" s="21" t="e">
        <f t="shared" si="4"/>
        <v>#DIV/0!</v>
      </c>
      <c r="L43" s="34"/>
    </row>
    <row r="44" spans="1:13">
      <c r="A44" s="17"/>
      <c r="B44" s="36"/>
      <c r="C44" s="28"/>
      <c r="D44" s="29"/>
      <c r="E44" s="21"/>
      <c r="F44" s="30"/>
      <c r="G44" s="31"/>
      <c r="H44" s="21"/>
      <c r="I44" s="24">
        <f t="shared" si="2"/>
        <v>0</v>
      </c>
      <c r="J44" s="134" t="e">
        <f t="shared" si="3"/>
        <v>#DIV/0!</v>
      </c>
      <c r="K44" s="21" t="e">
        <f t="shared" si="4"/>
        <v>#DIV/0!</v>
      </c>
      <c r="L44" s="34"/>
    </row>
    <row r="45" spans="1:13">
      <c r="A45" s="17"/>
      <c r="B45" s="36"/>
      <c r="C45" s="28"/>
      <c r="D45" s="29"/>
      <c r="E45" s="21"/>
      <c r="F45" s="30"/>
      <c r="G45" s="31"/>
      <c r="H45" s="21"/>
      <c r="I45" s="24">
        <f t="shared" si="2"/>
        <v>0</v>
      </c>
      <c r="J45" s="134" t="e">
        <f t="shared" si="3"/>
        <v>#DIV/0!</v>
      </c>
      <c r="K45" s="21" t="e">
        <f t="shared" si="4"/>
        <v>#DIV/0!</v>
      </c>
      <c r="L45" s="34"/>
    </row>
    <row r="46" spans="1:13">
      <c r="A46" s="17"/>
      <c r="B46" s="36"/>
      <c r="C46" s="28"/>
      <c r="D46" s="29"/>
      <c r="E46" s="21"/>
      <c r="F46" s="30"/>
      <c r="G46" s="31"/>
      <c r="H46" s="21"/>
      <c r="I46" s="24">
        <f t="shared" si="2"/>
        <v>0</v>
      </c>
      <c r="J46" s="134" t="e">
        <f t="shared" si="3"/>
        <v>#DIV/0!</v>
      </c>
      <c r="K46" s="21" t="e">
        <f t="shared" si="4"/>
        <v>#DIV/0!</v>
      </c>
      <c r="L46" s="34"/>
    </row>
    <row r="47" spans="1:13">
      <c r="A47" s="17"/>
      <c r="B47" s="36"/>
      <c r="C47" s="28"/>
      <c r="D47" s="29"/>
      <c r="E47" s="21"/>
      <c r="F47" s="30"/>
      <c r="G47" s="31"/>
      <c r="H47" s="21"/>
      <c r="I47" s="24">
        <f t="shared" si="2"/>
        <v>0</v>
      </c>
      <c r="J47" s="134" t="e">
        <f t="shared" si="3"/>
        <v>#DIV/0!</v>
      </c>
      <c r="K47" s="21" t="e">
        <f t="shared" si="4"/>
        <v>#DIV/0!</v>
      </c>
      <c r="L47" s="34"/>
    </row>
    <row r="48" spans="1:13">
      <c r="A48" s="17"/>
      <c r="B48" s="36"/>
      <c r="C48" s="28"/>
      <c r="D48" s="29"/>
      <c r="E48" s="21"/>
      <c r="F48" s="30"/>
      <c r="G48" s="31"/>
      <c r="H48" s="21"/>
      <c r="I48" s="24">
        <f t="shared" si="2"/>
        <v>0</v>
      </c>
      <c r="J48" s="134" t="e">
        <f t="shared" si="3"/>
        <v>#DIV/0!</v>
      </c>
      <c r="K48" s="21" t="e">
        <f t="shared" si="4"/>
        <v>#DIV/0!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0</v>
      </c>
      <c r="J49" s="134" t="e">
        <f t="shared" si="3"/>
        <v>#DIV/0!</v>
      </c>
      <c r="K49" s="21" t="e">
        <f t="shared" si="4"/>
        <v>#DIV/0!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0</v>
      </c>
      <c r="J50" s="134" t="e">
        <f t="shared" si="3"/>
        <v>#DIV/0!</v>
      </c>
      <c r="K50" s="21" t="e">
        <f t="shared" si="4"/>
        <v>#DIV/0!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0</v>
      </c>
      <c r="J51" s="134" t="e">
        <f t="shared" si="3"/>
        <v>#DIV/0!</v>
      </c>
      <c r="K51" s="21" t="e">
        <f t="shared" si="4"/>
        <v>#DIV/0!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0</v>
      </c>
      <c r="J52" s="134" t="e">
        <f t="shared" si="3"/>
        <v>#DIV/0!</v>
      </c>
      <c r="K52" s="21" t="e">
        <f t="shared" si="4"/>
        <v>#DIV/0!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0</v>
      </c>
      <c r="J53" s="134" t="e">
        <f t="shared" si="3"/>
        <v>#DIV/0!</v>
      </c>
      <c r="K53" s="21" t="e">
        <f t="shared" si="4"/>
        <v>#DIV/0!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0</v>
      </c>
      <c r="J54" s="134" t="e">
        <f t="shared" si="3"/>
        <v>#DIV/0!</v>
      </c>
      <c r="K54" s="21" t="e">
        <f t="shared" si="4"/>
        <v>#DIV/0!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0</v>
      </c>
      <c r="J55" s="134" t="e">
        <f t="shared" si="3"/>
        <v>#DIV/0!</v>
      </c>
      <c r="K55" s="21" t="e">
        <f t="shared" si="4"/>
        <v>#DIV/0!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0</v>
      </c>
      <c r="J56" s="134" t="e">
        <f t="shared" si="3"/>
        <v>#DIV/0!</v>
      </c>
      <c r="K56" s="21" t="e">
        <f t="shared" si="4"/>
        <v>#DIV/0!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0</v>
      </c>
      <c r="J57" s="134" t="e">
        <f t="shared" si="3"/>
        <v>#DIV/0!</v>
      </c>
      <c r="K57" s="21" t="e">
        <f t="shared" si="4"/>
        <v>#DIV/0!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0</v>
      </c>
      <c r="J58" s="134" t="e">
        <f t="shared" si="3"/>
        <v>#DIV/0!</v>
      </c>
      <c r="K58" s="21" t="e">
        <f t="shared" si="4"/>
        <v>#DIV/0!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0</v>
      </c>
      <c r="J59" s="134" t="e">
        <f t="shared" si="3"/>
        <v>#DIV/0!</v>
      </c>
      <c r="K59" s="21" t="e">
        <f t="shared" si="4"/>
        <v>#DIV/0!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0</v>
      </c>
      <c r="J60" s="134" t="e">
        <f t="shared" si="3"/>
        <v>#DIV/0!</v>
      </c>
      <c r="K60" s="21" t="e">
        <f t="shared" si="4"/>
        <v>#DIV/0!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0</v>
      </c>
      <c r="J61" s="134" t="e">
        <f t="shared" si="3"/>
        <v>#DIV/0!</v>
      </c>
      <c r="K61" s="21" t="e">
        <f t="shared" si="4"/>
        <v>#DIV/0!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0</v>
      </c>
      <c r="J62" s="134" t="e">
        <f t="shared" si="3"/>
        <v>#DIV/0!</v>
      </c>
      <c r="K62" s="21" t="e">
        <f t="shared" si="4"/>
        <v>#DIV/0!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0</v>
      </c>
      <c r="J63" s="134" t="e">
        <f t="shared" si="3"/>
        <v>#DIV/0!</v>
      </c>
      <c r="K63" s="21" t="e">
        <f t="shared" si="4"/>
        <v>#DIV/0!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0</v>
      </c>
      <c r="J64" s="134" t="e">
        <f t="shared" si="3"/>
        <v>#DIV/0!</v>
      </c>
      <c r="K64" s="21" t="e">
        <f t="shared" si="4"/>
        <v>#DIV/0!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0</v>
      </c>
      <c r="J65" s="134" t="e">
        <f t="shared" si="3"/>
        <v>#DIV/0!</v>
      </c>
      <c r="K65" s="21" t="e">
        <f t="shared" si="4"/>
        <v>#DIV/0!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0</v>
      </c>
      <c r="J66" s="134" t="e">
        <f t="shared" si="3"/>
        <v>#DIV/0!</v>
      </c>
      <c r="K66" s="21" t="e">
        <f t="shared" si="4"/>
        <v>#DIV/0!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0</v>
      </c>
      <c r="J67" s="134" t="e">
        <f t="shared" si="3"/>
        <v>#DIV/0!</v>
      </c>
      <c r="K67" s="21" t="e">
        <f t="shared" si="4"/>
        <v>#DIV/0!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0</v>
      </c>
      <c r="J68" s="134" t="e">
        <f t="shared" si="3"/>
        <v>#DIV/0!</v>
      </c>
      <c r="K68" s="21" t="e">
        <f t="shared" si="4"/>
        <v>#DIV/0!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0</v>
      </c>
      <c r="J69" s="134" t="e">
        <f t="shared" si="3"/>
        <v>#DIV/0!</v>
      </c>
      <c r="K69" s="21" t="e">
        <f t="shared" si="4"/>
        <v>#DIV/0!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0</v>
      </c>
      <c r="J70" s="134" t="e">
        <f t="shared" si="3"/>
        <v>#DIV/0!</v>
      </c>
      <c r="K70" s="21" t="e">
        <f t="shared" si="4"/>
        <v>#DIV/0!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0</v>
      </c>
      <c r="J71" s="134" t="e">
        <f t="shared" si="3"/>
        <v>#DIV/0!</v>
      </c>
      <c r="K71" s="21" t="e">
        <f t="shared" si="4"/>
        <v>#DIV/0!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0</v>
      </c>
      <c r="J72" s="134" t="e">
        <f t="shared" si="3"/>
        <v>#DIV/0!</v>
      </c>
      <c r="K72" s="21" t="e">
        <f t="shared" si="4"/>
        <v>#DIV/0!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0</v>
      </c>
      <c r="J73" s="134" t="e">
        <f t="shared" si="3"/>
        <v>#DIV/0!</v>
      </c>
      <c r="K73" s="21" t="e">
        <f t="shared" si="4"/>
        <v>#DIV/0!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0</v>
      </c>
      <c r="J74" s="134" t="e">
        <f t="shared" si="3"/>
        <v>#DIV/0!</v>
      </c>
      <c r="K74" s="21" t="e">
        <f t="shared" si="4"/>
        <v>#DIV/0!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0</v>
      </c>
      <c r="J75" s="134" t="e">
        <f t="shared" si="3"/>
        <v>#DIV/0!</v>
      </c>
      <c r="K75" s="21" t="e">
        <f t="shared" si="4"/>
        <v>#DIV/0!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0</v>
      </c>
      <c r="J76" s="134" t="e">
        <f t="shared" si="3"/>
        <v>#DIV/0!</v>
      </c>
      <c r="K76" s="21" t="e">
        <f t="shared" si="4"/>
        <v>#DIV/0!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0</v>
      </c>
      <c r="J77" s="134" t="e">
        <f t="shared" si="3"/>
        <v>#DIV/0!</v>
      </c>
      <c r="K77" s="21" t="e">
        <f t="shared" si="4"/>
        <v>#DIV/0!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0</v>
      </c>
      <c r="J78" s="134" t="e">
        <f t="shared" si="3"/>
        <v>#DIV/0!</v>
      </c>
      <c r="K78" s="21" t="e">
        <f t="shared" si="4"/>
        <v>#DIV/0!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29">+I78+C79-F79</f>
        <v>0</v>
      </c>
      <c r="J79" s="134" t="e">
        <f t="shared" ref="J79:J120" si="30">ROUND(((K78+E79)-H79)/I79,2)</f>
        <v>#DIV/0!</v>
      </c>
      <c r="K79" s="21" t="e">
        <f t="shared" ref="K79:K120" si="31">ROUND(I79*J79,2)</f>
        <v>#DIV/0!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29"/>
        <v>0</v>
      </c>
      <c r="J80" s="134" t="e">
        <f t="shared" si="30"/>
        <v>#DIV/0!</v>
      </c>
      <c r="K80" s="21" t="e">
        <f t="shared" si="31"/>
        <v>#DIV/0!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29"/>
        <v>0</v>
      </c>
      <c r="J81" s="134" t="e">
        <f t="shared" si="30"/>
        <v>#DIV/0!</v>
      </c>
      <c r="K81" s="21" t="e">
        <f t="shared" si="31"/>
        <v>#DIV/0!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29"/>
        <v>0</v>
      </c>
      <c r="J82" s="134" t="e">
        <f t="shared" si="30"/>
        <v>#DIV/0!</v>
      </c>
      <c r="K82" s="21" t="e">
        <f t="shared" si="31"/>
        <v>#DIV/0!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29"/>
        <v>0</v>
      </c>
      <c r="J83" s="134" t="e">
        <f t="shared" si="30"/>
        <v>#DIV/0!</v>
      </c>
      <c r="K83" s="21" t="e">
        <f t="shared" si="31"/>
        <v>#DIV/0!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29"/>
        <v>0</v>
      </c>
      <c r="J84" s="134" t="e">
        <f t="shared" si="30"/>
        <v>#DIV/0!</v>
      </c>
      <c r="K84" s="21" t="e">
        <f t="shared" si="31"/>
        <v>#DIV/0!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29"/>
        <v>0</v>
      </c>
      <c r="J85" s="134" t="e">
        <f t="shared" si="30"/>
        <v>#DIV/0!</v>
      </c>
      <c r="K85" s="21" t="e">
        <f t="shared" si="31"/>
        <v>#DIV/0!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29"/>
        <v>0</v>
      </c>
      <c r="J86" s="134" t="e">
        <f t="shared" si="30"/>
        <v>#DIV/0!</v>
      </c>
      <c r="K86" s="21" t="e">
        <f t="shared" si="31"/>
        <v>#DIV/0!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29"/>
        <v>0</v>
      </c>
      <c r="J87" s="134" t="e">
        <f t="shared" si="30"/>
        <v>#DIV/0!</v>
      </c>
      <c r="K87" s="21" t="e">
        <f t="shared" si="31"/>
        <v>#DIV/0!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29"/>
        <v>0</v>
      </c>
      <c r="J88" s="134" t="e">
        <f t="shared" si="30"/>
        <v>#DIV/0!</v>
      </c>
      <c r="K88" s="21" t="e">
        <f t="shared" si="31"/>
        <v>#DIV/0!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29"/>
        <v>0</v>
      </c>
      <c r="J89" s="134" t="e">
        <f t="shared" si="30"/>
        <v>#DIV/0!</v>
      </c>
      <c r="K89" s="21" t="e">
        <f t="shared" si="31"/>
        <v>#DIV/0!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29"/>
        <v>0</v>
      </c>
      <c r="J90" s="134" t="e">
        <f t="shared" si="30"/>
        <v>#DIV/0!</v>
      </c>
      <c r="K90" s="21" t="e">
        <f t="shared" si="31"/>
        <v>#DIV/0!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29"/>
        <v>0</v>
      </c>
      <c r="J91" s="134" t="e">
        <f t="shared" si="30"/>
        <v>#DIV/0!</v>
      </c>
      <c r="K91" s="21" t="e">
        <f t="shared" si="31"/>
        <v>#DIV/0!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29"/>
        <v>0</v>
      </c>
      <c r="J92" s="134" t="e">
        <f t="shared" si="30"/>
        <v>#DIV/0!</v>
      </c>
      <c r="K92" s="21" t="e">
        <f t="shared" si="31"/>
        <v>#DIV/0!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29"/>
        <v>0</v>
      </c>
      <c r="J93" s="134" t="e">
        <f t="shared" si="30"/>
        <v>#DIV/0!</v>
      </c>
      <c r="K93" s="21" t="e">
        <f t="shared" si="31"/>
        <v>#DIV/0!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29"/>
        <v>0</v>
      </c>
      <c r="J94" s="134" t="e">
        <f t="shared" si="30"/>
        <v>#DIV/0!</v>
      </c>
      <c r="K94" s="21" t="e">
        <f t="shared" si="31"/>
        <v>#DIV/0!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29"/>
        <v>0</v>
      </c>
      <c r="J95" s="134" t="e">
        <f t="shared" si="30"/>
        <v>#DIV/0!</v>
      </c>
      <c r="K95" s="21" t="e">
        <f t="shared" si="31"/>
        <v>#DIV/0!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29"/>
        <v>0</v>
      </c>
      <c r="J96" s="134" t="e">
        <f t="shared" si="30"/>
        <v>#DIV/0!</v>
      </c>
      <c r="K96" s="21" t="e">
        <f t="shared" si="31"/>
        <v>#DIV/0!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29"/>
        <v>0</v>
      </c>
      <c r="J97" s="134" t="e">
        <f t="shared" si="30"/>
        <v>#DIV/0!</v>
      </c>
      <c r="K97" s="21" t="e">
        <f t="shared" si="31"/>
        <v>#DIV/0!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29"/>
        <v>0</v>
      </c>
      <c r="J98" s="134" t="e">
        <f t="shared" si="30"/>
        <v>#DIV/0!</v>
      </c>
      <c r="K98" s="21" t="e">
        <f t="shared" si="31"/>
        <v>#DIV/0!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29"/>
        <v>0</v>
      </c>
      <c r="J99" s="134" t="e">
        <f t="shared" si="30"/>
        <v>#DIV/0!</v>
      </c>
      <c r="K99" s="21" t="e">
        <f t="shared" si="31"/>
        <v>#DIV/0!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29"/>
        <v>0</v>
      </c>
      <c r="J100" s="134" t="e">
        <f t="shared" si="30"/>
        <v>#DIV/0!</v>
      </c>
      <c r="K100" s="21" t="e">
        <f t="shared" si="31"/>
        <v>#DIV/0!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29"/>
        <v>0</v>
      </c>
      <c r="J101" s="134" t="e">
        <f t="shared" si="30"/>
        <v>#DIV/0!</v>
      </c>
      <c r="K101" s="21" t="e">
        <f t="shared" si="31"/>
        <v>#DIV/0!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29"/>
        <v>0</v>
      </c>
      <c r="J102" s="134" t="e">
        <f t="shared" si="30"/>
        <v>#DIV/0!</v>
      </c>
      <c r="K102" s="21" t="e">
        <f t="shared" si="31"/>
        <v>#DIV/0!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29"/>
        <v>0</v>
      </c>
      <c r="J103" s="134" t="e">
        <f t="shared" si="30"/>
        <v>#DIV/0!</v>
      </c>
      <c r="K103" s="21" t="e">
        <f t="shared" si="31"/>
        <v>#DIV/0!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29"/>
        <v>0</v>
      </c>
      <c r="J104" s="134" t="e">
        <f t="shared" si="30"/>
        <v>#DIV/0!</v>
      </c>
      <c r="K104" s="21" t="e">
        <f t="shared" si="31"/>
        <v>#DIV/0!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29"/>
        <v>0</v>
      </c>
      <c r="J105" s="134" t="e">
        <f t="shared" si="30"/>
        <v>#DIV/0!</v>
      </c>
      <c r="K105" s="21" t="e">
        <f t="shared" si="31"/>
        <v>#DIV/0!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29"/>
        <v>0</v>
      </c>
      <c r="J106" s="134" t="e">
        <f t="shared" si="30"/>
        <v>#DIV/0!</v>
      </c>
      <c r="K106" s="21" t="e">
        <f t="shared" si="31"/>
        <v>#DIV/0!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29"/>
        <v>0</v>
      </c>
      <c r="J107" s="134" t="e">
        <f t="shared" si="30"/>
        <v>#DIV/0!</v>
      </c>
      <c r="K107" s="21" t="e">
        <f t="shared" si="31"/>
        <v>#DIV/0!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29"/>
        <v>0</v>
      </c>
      <c r="J108" s="134" t="e">
        <f t="shared" si="30"/>
        <v>#DIV/0!</v>
      </c>
      <c r="K108" s="21" t="e">
        <f t="shared" si="31"/>
        <v>#DIV/0!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29"/>
        <v>0</v>
      </c>
      <c r="J109" s="134" t="e">
        <f t="shared" si="30"/>
        <v>#DIV/0!</v>
      </c>
      <c r="K109" s="21" t="e">
        <f t="shared" si="31"/>
        <v>#DIV/0!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29"/>
        <v>0</v>
      </c>
      <c r="J110" s="134" t="e">
        <f t="shared" si="30"/>
        <v>#DIV/0!</v>
      </c>
      <c r="K110" s="21" t="e">
        <f t="shared" si="31"/>
        <v>#DIV/0!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29"/>
        <v>0</v>
      </c>
      <c r="J111" s="134" t="e">
        <f t="shared" si="30"/>
        <v>#DIV/0!</v>
      </c>
      <c r="K111" s="21" t="e">
        <f t="shared" si="31"/>
        <v>#DIV/0!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29"/>
        <v>0</v>
      </c>
      <c r="J112" s="134" t="e">
        <f t="shared" si="30"/>
        <v>#DIV/0!</v>
      </c>
      <c r="K112" s="21" t="e">
        <f t="shared" si="31"/>
        <v>#DIV/0!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29"/>
        <v>0</v>
      </c>
      <c r="J113" s="134" t="e">
        <f t="shared" si="30"/>
        <v>#DIV/0!</v>
      </c>
      <c r="K113" s="21" t="e">
        <f t="shared" si="31"/>
        <v>#DIV/0!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29"/>
        <v>0</v>
      </c>
      <c r="J114" s="134" t="e">
        <f t="shared" si="30"/>
        <v>#DIV/0!</v>
      </c>
      <c r="K114" s="21" t="e">
        <f t="shared" si="31"/>
        <v>#DIV/0!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29"/>
        <v>0</v>
      </c>
      <c r="J115" s="134" t="e">
        <f t="shared" si="30"/>
        <v>#DIV/0!</v>
      </c>
      <c r="K115" s="21" t="e">
        <f t="shared" si="31"/>
        <v>#DIV/0!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29"/>
        <v>0</v>
      </c>
      <c r="J116" s="134" t="e">
        <f t="shared" si="30"/>
        <v>#DIV/0!</v>
      </c>
      <c r="K116" s="21" t="e">
        <f t="shared" si="31"/>
        <v>#DIV/0!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29"/>
        <v>0</v>
      </c>
      <c r="J117" s="134" t="e">
        <f t="shared" si="30"/>
        <v>#DIV/0!</v>
      </c>
      <c r="K117" s="21" t="e">
        <f t="shared" si="31"/>
        <v>#DIV/0!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29"/>
        <v>0</v>
      </c>
      <c r="J118" s="134" t="e">
        <f t="shared" si="30"/>
        <v>#DIV/0!</v>
      </c>
      <c r="K118" s="21" t="e">
        <f t="shared" si="31"/>
        <v>#DIV/0!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29"/>
        <v>0</v>
      </c>
      <c r="J119" s="134" t="e">
        <f t="shared" si="30"/>
        <v>#DIV/0!</v>
      </c>
      <c r="K119" s="21" t="e">
        <f t="shared" si="31"/>
        <v>#DIV/0!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29"/>
        <v>0</v>
      </c>
      <c r="J120" s="134" t="e">
        <f t="shared" si="30"/>
        <v>#DIV/0!</v>
      </c>
      <c r="K120" s="21" t="e">
        <f t="shared" si="31"/>
        <v>#DIV/0!</v>
      </c>
      <c r="L120" s="34"/>
    </row>
  </sheetData>
  <mergeCells count="23"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I10:L10"/>
    <mergeCell ref="A11:A13"/>
    <mergeCell ref="B11:B13"/>
    <mergeCell ref="C11:E11"/>
    <mergeCell ref="F11:H11"/>
    <mergeCell ref="I11:K11"/>
    <mergeCell ref="L11:L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rgb="FF7030A0"/>
    <pageSetUpPr fitToPage="1"/>
  </sheetPr>
  <dimension ref="A1:N120"/>
  <sheetViews>
    <sheetView topLeftCell="A7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1121</v>
      </c>
      <c r="F8" s="10"/>
      <c r="G8" s="10"/>
      <c r="H8" s="38"/>
      <c r="I8" s="9" t="s">
        <v>6</v>
      </c>
      <c r="J8" s="10"/>
      <c r="K8" s="10" t="s">
        <v>1120</v>
      </c>
      <c r="L8" s="11"/>
    </row>
    <row r="9" spans="1:13" ht="15" customHeight="1">
      <c r="A9" s="12" t="s">
        <v>8</v>
      </c>
      <c r="D9" s="10" t="s">
        <v>1122</v>
      </c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32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45545</v>
      </c>
      <c r="B15" s="168" t="s">
        <v>1123</v>
      </c>
      <c r="C15" s="156">
        <v>50</v>
      </c>
      <c r="D15" s="157">
        <v>120</v>
      </c>
      <c r="E15" s="21">
        <f>C15*D15</f>
        <v>6000</v>
      </c>
      <c r="F15" s="159"/>
      <c r="G15" s="160">
        <f t="shared" ref="G15:G32" si="1">J14</f>
        <v>0</v>
      </c>
      <c r="H15" s="158">
        <f t="shared" si="0"/>
        <v>0</v>
      </c>
      <c r="I15" s="180">
        <f t="shared" ref="I15:I78" si="2">+I14+C15-F15</f>
        <v>50</v>
      </c>
      <c r="J15" s="181">
        <f t="shared" ref="J15:J78" si="3">ROUND(((K14+E15)-H15)/I15,2)</f>
        <v>120</v>
      </c>
      <c r="K15" s="182">
        <f t="shared" ref="K15:K78" si="4">ROUND(I15*J15,2)</f>
        <v>6000</v>
      </c>
      <c r="L15" s="164"/>
      <c r="M15" s="165"/>
    </row>
    <row r="16" spans="1:13" ht="17.100000000000001" customHeight="1">
      <c r="A16" s="17">
        <v>45566</v>
      </c>
      <c r="B16" s="305" t="s">
        <v>587</v>
      </c>
      <c r="C16" s="19"/>
      <c r="D16" s="20"/>
      <c r="E16" s="21"/>
      <c r="F16" s="22">
        <v>1</v>
      </c>
      <c r="G16" s="23">
        <f t="shared" si="1"/>
        <v>120</v>
      </c>
      <c r="H16" s="21">
        <f t="shared" si="0"/>
        <v>120</v>
      </c>
      <c r="I16" s="24">
        <f t="shared" si="2"/>
        <v>49</v>
      </c>
      <c r="J16" s="134">
        <f t="shared" si="3"/>
        <v>120</v>
      </c>
      <c r="K16" s="21">
        <f t="shared" si="4"/>
        <v>5880</v>
      </c>
      <c r="L16" s="26"/>
      <c r="M16" s="1" t="s">
        <v>1136</v>
      </c>
    </row>
    <row r="17" spans="1:14" ht="17.100000000000001" customHeight="1">
      <c r="A17" s="154">
        <v>45573</v>
      </c>
      <c r="B17" s="186" t="s">
        <v>595</v>
      </c>
      <c r="C17" s="156"/>
      <c r="D17" s="157"/>
      <c r="E17" s="158"/>
      <c r="F17" s="159">
        <v>2</v>
      </c>
      <c r="G17" s="160">
        <f t="shared" si="1"/>
        <v>120</v>
      </c>
      <c r="H17" s="158">
        <f t="shared" si="0"/>
        <v>240</v>
      </c>
      <c r="I17" s="161">
        <f t="shared" si="2"/>
        <v>47</v>
      </c>
      <c r="J17" s="162">
        <f t="shared" si="3"/>
        <v>120</v>
      </c>
      <c r="K17" s="163">
        <f t="shared" si="4"/>
        <v>5640</v>
      </c>
      <c r="L17" s="164"/>
      <c r="M17" s="165" t="s">
        <v>1150</v>
      </c>
      <c r="N17" s="104"/>
    </row>
    <row r="18" spans="1:14" ht="17.100000000000001" customHeight="1">
      <c r="A18" s="17">
        <v>45608</v>
      </c>
      <c r="B18" s="82" t="s">
        <v>607</v>
      </c>
      <c r="C18" s="19"/>
      <c r="D18" s="20"/>
      <c r="E18" s="21"/>
      <c r="F18" s="22">
        <v>1</v>
      </c>
      <c r="G18" s="23">
        <f t="shared" si="1"/>
        <v>120</v>
      </c>
      <c r="H18" s="21">
        <f t="shared" si="0"/>
        <v>120</v>
      </c>
      <c r="I18" s="24">
        <f t="shared" si="2"/>
        <v>46</v>
      </c>
      <c r="J18" s="134">
        <f t="shared" si="3"/>
        <v>120</v>
      </c>
      <c r="K18" s="21">
        <f t="shared" si="4"/>
        <v>5520</v>
      </c>
      <c r="L18" s="26"/>
      <c r="M18" s="1" t="s">
        <v>1194</v>
      </c>
    </row>
    <row r="19" spans="1:14" ht="17.100000000000001" customHeight="1">
      <c r="A19" s="17"/>
      <c r="B19" s="17"/>
      <c r="C19" s="28"/>
      <c r="D19" s="29"/>
      <c r="E19" s="21"/>
      <c r="F19" s="30"/>
      <c r="G19" s="23">
        <f t="shared" si="1"/>
        <v>120</v>
      </c>
      <c r="H19" s="21">
        <f t="shared" si="0"/>
        <v>0</v>
      </c>
      <c r="I19" s="24">
        <f t="shared" si="2"/>
        <v>46</v>
      </c>
      <c r="J19" s="134">
        <f t="shared" si="3"/>
        <v>120</v>
      </c>
      <c r="K19" s="21">
        <f t="shared" si="4"/>
        <v>5520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23">
        <f t="shared" si="1"/>
        <v>120</v>
      </c>
      <c r="H20" s="21">
        <f t="shared" si="0"/>
        <v>0</v>
      </c>
      <c r="I20" s="24">
        <f t="shared" si="2"/>
        <v>46</v>
      </c>
      <c r="J20" s="134">
        <f t="shared" si="3"/>
        <v>120</v>
      </c>
      <c r="K20" s="21">
        <f t="shared" si="4"/>
        <v>5520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23">
        <f t="shared" si="1"/>
        <v>120</v>
      </c>
      <c r="H21" s="21">
        <f t="shared" si="0"/>
        <v>0</v>
      </c>
      <c r="I21" s="24">
        <f t="shared" si="2"/>
        <v>46</v>
      </c>
      <c r="J21" s="134">
        <f t="shared" si="3"/>
        <v>120</v>
      </c>
      <c r="K21" s="21">
        <f t="shared" si="4"/>
        <v>5520</v>
      </c>
      <c r="L21" s="34"/>
    </row>
    <row r="22" spans="1:14" ht="17.100000000000001" customHeight="1">
      <c r="A22" s="154"/>
      <c r="B22" s="168"/>
      <c r="C22" s="156"/>
      <c r="D22" s="157"/>
      <c r="E22" s="158"/>
      <c r="F22" s="159"/>
      <c r="G22" s="170">
        <f t="shared" si="1"/>
        <v>120</v>
      </c>
      <c r="H22" s="158">
        <f t="shared" si="0"/>
        <v>0</v>
      </c>
      <c r="I22" s="173">
        <f t="shared" si="2"/>
        <v>46</v>
      </c>
      <c r="J22" s="174">
        <f t="shared" si="3"/>
        <v>120</v>
      </c>
      <c r="K22" s="158">
        <f t="shared" si="4"/>
        <v>5520</v>
      </c>
      <c r="L22" s="164"/>
      <c r="M22" s="165"/>
    </row>
    <row r="23" spans="1:14" ht="17.100000000000001" customHeight="1">
      <c r="A23" s="17"/>
      <c r="B23" s="82"/>
      <c r="C23" s="19"/>
      <c r="D23" s="20"/>
      <c r="E23" s="21"/>
      <c r="F23" s="22"/>
      <c r="G23" s="23">
        <f t="shared" si="1"/>
        <v>120</v>
      </c>
      <c r="H23" s="21">
        <f t="shared" si="0"/>
        <v>0</v>
      </c>
      <c r="I23" s="24">
        <f t="shared" si="2"/>
        <v>46</v>
      </c>
      <c r="J23" s="134">
        <f t="shared" si="3"/>
        <v>120</v>
      </c>
      <c r="K23" s="21">
        <f t="shared" si="4"/>
        <v>5520</v>
      </c>
      <c r="L23" s="26"/>
    </row>
    <row r="24" spans="1:14" ht="17.100000000000001" customHeight="1">
      <c r="A24" s="17"/>
      <c r="B24" s="36"/>
      <c r="C24" s="28"/>
      <c r="D24" s="29"/>
      <c r="E24" s="21"/>
      <c r="F24" s="30"/>
      <c r="G24" s="23">
        <f t="shared" si="1"/>
        <v>120</v>
      </c>
      <c r="H24" s="21">
        <f t="shared" si="0"/>
        <v>0</v>
      </c>
      <c r="I24" s="24">
        <f t="shared" si="2"/>
        <v>46</v>
      </c>
      <c r="J24" s="134">
        <f t="shared" si="3"/>
        <v>120</v>
      </c>
      <c r="K24" s="21">
        <f t="shared" si="4"/>
        <v>5520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23">
        <f t="shared" si="1"/>
        <v>120</v>
      </c>
      <c r="H25" s="21">
        <f t="shared" si="0"/>
        <v>0</v>
      </c>
      <c r="I25" s="24">
        <f t="shared" si="2"/>
        <v>46</v>
      </c>
      <c r="J25" s="134">
        <f t="shared" si="3"/>
        <v>120</v>
      </c>
      <c r="K25" s="21">
        <f t="shared" si="4"/>
        <v>5520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23">
        <f t="shared" si="1"/>
        <v>120</v>
      </c>
      <c r="H26" s="21">
        <f t="shared" si="0"/>
        <v>0</v>
      </c>
      <c r="I26" s="24">
        <f t="shared" si="2"/>
        <v>46</v>
      </c>
      <c r="J26" s="134">
        <f t="shared" si="3"/>
        <v>120</v>
      </c>
      <c r="K26" s="21">
        <f t="shared" si="4"/>
        <v>5520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23">
        <f t="shared" si="1"/>
        <v>120</v>
      </c>
      <c r="H27" s="21">
        <f t="shared" si="0"/>
        <v>0</v>
      </c>
      <c r="I27" s="24">
        <f t="shared" si="2"/>
        <v>46</v>
      </c>
      <c r="J27" s="134">
        <f t="shared" si="3"/>
        <v>120</v>
      </c>
      <c r="K27" s="21">
        <f t="shared" si="4"/>
        <v>5520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23">
        <f t="shared" si="1"/>
        <v>120</v>
      </c>
      <c r="H28" s="21">
        <f t="shared" si="0"/>
        <v>0</v>
      </c>
      <c r="I28" s="24">
        <f t="shared" si="2"/>
        <v>46</v>
      </c>
      <c r="J28" s="134">
        <f t="shared" si="3"/>
        <v>120</v>
      </c>
      <c r="K28" s="21">
        <f t="shared" si="4"/>
        <v>5520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23">
        <f t="shared" si="1"/>
        <v>120</v>
      </c>
      <c r="H29" s="21">
        <f t="shared" si="0"/>
        <v>0</v>
      </c>
      <c r="I29" s="24">
        <f t="shared" si="2"/>
        <v>46</v>
      </c>
      <c r="J29" s="134">
        <f t="shared" si="3"/>
        <v>120</v>
      </c>
      <c r="K29" s="21">
        <f t="shared" si="4"/>
        <v>5520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23">
        <f t="shared" si="1"/>
        <v>120</v>
      </c>
      <c r="H30" s="21">
        <f t="shared" si="0"/>
        <v>0</v>
      </c>
      <c r="I30" s="24">
        <f t="shared" si="2"/>
        <v>46</v>
      </c>
      <c r="J30" s="134">
        <f t="shared" si="3"/>
        <v>120</v>
      </c>
      <c r="K30" s="21">
        <f t="shared" si="4"/>
        <v>5520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23">
        <f t="shared" si="1"/>
        <v>120</v>
      </c>
      <c r="H31" s="21">
        <f t="shared" si="0"/>
        <v>0</v>
      </c>
      <c r="I31" s="24">
        <f t="shared" si="2"/>
        <v>46</v>
      </c>
      <c r="J31" s="134">
        <f t="shared" si="3"/>
        <v>120</v>
      </c>
      <c r="K31" s="21">
        <f t="shared" si="4"/>
        <v>5520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23">
        <f t="shared" si="1"/>
        <v>120</v>
      </c>
      <c r="H32" s="21">
        <f t="shared" si="0"/>
        <v>0</v>
      </c>
      <c r="I32" s="24">
        <f t="shared" si="2"/>
        <v>46</v>
      </c>
      <c r="J32" s="134">
        <f t="shared" si="3"/>
        <v>120</v>
      </c>
      <c r="K32" s="21">
        <f t="shared" si="4"/>
        <v>5520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2"/>
        <v>46</v>
      </c>
      <c r="J33" s="134">
        <f t="shared" si="3"/>
        <v>120</v>
      </c>
      <c r="K33" s="21">
        <f t="shared" si="4"/>
        <v>5520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2"/>
        <v>46</v>
      </c>
      <c r="J34" s="134">
        <f t="shared" si="3"/>
        <v>120</v>
      </c>
      <c r="K34" s="21">
        <f t="shared" si="4"/>
        <v>5520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2"/>
        <v>46</v>
      </c>
      <c r="J35" s="134">
        <f t="shared" si="3"/>
        <v>120</v>
      </c>
      <c r="K35" s="21">
        <f t="shared" si="4"/>
        <v>5520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2"/>
        <v>46</v>
      </c>
      <c r="J36" s="134">
        <f t="shared" si="3"/>
        <v>120</v>
      </c>
      <c r="K36" s="21">
        <f t="shared" si="4"/>
        <v>5520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2"/>
        <v>46</v>
      </c>
      <c r="J37" s="134">
        <f t="shared" si="3"/>
        <v>120</v>
      </c>
      <c r="K37" s="21">
        <f t="shared" si="4"/>
        <v>5520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2"/>
        <v>46</v>
      </c>
      <c r="J38" s="134">
        <f t="shared" si="3"/>
        <v>120</v>
      </c>
      <c r="K38" s="21">
        <f t="shared" si="4"/>
        <v>5520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2"/>
        <v>46</v>
      </c>
      <c r="J39" s="134">
        <f t="shared" si="3"/>
        <v>120</v>
      </c>
      <c r="K39" s="21">
        <f t="shared" si="4"/>
        <v>5520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2"/>
        <v>46</v>
      </c>
      <c r="J40" s="134">
        <f t="shared" si="3"/>
        <v>120</v>
      </c>
      <c r="K40" s="21">
        <f t="shared" si="4"/>
        <v>5520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2"/>
        <v>46</v>
      </c>
      <c r="J41" s="134">
        <f t="shared" si="3"/>
        <v>120</v>
      </c>
      <c r="K41" s="21">
        <f t="shared" si="4"/>
        <v>5520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46</v>
      </c>
      <c r="J42" s="134">
        <f t="shared" si="3"/>
        <v>120</v>
      </c>
      <c r="K42" s="21">
        <f t="shared" si="4"/>
        <v>5520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2"/>
        <v>46</v>
      </c>
      <c r="J43" s="134">
        <f t="shared" si="3"/>
        <v>120</v>
      </c>
      <c r="K43" s="21">
        <f t="shared" si="4"/>
        <v>5520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2"/>
        <v>46</v>
      </c>
      <c r="J44" s="134">
        <f t="shared" si="3"/>
        <v>120</v>
      </c>
      <c r="K44" s="21">
        <f t="shared" si="4"/>
        <v>5520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2"/>
        <v>46</v>
      </c>
      <c r="J45" s="134">
        <f t="shared" si="3"/>
        <v>120</v>
      </c>
      <c r="K45" s="21">
        <f t="shared" si="4"/>
        <v>5520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2"/>
        <v>46</v>
      </c>
      <c r="J46" s="134">
        <f t="shared" si="3"/>
        <v>120</v>
      </c>
      <c r="K46" s="21">
        <f t="shared" si="4"/>
        <v>5520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2"/>
        <v>46</v>
      </c>
      <c r="J47" s="134">
        <f t="shared" si="3"/>
        <v>120</v>
      </c>
      <c r="K47" s="21">
        <f t="shared" si="4"/>
        <v>5520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2"/>
        <v>46</v>
      </c>
      <c r="J48" s="134">
        <f t="shared" si="3"/>
        <v>120</v>
      </c>
      <c r="K48" s="21">
        <f t="shared" si="4"/>
        <v>5520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46</v>
      </c>
      <c r="J49" s="134">
        <f t="shared" si="3"/>
        <v>120</v>
      </c>
      <c r="K49" s="21">
        <f t="shared" si="4"/>
        <v>5520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46</v>
      </c>
      <c r="J50" s="134">
        <f t="shared" si="3"/>
        <v>120</v>
      </c>
      <c r="K50" s="21">
        <f t="shared" si="4"/>
        <v>5520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46</v>
      </c>
      <c r="J51" s="134">
        <f t="shared" si="3"/>
        <v>120</v>
      </c>
      <c r="K51" s="21">
        <f t="shared" si="4"/>
        <v>5520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46</v>
      </c>
      <c r="J52" s="134">
        <f t="shared" si="3"/>
        <v>120</v>
      </c>
      <c r="K52" s="21">
        <f t="shared" si="4"/>
        <v>5520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46</v>
      </c>
      <c r="J53" s="134">
        <f t="shared" si="3"/>
        <v>120</v>
      </c>
      <c r="K53" s="21">
        <f t="shared" si="4"/>
        <v>5520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46</v>
      </c>
      <c r="J54" s="134">
        <f t="shared" si="3"/>
        <v>120</v>
      </c>
      <c r="K54" s="21">
        <f t="shared" si="4"/>
        <v>5520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46</v>
      </c>
      <c r="J55" s="134">
        <f t="shared" si="3"/>
        <v>120</v>
      </c>
      <c r="K55" s="21">
        <f t="shared" si="4"/>
        <v>5520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46</v>
      </c>
      <c r="J56" s="134">
        <f t="shared" si="3"/>
        <v>120</v>
      </c>
      <c r="K56" s="21">
        <f t="shared" si="4"/>
        <v>5520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46</v>
      </c>
      <c r="J57" s="134">
        <f t="shared" si="3"/>
        <v>120</v>
      </c>
      <c r="K57" s="21">
        <f t="shared" si="4"/>
        <v>5520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46</v>
      </c>
      <c r="J58" s="134">
        <f t="shared" si="3"/>
        <v>120</v>
      </c>
      <c r="K58" s="21">
        <f t="shared" si="4"/>
        <v>5520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46</v>
      </c>
      <c r="J59" s="134">
        <f t="shared" si="3"/>
        <v>120</v>
      </c>
      <c r="K59" s="21">
        <f t="shared" si="4"/>
        <v>5520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46</v>
      </c>
      <c r="J60" s="134">
        <f t="shared" si="3"/>
        <v>120</v>
      </c>
      <c r="K60" s="21">
        <f t="shared" si="4"/>
        <v>5520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46</v>
      </c>
      <c r="J61" s="134">
        <f t="shared" si="3"/>
        <v>120</v>
      </c>
      <c r="K61" s="21">
        <f t="shared" si="4"/>
        <v>5520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46</v>
      </c>
      <c r="J62" s="134">
        <f t="shared" si="3"/>
        <v>120</v>
      </c>
      <c r="K62" s="21">
        <f t="shared" si="4"/>
        <v>5520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46</v>
      </c>
      <c r="J63" s="134">
        <f t="shared" si="3"/>
        <v>120</v>
      </c>
      <c r="K63" s="21">
        <f t="shared" si="4"/>
        <v>5520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46</v>
      </c>
      <c r="J64" s="134">
        <f t="shared" si="3"/>
        <v>120</v>
      </c>
      <c r="K64" s="21">
        <f t="shared" si="4"/>
        <v>5520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46</v>
      </c>
      <c r="J65" s="134">
        <f t="shared" si="3"/>
        <v>120</v>
      </c>
      <c r="K65" s="21">
        <f t="shared" si="4"/>
        <v>5520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46</v>
      </c>
      <c r="J66" s="134">
        <f t="shared" si="3"/>
        <v>120</v>
      </c>
      <c r="K66" s="21">
        <f t="shared" si="4"/>
        <v>5520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46</v>
      </c>
      <c r="J67" s="134">
        <f t="shared" si="3"/>
        <v>120</v>
      </c>
      <c r="K67" s="21">
        <f t="shared" si="4"/>
        <v>5520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46</v>
      </c>
      <c r="J68" s="134">
        <f t="shared" si="3"/>
        <v>120</v>
      </c>
      <c r="K68" s="21">
        <f t="shared" si="4"/>
        <v>5520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46</v>
      </c>
      <c r="J69" s="134">
        <f t="shared" si="3"/>
        <v>120</v>
      </c>
      <c r="K69" s="21">
        <f t="shared" si="4"/>
        <v>5520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46</v>
      </c>
      <c r="J70" s="134">
        <f t="shared" si="3"/>
        <v>120</v>
      </c>
      <c r="K70" s="21">
        <f t="shared" si="4"/>
        <v>5520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46</v>
      </c>
      <c r="J71" s="134">
        <f t="shared" si="3"/>
        <v>120</v>
      </c>
      <c r="K71" s="21">
        <f t="shared" si="4"/>
        <v>5520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46</v>
      </c>
      <c r="J72" s="134">
        <f t="shared" si="3"/>
        <v>120</v>
      </c>
      <c r="K72" s="21">
        <f t="shared" si="4"/>
        <v>5520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46</v>
      </c>
      <c r="J73" s="134">
        <f t="shared" si="3"/>
        <v>120</v>
      </c>
      <c r="K73" s="21">
        <f t="shared" si="4"/>
        <v>5520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46</v>
      </c>
      <c r="J74" s="134">
        <f t="shared" si="3"/>
        <v>120</v>
      </c>
      <c r="K74" s="21">
        <f t="shared" si="4"/>
        <v>5520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46</v>
      </c>
      <c r="J75" s="134">
        <f t="shared" si="3"/>
        <v>120</v>
      </c>
      <c r="K75" s="21">
        <f t="shared" si="4"/>
        <v>5520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46</v>
      </c>
      <c r="J76" s="134">
        <f t="shared" si="3"/>
        <v>120</v>
      </c>
      <c r="K76" s="21">
        <f t="shared" si="4"/>
        <v>5520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46</v>
      </c>
      <c r="J77" s="134">
        <f t="shared" si="3"/>
        <v>120</v>
      </c>
      <c r="K77" s="21">
        <f t="shared" si="4"/>
        <v>5520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46</v>
      </c>
      <c r="J78" s="134">
        <f t="shared" si="3"/>
        <v>120</v>
      </c>
      <c r="K78" s="21">
        <f t="shared" si="4"/>
        <v>5520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5">+I78+C79-F79</f>
        <v>46</v>
      </c>
      <c r="J79" s="134">
        <f t="shared" ref="J79:J120" si="6">ROUND(((K78+E79)-H79)/I79,2)</f>
        <v>120</v>
      </c>
      <c r="K79" s="21">
        <f t="shared" ref="K79:K120" si="7">ROUND(I79*J79,2)</f>
        <v>5520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5"/>
        <v>46</v>
      </c>
      <c r="J80" s="134">
        <f t="shared" si="6"/>
        <v>120</v>
      </c>
      <c r="K80" s="21">
        <f t="shared" si="7"/>
        <v>5520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5"/>
        <v>46</v>
      </c>
      <c r="J81" s="134">
        <f t="shared" si="6"/>
        <v>120</v>
      </c>
      <c r="K81" s="21">
        <f t="shared" si="7"/>
        <v>5520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5"/>
        <v>46</v>
      </c>
      <c r="J82" s="134">
        <f t="shared" si="6"/>
        <v>120</v>
      </c>
      <c r="K82" s="21">
        <f t="shared" si="7"/>
        <v>5520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5"/>
        <v>46</v>
      </c>
      <c r="J83" s="134">
        <f t="shared" si="6"/>
        <v>120</v>
      </c>
      <c r="K83" s="21">
        <f t="shared" si="7"/>
        <v>5520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5"/>
        <v>46</v>
      </c>
      <c r="J84" s="134">
        <f t="shared" si="6"/>
        <v>120</v>
      </c>
      <c r="K84" s="21">
        <f t="shared" si="7"/>
        <v>5520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5"/>
        <v>46</v>
      </c>
      <c r="J85" s="134">
        <f t="shared" si="6"/>
        <v>120</v>
      </c>
      <c r="K85" s="21">
        <f t="shared" si="7"/>
        <v>5520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5"/>
        <v>46</v>
      </c>
      <c r="J86" s="134">
        <f t="shared" si="6"/>
        <v>120</v>
      </c>
      <c r="K86" s="21">
        <f t="shared" si="7"/>
        <v>5520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5"/>
        <v>46</v>
      </c>
      <c r="J87" s="134">
        <f t="shared" si="6"/>
        <v>120</v>
      </c>
      <c r="K87" s="21">
        <f t="shared" si="7"/>
        <v>5520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5"/>
        <v>46</v>
      </c>
      <c r="J88" s="134">
        <f t="shared" si="6"/>
        <v>120</v>
      </c>
      <c r="K88" s="21">
        <f t="shared" si="7"/>
        <v>5520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5"/>
        <v>46</v>
      </c>
      <c r="J89" s="134">
        <f t="shared" si="6"/>
        <v>120</v>
      </c>
      <c r="K89" s="21">
        <f t="shared" si="7"/>
        <v>5520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5"/>
        <v>46</v>
      </c>
      <c r="J90" s="134">
        <f t="shared" si="6"/>
        <v>120</v>
      </c>
      <c r="K90" s="21">
        <f t="shared" si="7"/>
        <v>5520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5"/>
        <v>46</v>
      </c>
      <c r="J91" s="134">
        <f t="shared" si="6"/>
        <v>120</v>
      </c>
      <c r="K91" s="21">
        <f t="shared" si="7"/>
        <v>5520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5"/>
        <v>46</v>
      </c>
      <c r="J92" s="134">
        <f t="shared" si="6"/>
        <v>120</v>
      </c>
      <c r="K92" s="21">
        <f t="shared" si="7"/>
        <v>5520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5"/>
        <v>46</v>
      </c>
      <c r="J93" s="134">
        <f t="shared" si="6"/>
        <v>120</v>
      </c>
      <c r="K93" s="21">
        <f t="shared" si="7"/>
        <v>5520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5"/>
        <v>46</v>
      </c>
      <c r="J94" s="134">
        <f t="shared" si="6"/>
        <v>120</v>
      </c>
      <c r="K94" s="21">
        <f t="shared" si="7"/>
        <v>5520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5"/>
        <v>46</v>
      </c>
      <c r="J95" s="134">
        <f t="shared" si="6"/>
        <v>120</v>
      </c>
      <c r="K95" s="21">
        <f t="shared" si="7"/>
        <v>5520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5"/>
        <v>46</v>
      </c>
      <c r="J96" s="134">
        <f t="shared" si="6"/>
        <v>120</v>
      </c>
      <c r="K96" s="21">
        <f t="shared" si="7"/>
        <v>5520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5"/>
        <v>46</v>
      </c>
      <c r="J97" s="134">
        <f t="shared" si="6"/>
        <v>120</v>
      </c>
      <c r="K97" s="21">
        <f t="shared" si="7"/>
        <v>5520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5"/>
        <v>46</v>
      </c>
      <c r="J98" s="134">
        <f t="shared" si="6"/>
        <v>120</v>
      </c>
      <c r="K98" s="21">
        <f t="shared" si="7"/>
        <v>5520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5"/>
        <v>46</v>
      </c>
      <c r="J99" s="134">
        <f t="shared" si="6"/>
        <v>120</v>
      </c>
      <c r="K99" s="21">
        <f t="shared" si="7"/>
        <v>5520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5"/>
        <v>46</v>
      </c>
      <c r="J100" s="134">
        <f t="shared" si="6"/>
        <v>120</v>
      </c>
      <c r="K100" s="21">
        <f t="shared" si="7"/>
        <v>5520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5"/>
        <v>46</v>
      </c>
      <c r="J101" s="134">
        <f t="shared" si="6"/>
        <v>120</v>
      </c>
      <c r="K101" s="21">
        <f t="shared" si="7"/>
        <v>5520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5"/>
        <v>46</v>
      </c>
      <c r="J102" s="134">
        <f t="shared" si="6"/>
        <v>120</v>
      </c>
      <c r="K102" s="21">
        <f t="shared" si="7"/>
        <v>5520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5"/>
        <v>46</v>
      </c>
      <c r="J103" s="134">
        <f t="shared" si="6"/>
        <v>120</v>
      </c>
      <c r="K103" s="21">
        <f t="shared" si="7"/>
        <v>5520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5"/>
        <v>46</v>
      </c>
      <c r="J104" s="134">
        <f t="shared" si="6"/>
        <v>120</v>
      </c>
      <c r="K104" s="21">
        <f t="shared" si="7"/>
        <v>5520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5"/>
        <v>46</v>
      </c>
      <c r="J105" s="134">
        <f t="shared" si="6"/>
        <v>120</v>
      </c>
      <c r="K105" s="21">
        <f t="shared" si="7"/>
        <v>5520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5"/>
        <v>46</v>
      </c>
      <c r="J106" s="134">
        <f t="shared" si="6"/>
        <v>120</v>
      </c>
      <c r="K106" s="21">
        <f t="shared" si="7"/>
        <v>5520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5"/>
        <v>46</v>
      </c>
      <c r="J107" s="134">
        <f t="shared" si="6"/>
        <v>120</v>
      </c>
      <c r="K107" s="21">
        <f t="shared" si="7"/>
        <v>5520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5"/>
        <v>46</v>
      </c>
      <c r="J108" s="134">
        <f t="shared" si="6"/>
        <v>120</v>
      </c>
      <c r="K108" s="21">
        <f t="shared" si="7"/>
        <v>5520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5"/>
        <v>46</v>
      </c>
      <c r="J109" s="134">
        <f t="shared" si="6"/>
        <v>120</v>
      </c>
      <c r="K109" s="21">
        <f t="shared" si="7"/>
        <v>5520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5"/>
        <v>46</v>
      </c>
      <c r="J110" s="134">
        <f t="shared" si="6"/>
        <v>120</v>
      </c>
      <c r="K110" s="21">
        <f t="shared" si="7"/>
        <v>5520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5"/>
        <v>46</v>
      </c>
      <c r="J111" s="134">
        <f t="shared" si="6"/>
        <v>120</v>
      </c>
      <c r="K111" s="21">
        <f t="shared" si="7"/>
        <v>5520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5"/>
        <v>46</v>
      </c>
      <c r="J112" s="134">
        <f t="shared" si="6"/>
        <v>120</v>
      </c>
      <c r="K112" s="21">
        <f t="shared" si="7"/>
        <v>5520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5"/>
        <v>46</v>
      </c>
      <c r="J113" s="134">
        <f t="shared" si="6"/>
        <v>120</v>
      </c>
      <c r="K113" s="21">
        <f t="shared" si="7"/>
        <v>5520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5"/>
        <v>46</v>
      </c>
      <c r="J114" s="134">
        <f t="shared" si="6"/>
        <v>120</v>
      </c>
      <c r="K114" s="21">
        <f t="shared" si="7"/>
        <v>5520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5"/>
        <v>46</v>
      </c>
      <c r="J115" s="134">
        <f t="shared" si="6"/>
        <v>120</v>
      </c>
      <c r="K115" s="21">
        <f t="shared" si="7"/>
        <v>5520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5"/>
        <v>46</v>
      </c>
      <c r="J116" s="134">
        <f t="shared" si="6"/>
        <v>120</v>
      </c>
      <c r="K116" s="21">
        <f t="shared" si="7"/>
        <v>5520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5"/>
        <v>46</v>
      </c>
      <c r="J117" s="134">
        <f t="shared" si="6"/>
        <v>120</v>
      </c>
      <c r="K117" s="21">
        <f t="shared" si="7"/>
        <v>5520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5"/>
        <v>46</v>
      </c>
      <c r="J118" s="134">
        <f t="shared" si="6"/>
        <v>120</v>
      </c>
      <c r="K118" s="21">
        <f t="shared" si="7"/>
        <v>5520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5"/>
        <v>46</v>
      </c>
      <c r="J119" s="134">
        <f t="shared" si="6"/>
        <v>120</v>
      </c>
      <c r="K119" s="21">
        <f t="shared" si="7"/>
        <v>5520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5"/>
        <v>46</v>
      </c>
      <c r="J120" s="134">
        <f t="shared" si="6"/>
        <v>120</v>
      </c>
      <c r="K120" s="21">
        <f t="shared" si="7"/>
        <v>5520</v>
      </c>
      <c r="L120" s="34"/>
    </row>
  </sheetData>
  <mergeCells count="23"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I10:L10"/>
    <mergeCell ref="A11:A13"/>
    <mergeCell ref="B11:B13"/>
    <mergeCell ref="C11:E11"/>
    <mergeCell ref="F11:H11"/>
    <mergeCell ref="I11:K11"/>
    <mergeCell ref="L11:L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tabColor rgb="FF7030A0"/>
    <pageSetUpPr fitToPage="1"/>
  </sheetPr>
  <dimension ref="A1:N120"/>
  <sheetViews>
    <sheetView topLeftCell="A7" zoomScaleNormal="100" zoomScaleSheetLayoutView="100" workbookViewId="0">
      <selection activeCell="M19" sqref="M19"/>
    </sheetView>
  </sheetViews>
  <sheetFormatPr defaultColWidth="9.140625" defaultRowHeight="15"/>
  <cols>
    <col min="1" max="1" width="13.85546875" style="1" customWidth="1"/>
    <col min="2" max="2" width="16.85546875" style="1" customWidth="1"/>
    <col min="3" max="3" width="8.140625" style="1" customWidth="1"/>
    <col min="4" max="4" width="10.42578125" style="1" bestFit="1" customWidth="1"/>
    <col min="5" max="5" width="11.5703125" style="1" customWidth="1"/>
    <col min="6" max="6" width="8.140625" style="1" customWidth="1"/>
    <col min="7" max="7" width="7.85546875" style="1" customWidth="1"/>
    <col min="8" max="8" width="11.5703125" style="1" customWidth="1"/>
    <col min="9" max="9" width="9.140625" style="1" customWidth="1"/>
    <col min="10" max="10" width="11.140625" style="1" customWidth="1"/>
    <col min="11" max="11" width="11.5703125" style="1" customWidth="1"/>
    <col min="12" max="12" width="12.42578125" style="1" customWidth="1"/>
    <col min="13" max="13" width="16.140625" style="1" customWidth="1"/>
    <col min="14" max="14" width="11.42578125" style="1" bestFit="1" customWidth="1"/>
    <col min="15" max="16384" width="9.140625" style="1"/>
  </cols>
  <sheetData>
    <row r="1" spans="1:13" ht="28.5" customHeight="1">
      <c r="K1" s="373" t="s">
        <v>0</v>
      </c>
      <c r="L1" s="373"/>
    </row>
    <row r="2" spans="1:13" ht="15" customHeight="1"/>
    <row r="3" spans="1:13" s="2" customFormat="1" ht="24.75" customHeight="1">
      <c r="A3" s="374" t="s">
        <v>1</v>
      </c>
      <c r="B3" s="374"/>
      <c r="C3" s="374"/>
      <c r="D3" s="374"/>
      <c r="E3" s="374"/>
      <c r="F3" s="374"/>
      <c r="G3" s="374"/>
      <c r="H3" s="374"/>
      <c r="I3" s="374"/>
      <c r="J3" s="374"/>
      <c r="K3" s="374"/>
      <c r="L3" s="374"/>
    </row>
    <row r="4" spans="1:13" ht="15" customHeight="1">
      <c r="A4" s="375"/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</row>
    <row r="5" spans="1:13" s="3" customFormat="1" ht="15" customHeight="1">
      <c r="B5" s="94"/>
      <c r="L5" s="4"/>
    </row>
    <row r="6" spans="1:13" ht="15" customHeight="1">
      <c r="A6" s="5" t="s">
        <v>2</v>
      </c>
      <c r="B6" s="376" t="s">
        <v>3</v>
      </c>
      <c r="C6" s="376"/>
      <c r="D6" s="376"/>
      <c r="E6" s="376"/>
      <c r="F6" s="376"/>
      <c r="G6" s="376"/>
      <c r="H6" s="376"/>
      <c r="I6" s="6"/>
      <c r="J6" s="7" t="s">
        <v>464</v>
      </c>
      <c r="K6" s="7"/>
      <c r="L6" s="7"/>
    </row>
    <row r="7" spans="1:13" ht="15" customHeight="1" thickBot="1">
      <c r="A7" s="377"/>
      <c r="B7" s="377"/>
      <c r="C7" s="377"/>
      <c r="D7" s="377"/>
      <c r="E7" s="377"/>
      <c r="F7" s="377"/>
      <c r="G7" s="377"/>
      <c r="H7" s="377"/>
      <c r="I7" s="377"/>
      <c r="J7" s="377"/>
      <c r="K7" s="377"/>
      <c r="L7" s="377"/>
    </row>
    <row r="8" spans="1:13" ht="15" customHeight="1" thickBot="1">
      <c r="A8" s="8" t="s">
        <v>4</v>
      </c>
      <c r="B8" s="95"/>
      <c r="C8" s="10"/>
      <c r="D8" s="10" t="s">
        <v>1133</v>
      </c>
      <c r="F8" s="10"/>
      <c r="G8" s="10"/>
      <c r="H8" s="38"/>
      <c r="I8" s="9" t="s">
        <v>6</v>
      </c>
      <c r="J8" s="10"/>
      <c r="K8" s="10" t="s">
        <v>1124</v>
      </c>
      <c r="L8" s="11"/>
    </row>
    <row r="9" spans="1:13" ht="15" customHeight="1">
      <c r="A9" s="12" t="s">
        <v>8</v>
      </c>
      <c r="D9" s="10"/>
      <c r="E9" s="10"/>
      <c r="F9" s="10"/>
      <c r="G9" s="10"/>
      <c r="H9" s="38"/>
      <c r="I9" s="13" t="s">
        <v>9</v>
      </c>
      <c r="J9" s="14"/>
      <c r="K9" s="355"/>
      <c r="L9" s="356"/>
    </row>
    <row r="10" spans="1:13" ht="18.75" customHeight="1" thickBot="1">
      <c r="A10" s="15" t="s">
        <v>10</v>
      </c>
      <c r="B10" s="96"/>
      <c r="C10" s="16"/>
      <c r="D10" s="16" t="s">
        <v>398</v>
      </c>
      <c r="E10" s="16"/>
      <c r="F10" s="16"/>
      <c r="G10" s="16"/>
      <c r="H10" s="39"/>
      <c r="I10" s="357"/>
      <c r="J10" s="358"/>
      <c r="K10" s="358"/>
      <c r="L10" s="359"/>
    </row>
    <row r="11" spans="1:13" s="2" customFormat="1" ht="21.75" customHeight="1" thickBot="1">
      <c r="A11" s="363" t="s">
        <v>12</v>
      </c>
      <c r="B11" s="381" t="s">
        <v>13</v>
      </c>
      <c r="C11" s="366" t="s">
        <v>14</v>
      </c>
      <c r="D11" s="367"/>
      <c r="E11" s="368"/>
      <c r="F11" s="366" t="s">
        <v>15</v>
      </c>
      <c r="G11" s="367"/>
      <c r="H11" s="368"/>
      <c r="I11" s="366" t="s">
        <v>16</v>
      </c>
      <c r="J11" s="367"/>
      <c r="K11" s="368"/>
      <c r="L11" s="360" t="s">
        <v>17</v>
      </c>
      <c r="M11" s="380" t="s">
        <v>584</v>
      </c>
    </row>
    <row r="12" spans="1:13" ht="21.75" customHeight="1">
      <c r="A12" s="364"/>
      <c r="B12" s="382"/>
      <c r="C12" s="369" t="s">
        <v>18</v>
      </c>
      <c r="D12" s="371" t="s">
        <v>19</v>
      </c>
      <c r="E12" s="378" t="s">
        <v>20</v>
      </c>
      <c r="F12" s="369" t="s">
        <v>18</v>
      </c>
      <c r="G12" s="371" t="s">
        <v>19</v>
      </c>
      <c r="H12" s="378" t="s">
        <v>20</v>
      </c>
      <c r="I12" s="369" t="s">
        <v>18</v>
      </c>
      <c r="J12" s="371" t="s">
        <v>19</v>
      </c>
      <c r="K12" s="378" t="s">
        <v>20</v>
      </c>
      <c r="L12" s="361"/>
      <c r="M12" s="380"/>
    </row>
    <row r="13" spans="1:13" ht="9.75" customHeight="1" thickBot="1">
      <c r="A13" s="365"/>
      <c r="B13" s="383"/>
      <c r="C13" s="370"/>
      <c r="D13" s="372"/>
      <c r="E13" s="379"/>
      <c r="F13" s="370"/>
      <c r="G13" s="372"/>
      <c r="H13" s="379"/>
      <c r="I13" s="370"/>
      <c r="J13" s="372"/>
      <c r="K13" s="379"/>
      <c r="L13" s="362"/>
      <c r="M13" s="380"/>
    </row>
    <row r="14" spans="1:13" ht="17.100000000000001" customHeight="1">
      <c r="A14" s="17">
        <v>45291</v>
      </c>
      <c r="B14" s="18" t="s">
        <v>16</v>
      </c>
      <c r="C14" s="19"/>
      <c r="D14" s="20"/>
      <c r="E14" s="21">
        <f>C14*D14</f>
        <v>0</v>
      </c>
      <c r="F14" s="22"/>
      <c r="G14" s="23"/>
      <c r="H14" s="21">
        <f t="shared" ref="H14:H32" si="0">F14*G14</f>
        <v>0</v>
      </c>
      <c r="I14" s="24">
        <v>0</v>
      </c>
      <c r="J14" s="25">
        <v>0</v>
      </c>
      <c r="K14" s="21">
        <f>J14*I14</f>
        <v>0</v>
      </c>
      <c r="L14" s="26"/>
    </row>
    <row r="15" spans="1:13">
      <c r="A15" s="154">
        <v>45545</v>
      </c>
      <c r="B15" s="168" t="s">
        <v>1134</v>
      </c>
      <c r="C15" s="156">
        <v>30</v>
      </c>
      <c r="D15" s="157">
        <v>120</v>
      </c>
      <c r="E15" s="21">
        <f>C15*D15</f>
        <v>3600</v>
      </c>
      <c r="F15" s="159"/>
      <c r="G15" s="160">
        <f t="shared" ref="G15:G32" si="1">J14</f>
        <v>0</v>
      </c>
      <c r="H15" s="158">
        <f t="shared" si="0"/>
        <v>0</v>
      </c>
      <c r="I15" s="180">
        <f t="shared" ref="I15:I78" si="2">+I14+C15-F15</f>
        <v>30</v>
      </c>
      <c r="J15" s="181">
        <f t="shared" ref="J15:J78" si="3">ROUND(((K14+E15)-H15)/I15,2)</f>
        <v>120</v>
      </c>
      <c r="K15" s="182">
        <f t="shared" ref="K15:K78" si="4">ROUND(I15*J15,2)</f>
        <v>3600</v>
      </c>
      <c r="L15" s="164"/>
      <c r="M15" s="165"/>
    </row>
    <row r="16" spans="1:13" ht="17.100000000000001" customHeight="1">
      <c r="A16" s="17">
        <v>45574</v>
      </c>
      <c r="B16" s="305" t="s">
        <v>604</v>
      </c>
      <c r="C16" s="19"/>
      <c r="D16" s="20"/>
      <c r="E16" s="21"/>
      <c r="F16" s="22">
        <v>2</v>
      </c>
      <c r="G16" s="23">
        <f t="shared" si="1"/>
        <v>120</v>
      </c>
      <c r="H16" s="21">
        <f t="shared" si="0"/>
        <v>240</v>
      </c>
      <c r="I16" s="24">
        <f t="shared" si="2"/>
        <v>28</v>
      </c>
      <c r="J16" s="134">
        <f t="shared" si="3"/>
        <v>120</v>
      </c>
      <c r="K16" s="21">
        <f t="shared" si="4"/>
        <v>3360</v>
      </c>
      <c r="L16" s="26"/>
      <c r="M16" s="1" t="s">
        <v>1158</v>
      </c>
    </row>
    <row r="17" spans="1:14" ht="17.100000000000001" customHeight="1">
      <c r="A17" s="154">
        <v>45601</v>
      </c>
      <c r="B17" s="186" t="s">
        <v>604</v>
      </c>
      <c r="C17" s="156"/>
      <c r="D17" s="157"/>
      <c r="E17" s="158"/>
      <c r="F17" s="159">
        <v>2</v>
      </c>
      <c r="G17" s="160">
        <f t="shared" si="1"/>
        <v>120</v>
      </c>
      <c r="H17" s="158">
        <f t="shared" si="0"/>
        <v>240</v>
      </c>
      <c r="I17" s="161">
        <f t="shared" si="2"/>
        <v>26</v>
      </c>
      <c r="J17" s="162">
        <f t="shared" si="3"/>
        <v>120</v>
      </c>
      <c r="K17" s="163">
        <f t="shared" si="4"/>
        <v>3120</v>
      </c>
      <c r="L17" s="164"/>
      <c r="M17" s="165" t="s">
        <v>1178</v>
      </c>
      <c r="N17" s="104"/>
    </row>
    <row r="18" spans="1:14" ht="17.100000000000001" customHeight="1">
      <c r="A18" s="17">
        <v>45635</v>
      </c>
      <c r="B18" s="82" t="s">
        <v>604</v>
      </c>
      <c r="C18" s="19"/>
      <c r="D18" s="20"/>
      <c r="E18" s="21"/>
      <c r="F18" s="22">
        <v>1</v>
      </c>
      <c r="G18" s="23">
        <f t="shared" si="1"/>
        <v>120</v>
      </c>
      <c r="H18" s="21">
        <f t="shared" si="0"/>
        <v>120</v>
      </c>
      <c r="I18" s="24">
        <f t="shared" si="2"/>
        <v>25</v>
      </c>
      <c r="J18" s="134">
        <f t="shared" si="3"/>
        <v>120</v>
      </c>
      <c r="K18" s="21">
        <f t="shared" si="4"/>
        <v>3000</v>
      </c>
      <c r="L18" s="26"/>
      <c r="M18" s="1" t="s">
        <v>1214</v>
      </c>
    </row>
    <row r="19" spans="1:14" ht="17.100000000000001" customHeight="1">
      <c r="A19" s="17"/>
      <c r="B19" s="17"/>
      <c r="C19" s="28"/>
      <c r="D19" s="29"/>
      <c r="E19" s="21"/>
      <c r="F19" s="30"/>
      <c r="G19" s="23">
        <f t="shared" si="1"/>
        <v>120</v>
      </c>
      <c r="H19" s="21">
        <f t="shared" si="0"/>
        <v>0</v>
      </c>
      <c r="I19" s="24">
        <f t="shared" si="2"/>
        <v>25</v>
      </c>
      <c r="J19" s="134">
        <f t="shared" si="3"/>
        <v>120</v>
      </c>
      <c r="K19" s="21">
        <f t="shared" si="4"/>
        <v>3000</v>
      </c>
      <c r="L19" s="34"/>
    </row>
    <row r="20" spans="1:14" ht="17.100000000000001" customHeight="1">
      <c r="A20" s="17"/>
      <c r="B20" s="36"/>
      <c r="C20" s="28"/>
      <c r="D20" s="29"/>
      <c r="E20" s="21"/>
      <c r="F20" s="30"/>
      <c r="G20" s="23">
        <f t="shared" si="1"/>
        <v>120</v>
      </c>
      <c r="H20" s="21">
        <f t="shared" si="0"/>
        <v>0</v>
      </c>
      <c r="I20" s="24">
        <f t="shared" si="2"/>
        <v>25</v>
      </c>
      <c r="J20" s="134">
        <f t="shared" si="3"/>
        <v>120</v>
      </c>
      <c r="K20" s="21">
        <f t="shared" si="4"/>
        <v>3000</v>
      </c>
      <c r="L20" s="34"/>
    </row>
    <row r="21" spans="1:14" ht="17.100000000000001" customHeight="1">
      <c r="A21" s="17"/>
      <c r="B21" s="36"/>
      <c r="C21" s="28"/>
      <c r="D21" s="29"/>
      <c r="E21" s="21"/>
      <c r="F21" s="30"/>
      <c r="G21" s="23">
        <f t="shared" si="1"/>
        <v>120</v>
      </c>
      <c r="H21" s="21">
        <f t="shared" si="0"/>
        <v>0</v>
      </c>
      <c r="I21" s="24">
        <f t="shared" si="2"/>
        <v>25</v>
      </c>
      <c r="J21" s="134">
        <f t="shared" si="3"/>
        <v>120</v>
      </c>
      <c r="K21" s="21">
        <f t="shared" si="4"/>
        <v>3000</v>
      </c>
      <c r="L21" s="34"/>
    </row>
    <row r="22" spans="1:14" ht="17.100000000000001" customHeight="1">
      <c r="A22" s="154"/>
      <c r="B22" s="168"/>
      <c r="C22" s="156"/>
      <c r="D22" s="157"/>
      <c r="E22" s="158"/>
      <c r="F22" s="159"/>
      <c r="G22" s="170">
        <f t="shared" si="1"/>
        <v>120</v>
      </c>
      <c r="H22" s="158">
        <f t="shared" si="0"/>
        <v>0</v>
      </c>
      <c r="I22" s="173">
        <f t="shared" si="2"/>
        <v>25</v>
      </c>
      <c r="J22" s="174">
        <f t="shared" si="3"/>
        <v>120</v>
      </c>
      <c r="K22" s="158">
        <f t="shared" si="4"/>
        <v>3000</v>
      </c>
      <c r="L22" s="164"/>
      <c r="M22" s="165"/>
    </row>
    <row r="23" spans="1:14" ht="17.100000000000001" customHeight="1">
      <c r="A23" s="17"/>
      <c r="B23" s="82"/>
      <c r="C23" s="19"/>
      <c r="D23" s="20"/>
      <c r="E23" s="21"/>
      <c r="F23" s="22"/>
      <c r="G23" s="23">
        <f t="shared" si="1"/>
        <v>120</v>
      </c>
      <c r="H23" s="21">
        <f t="shared" si="0"/>
        <v>0</v>
      </c>
      <c r="I23" s="24">
        <f t="shared" si="2"/>
        <v>25</v>
      </c>
      <c r="J23" s="134">
        <f t="shared" si="3"/>
        <v>120</v>
      </c>
      <c r="K23" s="21">
        <f t="shared" si="4"/>
        <v>3000</v>
      </c>
      <c r="L23" s="26"/>
    </row>
    <row r="24" spans="1:14" ht="17.100000000000001" customHeight="1">
      <c r="A24" s="17"/>
      <c r="B24" s="36"/>
      <c r="C24" s="28"/>
      <c r="D24" s="29"/>
      <c r="E24" s="21"/>
      <c r="F24" s="30"/>
      <c r="G24" s="23">
        <f t="shared" si="1"/>
        <v>120</v>
      </c>
      <c r="H24" s="21">
        <f t="shared" si="0"/>
        <v>0</v>
      </c>
      <c r="I24" s="24">
        <f t="shared" si="2"/>
        <v>25</v>
      </c>
      <c r="J24" s="134">
        <f t="shared" si="3"/>
        <v>120</v>
      </c>
      <c r="K24" s="21">
        <f t="shared" si="4"/>
        <v>3000</v>
      </c>
      <c r="L24" s="34"/>
    </row>
    <row r="25" spans="1:14" ht="17.100000000000001" customHeight="1">
      <c r="A25" s="17"/>
      <c r="B25" s="36"/>
      <c r="C25" s="28"/>
      <c r="D25" s="29"/>
      <c r="E25" s="21"/>
      <c r="F25" s="30"/>
      <c r="G25" s="23">
        <f t="shared" si="1"/>
        <v>120</v>
      </c>
      <c r="H25" s="21">
        <f t="shared" si="0"/>
        <v>0</v>
      </c>
      <c r="I25" s="24">
        <f t="shared" si="2"/>
        <v>25</v>
      </c>
      <c r="J25" s="134">
        <f t="shared" si="3"/>
        <v>120</v>
      </c>
      <c r="K25" s="21">
        <f t="shared" si="4"/>
        <v>3000</v>
      </c>
      <c r="L25" s="34"/>
    </row>
    <row r="26" spans="1:14" ht="17.100000000000001" customHeight="1">
      <c r="A26" s="17"/>
      <c r="B26" s="36"/>
      <c r="C26" s="28"/>
      <c r="D26" s="29"/>
      <c r="E26" s="21"/>
      <c r="F26" s="30"/>
      <c r="G26" s="23">
        <f t="shared" si="1"/>
        <v>120</v>
      </c>
      <c r="H26" s="21">
        <f t="shared" si="0"/>
        <v>0</v>
      </c>
      <c r="I26" s="24">
        <f t="shared" si="2"/>
        <v>25</v>
      </c>
      <c r="J26" s="134">
        <f t="shared" si="3"/>
        <v>120</v>
      </c>
      <c r="K26" s="21">
        <f t="shared" si="4"/>
        <v>3000</v>
      </c>
      <c r="L26" s="34"/>
    </row>
    <row r="27" spans="1:14" ht="17.100000000000001" customHeight="1">
      <c r="A27" s="17"/>
      <c r="B27" s="36"/>
      <c r="C27" s="28"/>
      <c r="D27" s="29"/>
      <c r="E27" s="21"/>
      <c r="F27" s="30"/>
      <c r="G27" s="23">
        <f t="shared" si="1"/>
        <v>120</v>
      </c>
      <c r="H27" s="21">
        <f t="shared" si="0"/>
        <v>0</v>
      </c>
      <c r="I27" s="24">
        <f t="shared" si="2"/>
        <v>25</v>
      </c>
      <c r="J27" s="134">
        <f t="shared" si="3"/>
        <v>120</v>
      </c>
      <c r="K27" s="21">
        <f t="shared" si="4"/>
        <v>3000</v>
      </c>
      <c r="L27" s="34"/>
    </row>
    <row r="28" spans="1:14" ht="17.100000000000001" customHeight="1">
      <c r="A28" s="17"/>
      <c r="B28" s="36"/>
      <c r="C28" s="28"/>
      <c r="D28" s="29"/>
      <c r="E28" s="21"/>
      <c r="F28" s="30"/>
      <c r="G28" s="23">
        <f t="shared" si="1"/>
        <v>120</v>
      </c>
      <c r="H28" s="21">
        <f t="shared" si="0"/>
        <v>0</v>
      </c>
      <c r="I28" s="24">
        <f t="shared" si="2"/>
        <v>25</v>
      </c>
      <c r="J28" s="134">
        <f t="shared" si="3"/>
        <v>120</v>
      </c>
      <c r="K28" s="21">
        <f t="shared" si="4"/>
        <v>3000</v>
      </c>
      <c r="L28" s="34"/>
    </row>
    <row r="29" spans="1:14" ht="17.100000000000001" customHeight="1">
      <c r="A29" s="17"/>
      <c r="B29" s="36"/>
      <c r="C29" s="28"/>
      <c r="D29" s="29"/>
      <c r="E29" s="21"/>
      <c r="F29" s="30"/>
      <c r="G29" s="23">
        <f t="shared" si="1"/>
        <v>120</v>
      </c>
      <c r="H29" s="21">
        <f t="shared" si="0"/>
        <v>0</v>
      </c>
      <c r="I29" s="24">
        <f t="shared" si="2"/>
        <v>25</v>
      </c>
      <c r="J29" s="134">
        <f t="shared" si="3"/>
        <v>120</v>
      </c>
      <c r="K29" s="21">
        <f t="shared" si="4"/>
        <v>3000</v>
      </c>
      <c r="L29" s="34"/>
    </row>
    <row r="30" spans="1:14" ht="17.100000000000001" customHeight="1">
      <c r="A30" s="17"/>
      <c r="B30" s="36"/>
      <c r="C30" s="28"/>
      <c r="D30" s="29"/>
      <c r="E30" s="21"/>
      <c r="F30" s="30"/>
      <c r="G30" s="23">
        <f t="shared" si="1"/>
        <v>120</v>
      </c>
      <c r="H30" s="21">
        <f t="shared" si="0"/>
        <v>0</v>
      </c>
      <c r="I30" s="24">
        <f t="shared" si="2"/>
        <v>25</v>
      </c>
      <c r="J30" s="134">
        <f t="shared" si="3"/>
        <v>120</v>
      </c>
      <c r="K30" s="21">
        <f t="shared" si="4"/>
        <v>3000</v>
      </c>
      <c r="L30" s="34"/>
    </row>
    <row r="31" spans="1:14" ht="17.100000000000001" customHeight="1">
      <c r="A31" s="17"/>
      <c r="B31" s="36"/>
      <c r="C31" s="28"/>
      <c r="D31" s="29"/>
      <c r="E31" s="21"/>
      <c r="F31" s="30"/>
      <c r="G31" s="23">
        <f t="shared" si="1"/>
        <v>120</v>
      </c>
      <c r="H31" s="21">
        <f t="shared" si="0"/>
        <v>0</v>
      </c>
      <c r="I31" s="24">
        <f t="shared" si="2"/>
        <v>25</v>
      </c>
      <c r="J31" s="134">
        <f t="shared" si="3"/>
        <v>120</v>
      </c>
      <c r="K31" s="21">
        <f t="shared" si="4"/>
        <v>3000</v>
      </c>
      <c r="L31" s="34"/>
    </row>
    <row r="32" spans="1:14" ht="17.100000000000001" customHeight="1">
      <c r="A32" s="17"/>
      <c r="B32" s="36"/>
      <c r="C32" s="28"/>
      <c r="D32" s="29"/>
      <c r="E32" s="21"/>
      <c r="F32" s="30"/>
      <c r="G32" s="23">
        <f t="shared" si="1"/>
        <v>120</v>
      </c>
      <c r="H32" s="21">
        <f t="shared" si="0"/>
        <v>0</v>
      </c>
      <c r="I32" s="24">
        <f t="shared" si="2"/>
        <v>25</v>
      </c>
      <c r="J32" s="134">
        <f t="shared" si="3"/>
        <v>120</v>
      </c>
      <c r="K32" s="21">
        <f t="shared" si="4"/>
        <v>3000</v>
      </c>
      <c r="L32" s="34"/>
    </row>
    <row r="33" spans="1:12" ht="17.100000000000001" customHeight="1">
      <c r="A33" s="17"/>
      <c r="B33" s="36"/>
      <c r="C33" s="28"/>
      <c r="D33" s="29"/>
      <c r="E33" s="21"/>
      <c r="F33" s="30"/>
      <c r="G33" s="31"/>
      <c r="H33" s="21"/>
      <c r="I33" s="24">
        <f t="shared" si="2"/>
        <v>25</v>
      </c>
      <c r="J33" s="134">
        <f t="shared" si="3"/>
        <v>120</v>
      </c>
      <c r="K33" s="21">
        <f t="shared" si="4"/>
        <v>3000</v>
      </c>
      <c r="L33" s="34"/>
    </row>
    <row r="34" spans="1:12" ht="17.100000000000001" customHeight="1">
      <c r="A34" s="17"/>
      <c r="B34" s="36"/>
      <c r="C34" s="28"/>
      <c r="D34" s="29"/>
      <c r="E34" s="21"/>
      <c r="F34" s="30"/>
      <c r="G34" s="31"/>
      <c r="H34" s="21"/>
      <c r="I34" s="24">
        <f t="shared" si="2"/>
        <v>25</v>
      </c>
      <c r="J34" s="134">
        <f t="shared" si="3"/>
        <v>120</v>
      </c>
      <c r="K34" s="21">
        <f t="shared" si="4"/>
        <v>3000</v>
      </c>
      <c r="L34" s="34"/>
    </row>
    <row r="35" spans="1:12" ht="17.100000000000001" customHeight="1">
      <c r="A35" s="17"/>
      <c r="B35" s="36"/>
      <c r="C35" s="28"/>
      <c r="D35" s="29"/>
      <c r="E35" s="21"/>
      <c r="F35" s="30"/>
      <c r="G35" s="31"/>
      <c r="H35" s="21"/>
      <c r="I35" s="24">
        <f t="shared" si="2"/>
        <v>25</v>
      </c>
      <c r="J35" s="134">
        <f t="shared" si="3"/>
        <v>120</v>
      </c>
      <c r="K35" s="21">
        <f t="shared" si="4"/>
        <v>3000</v>
      </c>
      <c r="L35" s="34"/>
    </row>
    <row r="36" spans="1:12" ht="17.100000000000001" customHeight="1">
      <c r="A36" s="17"/>
      <c r="B36" s="36"/>
      <c r="C36" s="28"/>
      <c r="D36" s="29"/>
      <c r="E36" s="21"/>
      <c r="F36" s="30"/>
      <c r="G36" s="31"/>
      <c r="H36" s="21"/>
      <c r="I36" s="24">
        <f t="shared" si="2"/>
        <v>25</v>
      </c>
      <c r="J36" s="134">
        <f t="shared" si="3"/>
        <v>120</v>
      </c>
      <c r="K36" s="21">
        <f t="shared" si="4"/>
        <v>3000</v>
      </c>
      <c r="L36" s="34"/>
    </row>
    <row r="37" spans="1:12" ht="17.100000000000001" customHeight="1">
      <c r="A37" s="17"/>
      <c r="B37" s="36"/>
      <c r="C37" s="28"/>
      <c r="D37" s="29"/>
      <c r="E37" s="21"/>
      <c r="F37" s="30"/>
      <c r="G37" s="31"/>
      <c r="H37" s="21"/>
      <c r="I37" s="24">
        <f t="shared" si="2"/>
        <v>25</v>
      </c>
      <c r="J37" s="134">
        <f t="shared" si="3"/>
        <v>120</v>
      </c>
      <c r="K37" s="21">
        <f t="shared" si="4"/>
        <v>3000</v>
      </c>
      <c r="L37" s="34"/>
    </row>
    <row r="38" spans="1:12" ht="17.100000000000001" customHeight="1">
      <c r="A38" s="17"/>
      <c r="B38" s="36"/>
      <c r="C38" s="28"/>
      <c r="D38" s="29"/>
      <c r="E38" s="21"/>
      <c r="F38" s="30"/>
      <c r="G38" s="31"/>
      <c r="H38" s="21"/>
      <c r="I38" s="24">
        <f t="shared" si="2"/>
        <v>25</v>
      </c>
      <c r="J38" s="134">
        <f t="shared" si="3"/>
        <v>120</v>
      </c>
      <c r="K38" s="21">
        <f t="shared" si="4"/>
        <v>3000</v>
      </c>
      <c r="L38" s="34"/>
    </row>
    <row r="39" spans="1:12" ht="17.100000000000001" customHeight="1">
      <c r="A39" s="17"/>
      <c r="B39" s="36"/>
      <c r="C39" s="28"/>
      <c r="D39" s="29"/>
      <c r="E39" s="21"/>
      <c r="F39" s="30"/>
      <c r="G39" s="31"/>
      <c r="H39" s="21"/>
      <c r="I39" s="24">
        <f t="shared" si="2"/>
        <v>25</v>
      </c>
      <c r="J39" s="134">
        <f t="shared" si="3"/>
        <v>120</v>
      </c>
      <c r="K39" s="21">
        <f t="shared" si="4"/>
        <v>3000</v>
      </c>
      <c r="L39" s="34"/>
    </row>
    <row r="40" spans="1:12" ht="17.100000000000001" customHeight="1">
      <c r="A40" s="17"/>
      <c r="B40" s="36"/>
      <c r="C40" s="28"/>
      <c r="D40" s="29"/>
      <c r="E40" s="21"/>
      <c r="F40" s="30"/>
      <c r="G40" s="31"/>
      <c r="H40" s="21"/>
      <c r="I40" s="24">
        <f t="shared" si="2"/>
        <v>25</v>
      </c>
      <c r="J40" s="134">
        <f t="shared" si="3"/>
        <v>120</v>
      </c>
      <c r="K40" s="21">
        <f t="shared" si="4"/>
        <v>3000</v>
      </c>
      <c r="L40" s="34"/>
    </row>
    <row r="41" spans="1:12" ht="17.100000000000001" customHeight="1">
      <c r="A41" s="17"/>
      <c r="B41" s="36"/>
      <c r="C41" s="28"/>
      <c r="D41" s="29"/>
      <c r="E41" s="21"/>
      <c r="F41" s="30"/>
      <c r="G41" s="31"/>
      <c r="H41" s="21"/>
      <c r="I41" s="24">
        <f t="shared" si="2"/>
        <v>25</v>
      </c>
      <c r="J41" s="134">
        <f t="shared" si="3"/>
        <v>120</v>
      </c>
      <c r="K41" s="21">
        <f t="shared" si="4"/>
        <v>3000</v>
      </c>
      <c r="L41" s="34"/>
    </row>
    <row r="42" spans="1:12" ht="17.100000000000001" customHeight="1">
      <c r="A42" s="17"/>
      <c r="B42" s="36"/>
      <c r="C42" s="28"/>
      <c r="D42" s="29"/>
      <c r="E42" s="21"/>
      <c r="F42" s="30"/>
      <c r="G42" s="31"/>
      <c r="H42" s="21"/>
      <c r="I42" s="24">
        <f t="shared" si="2"/>
        <v>25</v>
      </c>
      <c r="J42" s="134">
        <f t="shared" si="3"/>
        <v>120</v>
      </c>
      <c r="K42" s="21">
        <f t="shared" si="4"/>
        <v>3000</v>
      </c>
      <c r="L42" s="34"/>
    </row>
    <row r="43" spans="1:12">
      <c r="A43" s="17"/>
      <c r="B43" s="36"/>
      <c r="C43" s="28"/>
      <c r="D43" s="29"/>
      <c r="E43" s="21"/>
      <c r="F43" s="30"/>
      <c r="G43" s="31"/>
      <c r="H43" s="21"/>
      <c r="I43" s="24">
        <f t="shared" si="2"/>
        <v>25</v>
      </c>
      <c r="J43" s="134">
        <f t="shared" si="3"/>
        <v>120</v>
      </c>
      <c r="K43" s="21">
        <f t="shared" si="4"/>
        <v>3000</v>
      </c>
      <c r="L43" s="34"/>
    </row>
    <row r="44" spans="1:12">
      <c r="A44" s="17"/>
      <c r="B44" s="36"/>
      <c r="C44" s="28"/>
      <c r="D44" s="29"/>
      <c r="E44" s="21"/>
      <c r="F44" s="30"/>
      <c r="G44" s="31"/>
      <c r="H44" s="21"/>
      <c r="I44" s="24">
        <f t="shared" si="2"/>
        <v>25</v>
      </c>
      <c r="J44" s="134">
        <f t="shared" si="3"/>
        <v>120</v>
      </c>
      <c r="K44" s="21">
        <f t="shared" si="4"/>
        <v>3000</v>
      </c>
      <c r="L44" s="34"/>
    </row>
    <row r="45" spans="1:12">
      <c r="A45" s="17"/>
      <c r="B45" s="36"/>
      <c r="C45" s="28"/>
      <c r="D45" s="29"/>
      <c r="E45" s="21"/>
      <c r="F45" s="30"/>
      <c r="G45" s="31"/>
      <c r="H45" s="21"/>
      <c r="I45" s="24">
        <f t="shared" si="2"/>
        <v>25</v>
      </c>
      <c r="J45" s="134">
        <f t="shared" si="3"/>
        <v>120</v>
      </c>
      <c r="K45" s="21">
        <f t="shared" si="4"/>
        <v>3000</v>
      </c>
      <c r="L45" s="34"/>
    </row>
    <row r="46" spans="1:12">
      <c r="A46" s="17"/>
      <c r="B46" s="36"/>
      <c r="C46" s="28"/>
      <c r="D46" s="29"/>
      <c r="E46" s="21"/>
      <c r="F46" s="30"/>
      <c r="G46" s="31"/>
      <c r="H46" s="21"/>
      <c r="I46" s="24">
        <f t="shared" si="2"/>
        <v>25</v>
      </c>
      <c r="J46" s="134">
        <f t="shared" si="3"/>
        <v>120</v>
      </c>
      <c r="K46" s="21">
        <f t="shared" si="4"/>
        <v>3000</v>
      </c>
      <c r="L46" s="34"/>
    </row>
    <row r="47" spans="1:12">
      <c r="A47" s="17"/>
      <c r="B47" s="36"/>
      <c r="C47" s="28"/>
      <c r="D47" s="29"/>
      <c r="E47" s="21"/>
      <c r="F47" s="30"/>
      <c r="G47" s="31"/>
      <c r="H47" s="21"/>
      <c r="I47" s="24">
        <f t="shared" si="2"/>
        <v>25</v>
      </c>
      <c r="J47" s="134">
        <f t="shared" si="3"/>
        <v>120</v>
      </c>
      <c r="K47" s="21">
        <f t="shared" si="4"/>
        <v>3000</v>
      </c>
      <c r="L47" s="34"/>
    </row>
    <row r="48" spans="1:12">
      <c r="A48" s="17"/>
      <c r="B48" s="36"/>
      <c r="C48" s="28"/>
      <c r="D48" s="29"/>
      <c r="E48" s="21"/>
      <c r="F48" s="30"/>
      <c r="G48" s="31"/>
      <c r="H48" s="21"/>
      <c r="I48" s="24">
        <f t="shared" si="2"/>
        <v>25</v>
      </c>
      <c r="J48" s="134">
        <f t="shared" si="3"/>
        <v>120</v>
      </c>
      <c r="K48" s="21">
        <f t="shared" si="4"/>
        <v>3000</v>
      </c>
      <c r="L48" s="34"/>
    </row>
    <row r="49" spans="1:12">
      <c r="A49" s="17"/>
      <c r="B49" s="36"/>
      <c r="C49" s="28"/>
      <c r="D49" s="29"/>
      <c r="E49" s="21"/>
      <c r="F49" s="30"/>
      <c r="G49" s="31"/>
      <c r="H49" s="21"/>
      <c r="I49" s="24">
        <f t="shared" si="2"/>
        <v>25</v>
      </c>
      <c r="J49" s="134">
        <f t="shared" si="3"/>
        <v>120</v>
      </c>
      <c r="K49" s="21">
        <f t="shared" si="4"/>
        <v>3000</v>
      </c>
      <c r="L49" s="34"/>
    </row>
    <row r="50" spans="1:12">
      <c r="A50" s="17"/>
      <c r="B50" s="36"/>
      <c r="C50" s="28"/>
      <c r="D50" s="29"/>
      <c r="E50" s="21"/>
      <c r="F50" s="30"/>
      <c r="G50" s="31"/>
      <c r="H50" s="21"/>
      <c r="I50" s="24">
        <f t="shared" si="2"/>
        <v>25</v>
      </c>
      <c r="J50" s="134">
        <f t="shared" si="3"/>
        <v>120</v>
      </c>
      <c r="K50" s="21">
        <f t="shared" si="4"/>
        <v>3000</v>
      </c>
      <c r="L50" s="34"/>
    </row>
    <row r="51" spans="1:12">
      <c r="A51" s="17"/>
      <c r="B51" s="36"/>
      <c r="C51" s="28"/>
      <c r="D51" s="29"/>
      <c r="E51" s="21"/>
      <c r="F51" s="30"/>
      <c r="G51" s="31"/>
      <c r="H51" s="21"/>
      <c r="I51" s="24">
        <f t="shared" si="2"/>
        <v>25</v>
      </c>
      <c r="J51" s="134">
        <f t="shared" si="3"/>
        <v>120</v>
      </c>
      <c r="K51" s="21">
        <f t="shared" si="4"/>
        <v>3000</v>
      </c>
      <c r="L51" s="34"/>
    </row>
    <row r="52" spans="1:12">
      <c r="A52" s="17"/>
      <c r="B52" s="36"/>
      <c r="C52" s="28"/>
      <c r="D52" s="29"/>
      <c r="E52" s="21"/>
      <c r="F52" s="30"/>
      <c r="G52" s="31"/>
      <c r="H52" s="21"/>
      <c r="I52" s="24">
        <f t="shared" si="2"/>
        <v>25</v>
      </c>
      <c r="J52" s="134">
        <f t="shared" si="3"/>
        <v>120</v>
      </c>
      <c r="K52" s="21">
        <f t="shared" si="4"/>
        <v>3000</v>
      </c>
      <c r="L52" s="34"/>
    </row>
    <row r="53" spans="1:12">
      <c r="A53" s="17"/>
      <c r="B53" s="36"/>
      <c r="C53" s="28"/>
      <c r="D53" s="29"/>
      <c r="E53" s="21"/>
      <c r="F53" s="30"/>
      <c r="G53" s="31"/>
      <c r="H53" s="21"/>
      <c r="I53" s="24">
        <f t="shared" si="2"/>
        <v>25</v>
      </c>
      <c r="J53" s="134">
        <f t="shared" si="3"/>
        <v>120</v>
      </c>
      <c r="K53" s="21">
        <f t="shared" si="4"/>
        <v>3000</v>
      </c>
      <c r="L53" s="34"/>
    </row>
    <row r="54" spans="1:12">
      <c r="A54" s="17"/>
      <c r="B54" s="36"/>
      <c r="C54" s="28"/>
      <c r="D54" s="29"/>
      <c r="E54" s="21"/>
      <c r="F54" s="30"/>
      <c r="G54" s="31"/>
      <c r="H54" s="21"/>
      <c r="I54" s="24">
        <f t="shared" si="2"/>
        <v>25</v>
      </c>
      <c r="J54" s="134">
        <f t="shared" si="3"/>
        <v>120</v>
      </c>
      <c r="K54" s="21">
        <f t="shared" si="4"/>
        <v>3000</v>
      </c>
      <c r="L54" s="34"/>
    </row>
    <row r="55" spans="1:12">
      <c r="A55" s="17"/>
      <c r="B55" s="36"/>
      <c r="C55" s="28"/>
      <c r="D55" s="29"/>
      <c r="E55" s="21"/>
      <c r="F55" s="30"/>
      <c r="G55" s="31"/>
      <c r="H55" s="21"/>
      <c r="I55" s="24">
        <f t="shared" si="2"/>
        <v>25</v>
      </c>
      <c r="J55" s="134">
        <f t="shared" si="3"/>
        <v>120</v>
      </c>
      <c r="K55" s="21">
        <f t="shared" si="4"/>
        <v>3000</v>
      </c>
      <c r="L55" s="34"/>
    </row>
    <row r="56" spans="1:12">
      <c r="A56" s="17"/>
      <c r="B56" s="36"/>
      <c r="C56" s="28"/>
      <c r="D56" s="29"/>
      <c r="E56" s="21"/>
      <c r="F56" s="30"/>
      <c r="G56" s="31"/>
      <c r="H56" s="21"/>
      <c r="I56" s="24">
        <f t="shared" si="2"/>
        <v>25</v>
      </c>
      <c r="J56" s="134">
        <f t="shared" si="3"/>
        <v>120</v>
      </c>
      <c r="K56" s="21">
        <f t="shared" si="4"/>
        <v>3000</v>
      </c>
      <c r="L56" s="34"/>
    </row>
    <row r="57" spans="1:12">
      <c r="A57" s="17"/>
      <c r="B57" s="36"/>
      <c r="C57" s="28"/>
      <c r="D57" s="29"/>
      <c r="E57" s="21"/>
      <c r="F57" s="30"/>
      <c r="G57" s="31"/>
      <c r="H57" s="21"/>
      <c r="I57" s="24">
        <f t="shared" si="2"/>
        <v>25</v>
      </c>
      <c r="J57" s="134">
        <f t="shared" si="3"/>
        <v>120</v>
      </c>
      <c r="K57" s="21">
        <f t="shared" si="4"/>
        <v>3000</v>
      </c>
      <c r="L57" s="34"/>
    </row>
    <row r="58" spans="1:12">
      <c r="A58" s="17"/>
      <c r="B58" s="36"/>
      <c r="C58" s="28"/>
      <c r="D58" s="29"/>
      <c r="E58" s="21"/>
      <c r="F58" s="30"/>
      <c r="G58" s="31"/>
      <c r="H58" s="21"/>
      <c r="I58" s="24">
        <f t="shared" si="2"/>
        <v>25</v>
      </c>
      <c r="J58" s="134">
        <f t="shared" si="3"/>
        <v>120</v>
      </c>
      <c r="K58" s="21">
        <f t="shared" si="4"/>
        <v>3000</v>
      </c>
      <c r="L58" s="34"/>
    </row>
    <row r="59" spans="1:12">
      <c r="A59" s="17"/>
      <c r="B59" s="36"/>
      <c r="C59" s="28"/>
      <c r="D59" s="29"/>
      <c r="E59" s="21"/>
      <c r="F59" s="30"/>
      <c r="G59" s="31"/>
      <c r="H59" s="21"/>
      <c r="I59" s="24">
        <f t="shared" si="2"/>
        <v>25</v>
      </c>
      <c r="J59" s="134">
        <f t="shared" si="3"/>
        <v>120</v>
      </c>
      <c r="K59" s="21">
        <f t="shared" si="4"/>
        <v>3000</v>
      </c>
      <c r="L59" s="34"/>
    </row>
    <row r="60" spans="1:12">
      <c r="A60" s="17"/>
      <c r="B60" s="36"/>
      <c r="C60" s="28"/>
      <c r="D60" s="29"/>
      <c r="E60" s="21"/>
      <c r="F60" s="30"/>
      <c r="G60" s="31"/>
      <c r="H60" s="21"/>
      <c r="I60" s="24">
        <f t="shared" si="2"/>
        <v>25</v>
      </c>
      <c r="J60" s="134">
        <f t="shared" si="3"/>
        <v>120</v>
      </c>
      <c r="K60" s="21">
        <f t="shared" si="4"/>
        <v>3000</v>
      </c>
      <c r="L60" s="34"/>
    </row>
    <row r="61" spans="1:12">
      <c r="A61" s="17"/>
      <c r="B61" s="36"/>
      <c r="C61" s="28"/>
      <c r="D61" s="29"/>
      <c r="E61" s="21"/>
      <c r="F61" s="30"/>
      <c r="G61" s="31"/>
      <c r="H61" s="21"/>
      <c r="I61" s="24">
        <f t="shared" si="2"/>
        <v>25</v>
      </c>
      <c r="J61" s="134">
        <f t="shared" si="3"/>
        <v>120</v>
      </c>
      <c r="K61" s="21">
        <f t="shared" si="4"/>
        <v>3000</v>
      </c>
      <c r="L61" s="34"/>
    </row>
    <row r="62" spans="1:12">
      <c r="A62" s="17"/>
      <c r="B62" s="36"/>
      <c r="C62" s="28"/>
      <c r="D62" s="29"/>
      <c r="E62" s="21"/>
      <c r="F62" s="30"/>
      <c r="G62" s="31"/>
      <c r="H62" s="21"/>
      <c r="I62" s="24">
        <f t="shared" si="2"/>
        <v>25</v>
      </c>
      <c r="J62" s="134">
        <f t="shared" si="3"/>
        <v>120</v>
      </c>
      <c r="K62" s="21">
        <f t="shared" si="4"/>
        <v>3000</v>
      </c>
      <c r="L62" s="34"/>
    </row>
    <row r="63" spans="1:12">
      <c r="A63" s="17"/>
      <c r="B63" s="36"/>
      <c r="C63" s="28"/>
      <c r="D63" s="29"/>
      <c r="E63" s="21"/>
      <c r="F63" s="30"/>
      <c r="G63" s="31"/>
      <c r="H63" s="21"/>
      <c r="I63" s="24">
        <f t="shared" si="2"/>
        <v>25</v>
      </c>
      <c r="J63" s="134">
        <f t="shared" si="3"/>
        <v>120</v>
      </c>
      <c r="K63" s="21">
        <f t="shared" si="4"/>
        <v>3000</v>
      </c>
      <c r="L63" s="34"/>
    </row>
    <row r="64" spans="1:12">
      <c r="A64" s="17"/>
      <c r="B64" s="36"/>
      <c r="C64" s="28"/>
      <c r="D64" s="29"/>
      <c r="E64" s="21"/>
      <c r="F64" s="30"/>
      <c r="G64" s="31"/>
      <c r="H64" s="21"/>
      <c r="I64" s="24">
        <f t="shared" si="2"/>
        <v>25</v>
      </c>
      <c r="J64" s="134">
        <f t="shared" si="3"/>
        <v>120</v>
      </c>
      <c r="K64" s="21">
        <f t="shared" si="4"/>
        <v>3000</v>
      </c>
      <c r="L64" s="34"/>
    </row>
    <row r="65" spans="1:12">
      <c r="A65" s="17"/>
      <c r="B65" s="36"/>
      <c r="C65" s="28"/>
      <c r="D65" s="29"/>
      <c r="E65" s="21"/>
      <c r="F65" s="30"/>
      <c r="G65" s="31"/>
      <c r="H65" s="21"/>
      <c r="I65" s="24">
        <f t="shared" si="2"/>
        <v>25</v>
      </c>
      <c r="J65" s="134">
        <f t="shared" si="3"/>
        <v>120</v>
      </c>
      <c r="K65" s="21">
        <f t="shared" si="4"/>
        <v>3000</v>
      </c>
      <c r="L65" s="34"/>
    </row>
    <row r="66" spans="1:12">
      <c r="A66" s="17"/>
      <c r="B66" s="36"/>
      <c r="C66" s="28"/>
      <c r="D66" s="29"/>
      <c r="E66" s="21"/>
      <c r="F66" s="30"/>
      <c r="G66" s="31"/>
      <c r="H66" s="21"/>
      <c r="I66" s="24">
        <f t="shared" si="2"/>
        <v>25</v>
      </c>
      <c r="J66" s="134">
        <f t="shared" si="3"/>
        <v>120</v>
      </c>
      <c r="K66" s="21">
        <f t="shared" si="4"/>
        <v>3000</v>
      </c>
      <c r="L66" s="34"/>
    </row>
    <row r="67" spans="1:12">
      <c r="A67" s="17"/>
      <c r="B67" s="36"/>
      <c r="C67" s="28"/>
      <c r="D67" s="29"/>
      <c r="E67" s="21"/>
      <c r="F67" s="30"/>
      <c r="G67" s="31"/>
      <c r="H67" s="21"/>
      <c r="I67" s="24">
        <f t="shared" si="2"/>
        <v>25</v>
      </c>
      <c r="J67" s="134">
        <f t="shared" si="3"/>
        <v>120</v>
      </c>
      <c r="K67" s="21">
        <f t="shared" si="4"/>
        <v>3000</v>
      </c>
      <c r="L67" s="34"/>
    </row>
    <row r="68" spans="1:12">
      <c r="A68" s="17"/>
      <c r="B68" s="36"/>
      <c r="C68" s="28"/>
      <c r="D68" s="29"/>
      <c r="E68" s="21"/>
      <c r="F68" s="30"/>
      <c r="G68" s="31"/>
      <c r="H68" s="21"/>
      <c r="I68" s="24">
        <f t="shared" si="2"/>
        <v>25</v>
      </c>
      <c r="J68" s="134">
        <f t="shared" si="3"/>
        <v>120</v>
      </c>
      <c r="K68" s="21">
        <f t="shared" si="4"/>
        <v>3000</v>
      </c>
      <c r="L68" s="34"/>
    </row>
    <row r="69" spans="1:12">
      <c r="A69" s="17"/>
      <c r="B69" s="36"/>
      <c r="C69" s="28"/>
      <c r="D69" s="29"/>
      <c r="E69" s="21"/>
      <c r="F69" s="30"/>
      <c r="G69" s="31"/>
      <c r="H69" s="21"/>
      <c r="I69" s="24">
        <f t="shared" si="2"/>
        <v>25</v>
      </c>
      <c r="J69" s="134">
        <f t="shared" si="3"/>
        <v>120</v>
      </c>
      <c r="K69" s="21">
        <f t="shared" si="4"/>
        <v>3000</v>
      </c>
      <c r="L69" s="34"/>
    </row>
    <row r="70" spans="1:12">
      <c r="A70" s="17"/>
      <c r="B70" s="36"/>
      <c r="C70" s="28"/>
      <c r="D70" s="29"/>
      <c r="E70" s="21"/>
      <c r="F70" s="30"/>
      <c r="G70" s="31"/>
      <c r="H70" s="21"/>
      <c r="I70" s="24">
        <f t="shared" si="2"/>
        <v>25</v>
      </c>
      <c r="J70" s="134">
        <f t="shared" si="3"/>
        <v>120</v>
      </c>
      <c r="K70" s="21">
        <f t="shared" si="4"/>
        <v>3000</v>
      </c>
      <c r="L70" s="34"/>
    </row>
    <row r="71" spans="1:12">
      <c r="A71" s="17"/>
      <c r="B71" s="36"/>
      <c r="C71" s="28"/>
      <c r="D71" s="29"/>
      <c r="E71" s="21"/>
      <c r="F71" s="30"/>
      <c r="G71" s="31"/>
      <c r="H71" s="21"/>
      <c r="I71" s="24">
        <f t="shared" si="2"/>
        <v>25</v>
      </c>
      <c r="J71" s="134">
        <f t="shared" si="3"/>
        <v>120</v>
      </c>
      <c r="K71" s="21">
        <f t="shared" si="4"/>
        <v>3000</v>
      </c>
      <c r="L71" s="34"/>
    </row>
    <row r="72" spans="1:12">
      <c r="A72" s="17"/>
      <c r="B72" s="36"/>
      <c r="C72" s="28"/>
      <c r="D72" s="29"/>
      <c r="E72" s="21"/>
      <c r="F72" s="30"/>
      <c r="G72" s="31"/>
      <c r="H72" s="21"/>
      <c r="I72" s="24">
        <f t="shared" si="2"/>
        <v>25</v>
      </c>
      <c r="J72" s="134">
        <f t="shared" si="3"/>
        <v>120</v>
      </c>
      <c r="K72" s="21">
        <f t="shared" si="4"/>
        <v>3000</v>
      </c>
      <c r="L72" s="34"/>
    </row>
    <row r="73" spans="1:12">
      <c r="A73" s="17"/>
      <c r="B73" s="36"/>
      <c r="C73" s="28"/>
      <c r="D73" s="29"/>
      <c r="E73" s="21"/>
      <c r="F73" s="30"/>
      <c r="G73" s="31"/>
      <c r="H73" s="21"/>
      <c r="I73" s="24">
        <f t="shared" si="2"/>
        <v>25</v>
      </c>
      <c r="J73" s="134">
        <f t="shared" si="3"/>
        <v>120</v>
      </c>
      <c r="K73" s="21">
        <f t="shared" si="4"/>
        <v>3000</v>
      </c>
      <c r="L73" s="34"/>
    </row>
    <row r="74" spans="1:12">
      <c r="A74" s="17"/>
      <c r="B74" s="36"/>
      <c r="C74" s="28"/>
      <c r="D74" s="29"/>
      <c r="E74" s="21"/>
      <c r="F74" s="30"/>
      <c r="G74" s="31"/>
      <c r="H74" s="21"/>
      <c r="I74" s="24">
        <f t="shared" si="2"/>
        <v>25</v>
      </c>
      <c r="J74" s="134">
        <f t="shared" si="3"/>
        <v>120</v>
      </c>
      <c r="K74" s="21">
        <f t="shared" si="4"/>
        <v>3000</v>
      </c>
      <c r="L74" s="34"/>
    </row>
    <row r="75" spans="1:12">
      <c r="A75" s="17"/>
      <c r="B75" s="36"/>
      <c r="C75" s="28"/>
      <c r="D75" s="29"/>
      <c r="E75" s="21"/>
      <c r="F75" s="30"/>
      <c r="G75" s="31"/>
      <c r="H75" s="21"/>
      <c r="I75" s="24">
        <f t="shared" si="2"/>
        <v>25</v>
      </c>
      <c r="J75" s="134">
        <f t="shared" si="3"/>
        <v>120</v>
      </c>
      <c r="K75" s="21">
        <f t="shared" si="4"/>
        <v>3000</v>
      </c>
      <c r="L75" s="34"/>
    </row>
    <row r="76" spans="1:12">
      <c r="A76" s="17"/>
      <c r="B76" s="36"/>
      <c r="C76" s="28"/>
      <c r="D76" s="29"/>
      <c r="E76" s="21"/>
      <c r="F76" s="30"/>
      <c r="G76" s="31"/>
      <c r="H76" s="21"/>
      <c r="I76" s="24">
        <f t="shared" si="2"/>
        <v>25</v>
      </c>
      <c r="J76" s="134">
        <f t="shared" si="3"/>
        <v>120</v>
      </c>
      <c r="K76" s="21">
        <f t="shared" si="4"/>
        <v>3000</v>
      </c>
      <c r="L76" s="34"/>
    </row>
    <row r="77" spans="1:12">
      <c r="A77" s="17"/>
      <c r="B77" s="36"/>
      <c r="C77" s="28"/>
      <c r="D77" s="29"/>
      <c r="E77" s="21"/>
      <c r="F77" s="30"/>
      <c r="G77" s="31"/>
      <c r="H77" s="21"/>
      <c r="I77" s="24">
        <f t="shared" si="2"/>
        <v>25</v>
      </c>
      <c r="J77" s="134">
        <f t="shared" si="3"/>
        <v>120</v>
      </c>
      <c r="K77" s="21">
        <f t="shared" si="4"/>
        <v>3000</v>
      </c>
      <c r="L77" s="34"/>
    </row>
    <row r="78" spans="1:12">
      <c r="A78" s="17"/>
      <c r="B78" s="36"/>
      <c r="C78" s="28"/>
      <c r="D78" s="29"/>
      <c r="E78" s="21"/>
      <c r="F78" s="30"/>
      <c r="G78" s="31"/>
      <c r="H78" s="21"/>
      <c r="I78" s="24">
        <f t="shared" si="2"/>
        <v>25</v>
      </c>
      <c r="J78" s="134">
        <f t="shared" si="3"/>
        <v>120</v>
      </c>
      <c r="K78" s="21">
        <f t="shared" si="4"/>
        <v>3000</v>
      </c>
      <c r="L78" s="34"/>
    </row>
    <row r="79" spans="1:12">
      <c r="A79" s="17"/>
      <c r="B79" s="36"/>
      <c r="C79" s="28"/>
      <c r="D79" s="29"/>
      <c r="E79" s="21"/>
      <c r="F79" s="30"/>
      <c r="G79" s="31"/>
      <c r="H79" s="21"/>
      <c r="I79" s="24">
        <f t="shared" ref="I79:I120" si="5">+I78+C79-F79</f>
        <v>25</v>
      </c>
      <c r="J79" s="134">
        <f t="shared" ref="J79:J120" si="6">ROUND(((K78+E79)-H79)/I79,2)</f>
        <v>120</v>
      </c>
      <c r="K79" s="21">
        <f t="shared" ref="K79:K120" si="7">ROUND(I79*J79,2)</f>
        <v>3000</v>
      </c>
      <c r="L79" s="34"/>
    </row>
    <row r="80" spans="1:12">
      <c r="A80" s="17"/>
      <c r="B80" s="36"/>
      <c r="C80" s="28"/>
      <c r="D80" s="29"/>
      <c r="E80" s="21"/>
      <c r="F80" s="30"/>
      <c r="G80" s="31"/>
      <c r="H80" s="21"/>
      <c r="I80" s="24">
        <f t="shared" si="5"/>
        <v>25</v>
      </c>
      <c r="J80" s="134">
        <f t="shared" si="6"/>
        <v>120</v>
      </c>
      <c r="K80" s="21">
        <f t="shared" si="7"/>
        <v>3000</v>
      </c>
      <c r="L80" s="34"/>
    </row>
    <row r="81" spans="1:12">
      <c r="A81" s="17"/>
      <c r="B81" s="36"/>
      <c r="C81" s="28"/>
      <c r="D81" s="29"/>
      <c r="E81" s="21"/>
      <c r="F81" s="30"/>
      <c r="G81" s="31"/>
      <c r="H81" s="21"/>
      <c r="I81" s="24">
        <f t="shared" si="5"/>
        <v>25</v>
      </c>
      <c r="J81" s="134">
        <f t="shared" si="6"/>
        <v>120</v>
      </c>
      <c r="K81" s="21">
        <f t="shared" si="7"/>
        <v>3000</v>
      </c>
      <c r="L81" s="34"/>
    </row>
    <row r="82" spans="1:12">
      <c r="A82" s="17"/>
      <c r="B82" s="36"/>
      <c r="C82" s="28"/>
      <c r="D82" s="29"/>
      <c r="E82" s="21"/>
      <c r="F82" s="30"/>
      <c r="G82" s="31"/>
      <c r="H82" s="21"/>
      <c r="I82" s="24">
        <f t="shared" si="5"/>
        <v>25</v>
      </c>
      <c r="J82" s="134">
        <f t="shared" si="6"/>
        <v>120</v>
      </c>
      <c r="K82" s="21">
        <f t="shared" si="7"/>
        <v>3000</v>
      </c>
      <c r="L82" s="34"/>
    </row>
    <row r="83" spans="1:12">
      <c r="A83" s="17"/>
      <c r="B83" s="36"/>
      <c r="C83" s="28"/>
      <c r="D83" s="29"/>
      <c r="E83" s="21"/>
      <c r="F83" s="30"/>
      <c r="G83" s="31"/>
      <c r="H83" s="21"/>
      <c r="I83" s="24">
        <f t="shared" si="5"/>
        <v>25</v>
      </c>
      <c r="J83" s="134">
        <f t="shared" si="6"/>
        <v>120</v>
      </c>
      <c r="K83" s="21">
        <f t="shared" si="7"/>
        <v>3000</v>
      </c>
      <c r="L83" s="34"/>
    </row>
    <row r="84" spans="1:12">
      <c r="A84" s="17"/>
      <c r="B84" s="36"/>
      <c r="C84" s="28"/>
      <c r="D84" s="29"/>
      <c r="E84" s="21"/>
      <c r="F84" s="30"/>
      <c r="G84" s="31"/>
      <c r="H84" s="21"/>
      <c r="I84" s="24">
        <f t="shared" si="5"/>
        <v>25</v>
      </c>
      <c r="J84" s="134">
        <f t="shared" si="6"/>
        <v>120</v>
      </c>
      <c r="K84" s="21">
        <f t="shared" si="7"/>
        <v>3000</v>
      </c>
      <c r="L84" s="34"/>
    </row>
    <row r="85" spans="1:12">
      <c r="A85" s="17"/>
      <c r="B85" s="36"/>
      <c r="C85" s="28"/>
      <c r="D85" s="29"/>
      <c r="E85" s="21"/>
      <c r="F85" s="30"/>
      <c r="G85" s="31"/>
      <c r="H85" s="21"/>
      <c r="I85" s="24">
        <f t="shared" si="5"/>
        <v>25</v>
      </c>
      <c r="J85" s="134">
        <f t="shared" si="6"/>
        <v>120</v>
      </c>
      <c r="K85" s="21">
        <f t="shared" si="7"/>
        <v>3000</v>
      </c>
      <c r="L85" s="34"/>
    </row>
    <row r="86" spans="1:12">
      <c r="A86" s="17"/>
      <c r="B86" s="36"/>
      <c r="C86" s="28"/>
      <c r="D86" s="29"/>
      <c r="E86" s="21"/>
      <c r="F86" s="30"/>
      <c r="G86" s="31"/>
      <c r="H86" s="21"/>
      <c r="I86" s="24">
        <f t="shared" si="5"/>
        <v>25</v>
      </c>
      <c r="J86" s="134">
        <f t="shared" si="6"/>
        <v>120</v>
      </c>
      <c r="K86" s="21">
        <f t="shared" si="7"/>
        <v>3000</v>
      </c>
      <c r="L86" s="34"/>
    </row>
    <row r="87" spans="1:12">
      <c r="A87" s="17"/>
      <c r="B87" s="36"/>
      <c r="C87" s="28"/>
      <c r="D87" s="29"/>
      <c r="E87" s="21"/>
      <c r="F87" s="30"/>
      <c r="G87" s="31"/>
      <c r="H87" s="21"/>
      <c r="I87" s="24">
        <f t="shared" si="5"/>
        <v>25</v>
      </c>
      <c r="J87" s="134">
        <f t="shared" si="6"/>
        <v>120</v>
      </c>
      <c r="K87" s="21">
        <f t="shared" si="7"/>
        <v>3000</v>
      </c>
      <c r="L87" s="34"/>
    </row>
    <row r="88" spans="1:12">
      <c r="A88" s="17"/>
      <c r="B88" s="36"/>
      <c r="C88" s="28"/>
      <c r="D88" s="29"/>
      <c r="E88" s="21"/>
      <c r="F88" s="30"/>
      <c r="G88" s="31"/>
      <c r="H88" s="21"/>
      <c r="I88" s="24">
        <f t="shared" si="5"/>
        <v>25</v>
      </c>
      <c r="J88" s="134">
        <f t="shared" si="6"/>
        <v>120</v>
      </c>
      <c r="K88" s="21">
        <f t="shared" si="7"/>
        <v>3000</v>
      </c>
      <c r="L88" s="34"/>
    </row>
    <row r="89" spans="1:12">
      <c r="A89" s="17"/>
      <c r="B89" s="36"/>
      <c r="C89" s="28"/>
      <c r="D89" s="29"/>
      <c r="E89" s="21"/>
      <c r="F89" s="30"/>
      <c r="G89" s="31"/>
      <c r="H89" s="21"/>
      <c r="I89" s="24">
        <f t="shared" si="5"/>
        <v>25</v>
      </c>
      <c r="J89" s="134">
        <f t="shared" si="6"/>
        <v>120</v>
      </c>
      <c r="K89" s="21">
        <f t="shared" si="7"/>
        <v>3000</v>
      </c>
      <c r="L89" s="34"/>
    </row>
    <row r="90" spans="1:12">
      <c r="A90" s="17"/>
      <c r="B90" s="36"/>
      <c r="C90" s="28"/>
      <c r="D90" s="29"/>
      <c r="E90" s="21"/>
      <c r="F90" s="30"/>
      <c r="G90" s="31"/>
      <c r="H90" s="21"/>
      <c r="I90" s="24">
        <f t="shared" si="5"/>
        <v>25</v>
      </c>
      <c r="J90" s="134">
        <f t="shared" si="6"/>
        <v>120</v>
      </c>
      <c r="K90" s="21">
        <f t="shared" si="7"/>
        <v>3000</v>
      </c>
      <c r="L90" s="34"/>
    </row>
    <row r="91" spans="1:12">
      <c r="A91" s="17"/>
      <c r="B91" s="36"/>
      <c r="C91" s="28"/>
      <c r="D91" s="29"/>
      <c r="E91" s="21"/>
      <c r="F91" s="30"/>
      <c r="G91" s="31"/>
      <c r="H91" s="21"/>
      <c r="I91" s="24">
        <f t="shared" si="5"/>
        <v>25</v>
      </c>
      <c r="J91" s="134">
        <f t="shared" si="6"/>
        <v>120</v>
      </c>
      <c r="K91" s="21">
        <f t="shared" si="7"/>
        <v>3000</v>
      </c>
      <c r="L91" s="34"/>
    </row>
    <row r="92" spans="1:12">
      <c r="A92" s="17"/>
      <c r="B92" s="36"/>
      <c r="C92" s="28"/>
      <c r="D92" s="29"/>
      <c r="E92" s="21"/>
      <c r="F92" s="30"/>
      <c r="G92" s="31"/>
      <c r="H92" s="21"/>
      <c r="I92" s="24">
        <f t="shared" si="5"/>
        <v>25</v>
      </c>
      <c r="J92" s="134">
        <f t="shared" si="6"/>
        <v>120</v>
      </c>
      <c r="K92" s="21">
        <f t="shared" si="7"/>
        <v>3000</v>
      </c>
      <c r="L92" s="34"/>
    </row>
    <row r="93" spans="1:12">
      <c r="A93" s="17"/>
      <c r="B93" s="36"/>
      <c r="C93" s="28"/>
      <c r="D93" s="29"/>
      <c r="E93" s="21"/>
      <c r="F93" s="30"/>
      <c r="G93" s="31"/>
      <c r="H93" s="21"/>
      <c r="I93" s="24">
        <f t="shared" si="5"/>
        <v>25</v>
      </c>
      <c r="J93" s="134">
        <f t="shared" si="6"/>
        <v>120</v>
      </c>
      <c r="K93" s="21">
        <f t="shared" si="7"/>
        <v>3000</v>
      </c>
      <c r="L93" s="34"/>
    </row>
    <row r="94" spans="1:12">
      <c r="A94" s="17"/>
      <c r="B94" s="36"/>
      <c r="C94" s="28"/>
      <c r="D94" s="29"/>
      <c r="E94" s="21"/>
      <c r="F94" s="30"/>
      <c r="G94" s="31"/>
      <c r="H94" s="21"/>
      <c r="I94" s="24">
        <f t="shared" si="5"/>
        <v>25</v>
      </c>
      <c r="J94" s="134">
        <f t="shared" si="6"/>
        <v>120</v>
      </c>
      <c r="K94" s="21">
        <f t="shared" si="7"/>
        <v>3000</v>
      </c>
      <c r="L94" s="34"/>
    </row>
    <row r="95" spans="1:12">
      <c r="A95" s="17"/>
      <c r="B95" s="36"/>
      <c r="C95" s="28"/>
      <c r="D95" s="29"/>
      <c r="E95" s="21"/>
      <c r="F95" s="30"/>
      <c r="G95" s="31"/>
      <c r="H95" s="21"/>
      <c r="I95" s="24">
        <f t="shared" si="5"/>
        <v>25</v>
      </c>
      <c r="J95" s="134">
        <f t="shared" si="6"/>
        <v>120</v>
      </c>
      <c r="K95" s="21">
        <f t="shared" si="7"/>
        <v>3000</v>
      </c>
      <c r="L95" s="34"/>
    </row>
    <row r="96" spans="1:12">
      <c r="A96" s="17"/>
      <c r="B96" s="36"/>
      <c r="C96" s="28"/>
      <c r="D96" s="29"/>
      <c r="E96" s="21"/>
      <c r="F96" s="30"/>
      <c r="G96" s="31"/>
      <c r="H96" s="21"/>
      <c r="I96" s="24">
        <f t="shared" si="5"/>
        <v>25</v>
      </c>
      <c r="J96" s="134">
        <f t="shared" si="6"/>
        <v>120</v>
      </c>
      <c r="K96" s="21">
        <f t="shared" si="7"/>
        <v>3000</v>
      </c>
      <c r="L96" s="34"/>
    </row>
    <row r="97" spans="1:12">
      <c r="A97" s="17"/>
      <c r="B97" s="36"/>
      <c r="C97" s="28"/>
      <c r="D97" s="29"/>
      <c r="E97" s="21"/>
      <c r="F97" s="30"/>
      <c r="G97" s="31"/>
      <c r="H97" s="21"/>
      <c r="I97" s="24">
        <f t="shared" si="5"/>
        <v>25</v>
      </c>
      <c r="J97" s="134">
        <f t="shared" si="6"/>
        <v>120</v>
      </c>
      <c r="K97" s="21">
        <f t="shared" si="7"/>
        <v>3000</v>
      </c>
      <c r="L97" s="34"/>
    </row>
    <row r="98" spans="1:12">
      <c r="A98" s="17"/>
      <c r="B98" s="36"/>
      <c r="C98" s="28"/>
      <c r="D98" s="29"/>
      <c r="E98" s="21"/>
      <c r="F98" s="30"/>
      <c r="G98" s="31"/>
      <c r="H98" s="21"/>
      <c r="I98" s="24">
        <f t="shared" si="5"/>
        <v>25</v>
      </c>
      <c r="J98" s="134">
        <f t="shared" si="6"/>
        <v>120</v>
      </c>
      <c r="K98" s="21">
        <f t="shared" si="7"/>
        <v>3000</v>
      </c>
      <c r="L98" s="34"/>
    </row>
    <row r="99" spans="1:12">
      <c r="A99" s="17"/>
      <c r="B99" s="36"/>
      <c r="C99" s="28"/>
      <c r="D99" s="29"/>
      <c r="E99" s="21"/>
      <c r="F99" s="30"/>
      <c r="G99" s="31"/>
      <c r="H99" s="21"/>
      <c r="I99" s="24">
        <f t="shared" si="5"/>
        <v>25</v>
      </c>
      <c r="J99" s="134">
        <f t="shared" si="6"/>
        <v>120</v>
      </c>
      <c r="K99" s="21">
        <f t="shared" si="7"/>
        <v>3000</v>
      </c>
      <c r="L99" s="34"/>
    </row>
    <row r="100" spans="1:12">
      <c r="A100" s="17"/>
      <c r="B100" s="36"/>
      <c r="C100" s="28"/>
      <c r="D100" s="29"/>
      <c r="E100" s="21"/>
      <c r="F100" s="30"/>
      <c r="G100" s="31"/>
      <c r="H100" s="21"/>
      <c r="I100" s="24">
        <f t="shared" si="5"/>
        <v>25</v>
      </c>
      <c r="J100" s="134">
        <f t="shared" si="6"/>
        <v>120</v>
      </c>
      <c r="K100" s="21">
        <f t="shared" si="7"/>
        <v>3000</v>
      </c>
      <c r="L100" s="34"/>
    </row>
    <row r="101" spans="1:12">
      <c r="A101" s="17"/>
      <c r="B101" s="36"/>
      <c r="C101" s="28"/>
      <c r="D101" s="29"/>
      <c r="E101" s="21"/>
      <c r="F101" s="30"/>
      <c r="G101" s="31"/>
      <c r="H101" s="21"/>
      <c r="I101" s="24">
        <f t="shared" si="5"/>
        <v>25</v>
      </c>
      <c r="J101" s="134">
        <f t="shared" si="6"/>
        <v>120</v>
      </c>
      <c r="K101" s="21">
        <f t="shared" si="7"/>
        <v>3000</v>
      </c>
      <c r="L101" s="34"/>
    </row>
    <row r="102" spans="1:12">
      <c r="A102" s="17"/>
      <c r="B102" s="36"/>
      <c r="C102" s="28"/>
      <c r="D102" s="29"/>
      <c r="E102" s="21"/>
      <c r="F102" s="30"/>
      <c r="G102" s="31"/>
      <c r="H102" s="21"/>
      <c r="I102" s="24">
        <f t="shared" si="5"/>
        <v>25</v>
      </c>
      <c r="J102" s="134">
        <f t="shared" si="6"/>
        <v>120</v>
      </c>
      <c r="K102" s="21">
        <f t="shared" si="7"/>
        <v>3000</v>
      </c>
      <c r="L102" s="34"/>
    </row>
    <row r="103" spans="1:12">
      <c r="A103" s="17"/>
      <c r="B103" s="36"/>
      <c r="C103" s="28"/>
      <c r="D103" s="29"/>
      <c r="E103" s="21"/>
      <c r="F103" s="30"/>
      <c r="G103" s="31"/>
      <c r="H103" s="21"/>
      <c r="I103" s="24">
        <f t="shared" si="5"/>
        <v>25</v>
      </c>
      <c r="J103" s="134">
        <f t="shared" si="6"/>
        <v>120</v>
      </c>
      <c r="K103" s="21">
        <f t="shared" si="7"/>
        <v>3000</v>
      </c>
      <c r="L103" s="34"/>
    </row>
    <row r="104" spans="1:12">
      <c r="A104" s="17"/>
      <c r="B104" s="36"/>
      <c r="C104" s="28"/>
      <c r="D104" s="29"/>
      <c r="E104" s="21"/>
      <c r="F104" s="30"/>
      <c r="G104" s="31"/>
      <c r="H104" s="21"/>
      <c r="I104" s="24">
        <f t="shared" si="5"/>
        <v>25</v>
      </c>
      <c r="J104" s="134">
        <f t="shared" si="6"/>
        <v>120</v>
      </c>
      <c r="K104" s="21">
        <f t="shared" si="7"/>
        <v>3000</v>
      </c>
      <c r="L104" s="34"/>
    </row>
    <row r="105" spans="1:12">
      <c r="A105" s="17"/>
      <c r="B105" s="36"/>
      <c r="C105" s="28"/>
      <c r="D105" s="29"/>
      <c r="E105" s="21"/>
      <c r="F105" s="30"/>
      <c r="G105" s="31"/>
      <c r="H105" s="21"/>
      <c r="I105" s="24">
        <f t="shared" si="5"/>
        <v>25</v>
      </c>
      <c r="J105" s="134">
        <f t="shared" si="6"/>
        <v>120</v>
      </c>
      <c r="K105" s="21">
        <f t="shared" si="7"/>
        <v>3000</v>
      </c>
      <c r="L105" s="34"/>
    </row>
    <row r="106" spans="1:12">
      <c r="A106" s="17"/>
      <c r="B106" s="36"/>
      <c r="C106" s="28"/>
      <c r="D106" s="29"/>
      <c r="E106" s="21"/>
      <c r="F106" s="30"/>
      <c r="G106" s="31"/>
      <c r="H106" s="21"/>
      <c r="I106" s="24">
        <f t="shared" si="5"/>
        <v>25</v>
      </c>
      <c r="J106" s="134">
        <f t="shared" si="6"/>
        <v>120</v>
      </c>
      <c r="K106" s="21">
        <f t="shared" si="7"/>
        <v>3000</v>
      </c>
      <c r="L106" s="34"/>
    </row>
    <row r="107" spans="1:12">
      <c r="A107" s="17"/>
      <c r="B107" s="36"/>
      <c r="C107" s="28"/>
      <c r="D107" s="29"/>
      <c r="E107" s="21"/>
      <c r="F107" s="30"/>
      <c r="G107" s="31"/>
      <c r="H107" s="21"/>
      <c r="I107" s="24">
        <f t="shared" si="5"/>
        <v>25</v>
      </c>
      <c r="J107" s="134">
        <f t="shared" si="6"/>
        <v>120</v>
      </c>
      <c r="K107" s="21">
        <f t="shared" si="7"/>
        <v>3000</v>
      </c>
      <c r="L107" s="34"/>
    </row>
    <row r="108" spans="1:12">
      <c r="A108" s="17"/>
      <c r="B108" s="36"/>
      <c r="C108" s="28"/>
      <c r="D108" s="29"/>
      <c r="E108" s="21"/>
      <c r="F108" s="30"/>
      <c r="G108" s="31"/>
      <c r="H108" s="21"/>
      <c r="I108" s="24">
        <f t="shared" si="5"/>
        <v>25</v>
      </c>
      <c r="J108" s="134">
        <f t="shared" si="6"/>
        <v>120</v>
      </c>
      <c r="K108" s="21">
        <f t="shared" si="7"/>
        <v>3000</v>
      </c>
      <c r="L108" s="34"/>
    </row>
    <row r="109" spans="1:12">
      <c r="A109" s="17"/>
      <c r="B109" s="36"/>
      <c r="C109" s="28"/>
      <c r="D109" s="29"/>
      <c r="E109" s="21"/>
      <c r="F109" s="30"/>
      <c r="G109" s="31"/>
      <c r="H109" s="21"/>
      <c r="I109" s="24">
        <f t="shared" si="5"/>
        <v>25</v>
      </c>
      <c r="J109" s="134">
        <f t="shared" si="6"/>
        <v>120</v>
      </c>
      <c r="K109" s="21">
        <f t="shared" si="7"/>
        <v>3000</v>
      </c>
      <c r="L109" s="34"/>
    </row>
    <row r="110" spans="1:12">
      <c r="A110" s="17"/>
      <c r="B110" s="36"/>
      <c r="C110" s="28"/>
      <c r="D110" s="29"/>
      <c r="E110" s="21"/>
      <c r="F110" s="30"/>
      <c r="G110" s="31"/>
      <c r="H110" s="21"/>
      <c r="I110" s="24">
        <f t="shared" si="5"/>
        <v>25</v>
      </c>
      <c r="J110" s="134">
        <f t="shared" si="6"/>
        <v>120</v>
      </c>
      <c r="K110" s="21">
        <f t="shared" si="7"/>
        <v>3000</v>
      </c>
      <c r="L110" s="34"/>
    </row>
    <row r="111" spans="1:12">
      <c r="A111" s="17"/>
      <c r="B111" s="36"/>
      <c r="C111" s="28"/>
      <c r="D111" s="29"/>
      <c r="E111" s="21"/>
      <c r="F111" s="30"/>
      <c r="G111" s="31"/>
      <c r="H111" s="21"/>
      <c r="I111" s="24">
        <f t="shared" si="5"/>
        <v>25</v>
      </c>
      <c r="J111" s="134">
        <f t="shared" si="6"/>
        <v>120</v>
      </c>
      <c r="K111" s="21">
        <f t="shared" si="7"/>
        <v>3000</v>
      </c>
      <c r="L111" s="34"/>
    </row>
    <row r="112" spans="1:12">
      <c r="A112" s="17"/>
      <c r="B112" s="36"/>
      <c r="C112" s="28"/>
      <c r="D112" s="29"/>
      <c r="E112" s="21"/>
      <c r="F112" s="30"/>
      <c r="G112" s="31"/>
      <c r="H112" s="21"/>
      <c r="I112" s="24">
        <f t="shared" si="5"/>
        <v>25</v>
      </c>
      <c r="J112" s="134">
        <f t="shared" si="6"/>
        <v>120</v>
      </c>
      <c r="K112" s="21">
        <f t="shared" si="7"/>
        <v>3000</v>
      </c>
      <c r="L112" s="34"/>
    </row>
    <row r="113" spans="1:12">
      <c r="A113" s="17"/>
      <c r="B113" s="36"/>
      <c r="C113" s="28"/>
      <c r="D113" s="29"/>
      <c r="E113" s="21"/>
      <c r="F113" s="30"/>
      <c r="G113" s="31"/>
      <c r="H113" s="21"/>
      <c r="I113" s="24">
        <f t="shared" si="5"/>
        <v>25</v>
      </c>
      <c r="J113" s="134">
        <f t="shared" si="6"/>
        <v>120</v>
      </c>
      <c r="K113" s="21">
        <f t="shared" si="7"/>
        <v>3000</v>
      </c>
      <c r="L113" s="34"/>
    </row>
    <row r="114" spans="1:12">
      <c r="A114" s="17"/>
      <c r="B114" s="36"/>
      <c r="C114" s="28"/>
      <c r="D114" s="29"/>
      <c r="E114" s="21"/>
      <c r="F114" s="30"/>
      <c r="G114" s="31"/>
      <c r="H114" s="21"/>
      <c r="I114" s="24">
        <f t="shared" si="5"/>
        <v>25</v>
      </c>
      <c r="J114" s="134">
        <f t="shared" si="6"/>
        <v>120</v>
      </c>
      <c r="K114" s="21">
        <f t="shared" si="7"/>
        <v>3000</v>
      </c>
      <c r="L114" s="34"/>
    </row>
    <row r="115" spans="1:12">
      <c r="A115" s="17"/>
      <c r="B115" s="36"/>
      <c r="C115" s="28"/>
      <c r="D115" s="29"/>
      <c r="E115" s="21"/>
      <c r="F115" s="30"/>
      <c r="G115" s="31"/>
      <c r="H115" s="21"/>
      <c r="I115" s="24">
        <f t="shared" si="5"/>
        <v>25</v>
      </c>
      <c r="J115" s="134">
        <f t="shared" si="6"/>
        <v>120</v>
      </c>
      <c r="K115" s="21">
        <f t="shared" si="7"/>
        <v>3000</v>
      </c>
      <c r="L115" s="34"/>
    </row>
    <row r="116" spans="1:12">
      <c r="A116" s="17"/>
      <c r="B116" s="36"/>
      <c r="C116" s="28"/>
      <c r="D116" s="29"/>
      <c r="E116" s="21"/>
      <c r="F116" s="30"/>
      <c r="G116" s="31"/>
      <c r="H116" s="21"/>
      <c r="I116" s="24">
        <f t="shared" si="5"/>
        <v>25</v>
      </c>
      <c r="J116" s="134">
        <f t="shared" si="6"/>
        <v>120</v>
      </c>
      <c r="K116" s="21">
        <f t="shared" si="7"/>
        <v>3000</v>
      </c>
      <c r="L116" s="34"/>
    </row>
    <row r="117" spans="1:12">
      <c r="A117" s="17"/>
      <c r="B117" s="36"/>
      <c r="C117" s="28"/>
      <c r="D117" s="29"/>
      <c r="E117" s="21"/>
      <c r="F117" s="30"/>
      <c r="G117" s="31"/>
      <c r="H117" s="21"/>
      <c r="I117" s="24">
        <f t="shared" si="5"/>
        <v>25</v>
      </c>
      <c r="J117" s="134">
        <f t="shared" si="6"/>
        <v>120</v>
      </c>
      <c r="K117" s="21">
        <f t="shared" si="7"/>
        <v>3000</v>
      </c>
      <c r="L117" s="34"/>
    </row>
    <row r="118" spans="1:12">
      <c r="A118" s="17"/>
      <c r="B118" s="36"/>
      <c r="C118" s="28"/>
      <c r="D118" s="29"/>
      <c r="E118" s="21"/>
      <c r="F118" s="30"/>
      <c r="G118" s="31"/>
      <c r="H118" s="21"/>
      <c r="I118" s="24">
        <f t="shared" si="5"/>
        <v>25</v>
      </c>
      <c r="J118" s="134">
        <f t="shared" si="6"/>
        <v>120</v>
      </c>
      <c r="K118" s="21">
        <f t="shared" si="7"/>
        <v>3000</v>
      </c>
      <c r="L118" s="34"/>
    </row>
    <row r="119" spans="1:12">
      <c r="A119" s="17"/>
      <c r="B119" s="36"/>
      <c r="C119" s="28"/>
      <c r="D119" s="29"/>
      <c r="E119" s="21"/>
      <c r="F119" s="30"/>
      <c r="G119" s="31"/>
      <c r="H119" s="21"/>
      <c r="I119" s="24">
        <f t="shared" si="5"/>
        <v>25</v>
      </c>
      <c r="J119" s="134">
        <f t="shared" si="6"/>
        <v>120</v>
      </c>
      <c r="K119" s="21">
        <f t="shared" si="7"/>
        <v>3000</v>
      </c>
      <c r="L119" s="34"/>
    </row>
    <row r="120" spans="1:12">
      <c r="A120" s="17"/>
      <c r="B120" s="36"/>
      <c r="C120" s="28"/>
      <c r="D120" s="29"/>
      <c r="E120" s="21"/>
      <c r="F120" s="30"/>
      <c r="G120" s="31"/>
      <c r="H120" s="21"/>
      <c r="I120" s="24">
        <f t="shared" si="5"/>
        <v>25</v>
      </c>
      <c r="J120" s="134">
        <f t="shared" si="6"/>
        <v>120</v>
      </c>
      <c r="K120" s="21">
        <f t="shared" si="7"/>
        <v>3000</v>
      </c>
      <c r="L120" s="34"/>
    </row>
  </sheetData>
  <mergeCells count="23">
    <mergeCell ref="M11:M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I10:L10"/>
    <mergeCell ref="A11:A13"/>
    <mergeCell ref="B11:B13"/>
    <mergeCell ref="C11:E11"/>
    <mergeCell ref="F11:H11"/>
    <mergeCell ref="I11:K11"/>
    <mergeCell ref="L11:L13"/>
    <mergeCell ref="K9:L9"/>
    <mergeCell ref="K1:L1"/>
    <mergeCell ref="A3:L3"/>
    <mergeCell ref="A4:L4"/>
    <mergeCell ref="B6:H6"/>
    <mergeCell ref="A7:L7"/>
  </mergeCells>
  <printOptions horizontalCentered="1"/>
  <pageMargins left="0.27559055118110237" right="0.27559055118110237" top="0.39370078740157483" bottom="0.19685039370078741" header="0" footer="0.51181102362204722"/>
  <pageSetup paperSize="14" scale="76" fitToHeight="10" orientation="portrait" r:id="rId1"/>
  <headerFooter alignWithMargins="0">
    <oddFooter>&amp;C&amp;"Times New Roman,Regular"&amp;16  145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222</vt:i4>
      </vt:variant>
      <vt:variant>
        <vt:lpstr>Named Ranges</vt:lpstr>
      </vt:variant>
      <vt:variant>
        <vt:i4>222</vt:i4>
      </vt:variant>
    </vt:vector>
  </HeadingPairs>
  <TitlesOfParts>
    <vt:vector size="444" baseType="lpstr">
      <vt:lpstr>SUMMARY</vt:lpstr>
      <vt:lpstr>SUMMARY (3)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044</vt:lpstr>
      <vt:lpstr>045</vt:lpstr>
      <vt:lpstr>046</vt:lpstr>
      <vt:lpstr>047</vt:lpstr>
      <vt:lpstr>048</vt:lpstr>
      <vt:lpstr>049</vt:lpstr>
      <vt:lpstr>050</vt:lpstr>
      <vt:lpstr>051</vt:lpstr>
      <vt:lpstr>052</vt:lpstr>
      <vt:lpstr>053</vt:lpstr>
      <vt:lpstr>054</vt:lpstr>
      <vt:lpstr>055</vt:lpstr>
      <vt:lpstr>056</vt:lpstr>
      <vt:lpstr>057</vt:lpstr>
      <vt:lpstr>058</vt:lpstr>
      <vt:lpstr>059</vt:lpstr>
      <vt:lpstr>060</vt:lpstr>
      <vt:lpstr>061</vt:lpstr>
      <vt:lpstr>062</vt:lpstr>
      <vt:lpstr>063</vt:lpstr>
      <vt:lpstr>064</vt:lpstr>
      <vt:lpstr>065</vt:lpstr>
      <vt:lpstr>066</vt:lpstr>
      <vt:lpstr>067</vt:lpstr>
      <vt:lpstr>068</vt:lpstr>
      <vt:lpstr>069</vt:lpstr>
      <vt:lpstr>070</vt:lpstr>
      <vt:lpstr>071</vt:lpstr>
      <vt:lpstr>072</vt:lpstr>
      <vt:lpstr>073</vt:lpstr>
      <vt:lpstr>074</vt:lpstr>
      <vt:lpstr>075</vt:lpstr>
      <vt:lpstr>076</vt:lpstr>
      <vt:lpstr>077</vt:lpstr>
      <vt:lpstr>078</vt:lpstr>
      <vt:lpstr>079</vt:lpstr>
      <vt:lpstr>080</vt:lpstr>
      <vt:lpstr>081</vt:lpstr>
      <vt:lpstr>082</vt:lpstr>
      <vt:lpstr>083</vt:lpstr>
      <vt:lpstr>084</vt:lpstr>
      <vt:lpstr>085</vt:lpstr>
      <vt:lpstr>086</vt:lpstr>
      <vt:lpstr>087</vt:lpstr>
      <vt:lpstr>088</vt:lpstr>
      <vt:lpstr>089</vt:lpstr>
      <vt:lpstr>090</vt:lpstr>
      <vt:lpstr>091</vt:lpstr>
      <vt:lpstr>092</vt:lpstr>
      <vt:lpstr>093</vt:lpstr>
      <vt:lpstr>094</vt:lpstr>
      <vt:lpstr>095</vt:lpstr>
      <vt:lpstr>096</vt:lpstr>
      <vt:lpstr>097</vt:lpstr>
      <vt:lpstr>098</vt:lpstr>
      <vt:lpstr>099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125</vt:lpstr>
      <vt:lpstr>124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233</vt:lpstr>
      <vt:lpstr>234</vt:lpstr>
      <vt:lpstr>'001'!Print_Area</vt:lpstr>
      <vt:lpstr>'002'!Print_Area</vt:lpstr>
      <vt:lpstr>'003'!Print_Area</vt:lpstr>
      <vt:lpstr>'004'!Print_Area</vt:lpstr>
      <vt:lpstr>'005'!Print_Area</vt:lpstr>
      <vt:lpstr>'006'!Print_Area</vt:lpstr>
      <vt:lpstr>'007'!Print_Area</vt:lpstr>
      <vt:lpstr>'008'!Print_Area</vt:lpstr>
      <vt:lpstr>'009'!Print_Area</vt:lpstr>
      <vt:lpstr>'010'!Print_Area</vt:lpstr>
      <vt:lpstr>'011'!Print_Area</vt:lpstr>
      <vt:lpstr>'012'!Print_Area</vt:lpstr>
      <vt:lpstr>'013'!Print_Area</vt:lpstr>
      <vt:lpstr>'014'!Print_Area</vt:lpstr>
      <vt:lpstr>'015'!Print_Area</vt:lpstr>
      <vt:lpstr>'016'!Print_Area</vt:lpstr>
      <vt:lpstr>'017'!Print_Area</vt:lpstr>
      <vt:lpstr>'018'!Print_Area</vt:lpstr>
      <vt:lpstr>'019'!Print_Area</vt:lpstr>
      <vt:lpstr>'020'!Print_Area</vt:lpstr>
      <vt:lpstr>'021'!Print_Area</vt:lpstr>
      <vt:lpstr>'022'!Print_Area</vt:lpstr>
      <vt:lpstr>'023'!Print_Area</vt:lpstr>
      <vt:lpstr>'024'!Print_Area</vt:lpstr>
      <vt:lpstr>'025'!Print_Area</vt:lpstr>
      <vt:lpstr>'026'!Print_Area</vt:lpstr>
      <vt:lpstr>'027'!Print_Area</vt:lpstr>
      <vt:lpstr>'028'!Print_Area</vt:lpstr>
      <vt:lpstr>'029'!Print_Area</vt:lpstr>
      <vt:lpstr>'030'!Print_Area</vt:lpstr>
      <vt:lpstr>'031'!Print_Area</vt:lpstr>
      <vt:lpstr>'032'!Print_Area</vt:lpstr>
      <vt:lpstr>'033'!Print_Area</vt:lpstr>
      <vt:lpstr>'034'!Print_Area</vt:lpstr>
      <vt:lpstr>'035'!Print_Area</vt:lpstr>
      <vt:lpstr>'036'!Print_Area</vt:lpstr>
      <vt:lpstr>'037'!Print_Area</vt:lpstr>
      <vt:lpstr>'038'!Print_Area</vt:lpstr>
      <vt:lpstr>'039'!Print_Area</vt:lpstr>
      <vt:lpstr>'040'!Print_Area</vt:lpstr>
      <vt:lpstr>'041'!Print_Area</vt:lpstr>
      <vt:lpstr>'042'!Print_Area</vt:lpstr>
      <vt:lpstr>'043'!Print_Area</vt:lpstr>
      <vt:lpstr>'044'!Print_Area</vt:lpstr>
      <vt:lpstr>'045'!Print_Area</vt:lpstr>
      <vt:lpstr>'046'!Print_Area</vt:lpstr>
      <vt:lpstr>'047'!Print_Area</vt:lpstr>
      <vt:lpstr>'048'!Print_Area</vt:lpstr>
      <vt:lpstr>'049'!Print_Area</vt:lpstr>
      <vt:lpstr>'050'!Print_Area</vt:lpstr>
      <vt:lpstr>'051'!Print_Area</vt:lpstr>
      <vt:lpstr>'052'!Print_Area</vt:lpstr>
      <vt:lpstr>'053'!Print_Area</vt:lpstr>
      <vt:lpstr>'054'!Print_Area</vt:lpstr>
      <vt:lpstr>'055'!Print_Area</vt:lpstr>
      <vt:lpstr>'056'!Print_Area</vt:lpstr>
      <vt:lpstr>'057'!Print_Area</vt:lpstr>
      <vt:lpstr>'058'!Print_Area</vt:lpstr>
      <vt:lpstr>'059'!Print_Area</vt:lpstr>
      <vt:lpstr>'060'!Print_Area</vt:lpstr>
      <vt:lpstr>'061'!Print_Area</vt:lpstr>
      <vt:lpstr>'062'!Print_Area</vt:lpstr>
      <vt:lpstr>'063'!Print_Area</vt:lpstr>
      <vt:lpstr>'064'!Print_Area</vt:lpstr>
      <vt:lpstr>'065'!Print_Area</vt:lpstr>
      <vt:lpstr>'066'!Print_Area</vt:lpstr>
      <vt:lpstr>'067'!Print_Area</vt:lpstr>
      <vt:lpstr>'068'!Print_Area</vt:lpstr>
      <vt:lpstr>'069'!Print_Area</vt:lpstr>
      <vt:lpstr>'070'!Print_Area</vt:lpstr>
      <vt:lpstr>'071'!Print_Area</vt:lpstr>
      <vt:lpstr>'072'!Print_Area</vt:lpstr>
      <vt:lpstr>'073'!Print_Area</vt:lpstr>
      <vt:lpstr>'074'!Print_Area</vt:lpstr>
      <vt:lpstr>'075'!Print_Area</vt:lpstr>
      <vt:lpstr>'076'!Print_Area</vt:lpstr>
      <vt:lpstr>'077'!Print_Area</vt:lpstr>
      <vt:lpstr>'078'!Print_Area</vt:lpstr>
      <vt:lpstr>'079'!Print_Area</vt:lpstr>
      <vt:lpstr>'080'!Print_Area</vt:lpstr>
      <vt:lpstr>'081'!Print_Area</vt:lpstr>
      <vt:lpstr>'082'!Print_Area</vt:lpstr>
      <vt:lpstr>'083'!Print_Area</vt:lpstr>
      <vt:lpstr>'084'!Print_Area</vt:lpstr>
      <vt:lpstr>'085'!Print_Area</vt:lpstr>
      <vt:lpstr>'086'!Print_Area</vt:lpstr>
      <vt:lpstr>'087'!Print_Area</vt:lpstr>
      <vt:lpstr>'088'!Print_Area</vt:lpstr>
      <vt:lpstr>'089'!Print_Area</vt:lpstr>
      <vt:lpstr>'090'!Print_Area</vt:lpstr>
      <vt:lpstr>'091'!Print_Area</vt:lpstr>
      <vt:lpstr>'092'!Print_Area</vt:lpstr>
      <vt:lpstr>'093'!Print_Area</vt:lpstr>
      <vt:lpstr>'094'!Print_Area</vt:lpstr>
      <vt:lpstr>'095'!Print_Area</vt:lpstr>
      <vt:lpstr>'096'!Print_Area</vt:lpstr>
      <vt:lpstr>'097'!Print_Area</vt:lpstr>
      <vt:lpstr>'098'!Print_Area</vt:lpstr>
      <vt:lpstr>'099'!Print_Area</vt:lpstr>
      <vt:lpstr>'100'!Print_Area</vt:lpstr>
      <vt:lpstr>'101'!Print_Area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'117'!Print_Area</vt:lpstr>
      <vt:lpstr>'118'!Print_Area</vt:lpstr>
      <vt:lpstr>'119'!Print_Area</vt:lpstr>
      <vt:lpstr>'120'!Print_Area</vt:lpstr>
      <vt:lpstr>'121'!Print_Area</vt:lpstr>
      <vt:lpstr>'122'!Print_Area</vt:lpstr>
      <vt:lpstr>'123'!Print_Area</vt:lpstr>
      <vt:lpstr>'124'!Print_Area</vt:lpstr>
      <vt:lpstr>'125'!Print_Area</vt:lpstr>
      <vt:lpstr>'126'!Print_Area</vt:lpstr>
      <vt:lpstr>'127'!Print_Area</vt:lpstr>
      <vt:lpstr>'128'!Print_Area</vt:lpstr>
      <vt:lpstr>'129'!Print_Area</vt:lpstr>
      <vt:lpstr>'130'!Print_Area</vt:lpstr>
      <vt:lpstr>'131'!Print_Area</vt:lpstr>
      <vt:lpstr>'132'!Print_Area</vt:lpstr>
      <vt:lpstr>'133'!Print_Area</vt:lpstr>
      <vt:lpstr>'134'!Print_Area</vt:lpstr>
      <vt:lpstr>'135'!Print_Area</vt:lpstr>
      <vt:lpstr>'136'!Print_Area</vt:lpstr>
      <vt:lpstr>'137'!Print_Area</vt:lpstr>
      <vt:lpstr>'138'!Print_Area</vt:lpstr>
      <vt:lpstr>'139'!Print_Area</vt:lpstr>
      <vt:lpstr>'140'!Print_Area</vt:lpstr>
      <vt:lpstr>'141'!Print_Area</vt:lpstr>
      <vt:lpstr>'142'!Print_Area</vt:lpstr>
      <vt:lpstr>'143'!Print_Area</vt:lpstr>
      <vt:lpstr>'144'!Print_Area</vt:lpstr>
      <vt:lpstr>'145'!Print_Area</vt:lpstr>
      <vt:lpstr>'146'!Print_Area</vt:lpstr>
      <vt:lpstr>'147'!Print_Area</vt:lpstr>
      <vt:lpstr>'148'!Print_Area</vt:lpstr>
      <vt:lpstr>'149'!Print_Area</vt:lpstr>
      <vt:lpstr>'150'!Print_Area</vt:lpstr>
      <vt:lpstr>'151'!Print_Area</vt:lpstr>
      <vt:lpstr>'152'!Print_Area</vt:lpstr>
      <vt:lpstr>'153'!Print_Area</vt:lpstr>
      <vt:lpstr>'154'!Print_Area</vt:lpstr>
      <vt:lpstr>'155'!Print_Area</vt:lpstr>
      <vt:lpstr>'156'!Print_Area</vt:lpstr>
      <vt:lpstr>'157'!Print_Area</vt:lpstr>
      <vt:lpstr>'158'!Print_Area</vt:lpstr>
      <vt:lpstr>'159'!Print_Area</vt:lpstr>
      <vt:lpstr>'160'!Print_Area</vt:lpstr>
      <vt:lpstr>'161'!Print_Area</vt:lpstr>
      <vt:lpstr>'162'!Print_Area</vt:lpstr>
      <vt:lpstr>'163'!Print_Area</vt:lpstr>
      <vt:lpstr>'164'!Print_Area</vt:lpstr>
      <vt:lpstr>'165'!Print_Area</vt:lpstr>
      <vt:lpstr>'166'!Print_Area</vt:lpstr>
      <vt:lpstr>'167'!Print_Area</vt:lpstr>
      <vt:lpstr>'168'!Print_Area</vt:lpstr>
      <vt:lpstr>'169'!Print_Area</vt:lpstr>
      <vt:lpstr>'170'!Print_Area</vt:lpstr>
      <vt:lpstr>'171'!Print_Area</vt:lpstr>
      <vt:lpstr>'172'!Print_Area</vt:lpstr>
      <vt:lpstr>'173'!Print_Area</vt:lpstr>
      <vt:lpstr>'174'!Print_Area</vt:lpstr>
      <vt:lpstr>'175'!Print_Area</vt:lpstr>
      <vt:lpstr>'176'!Print_Area</vt:lpstr>
      <vt:lpstr>'177'!Print_Area</vt:lpstr>
      <vt:lpstr>'178'!Print_Area</vt:lpstr>
      <vt:lpstr>'185'!Print_Area</vt:lpstr>
      <vt:lpstr>'186'!Print_Area</vt:lpstr>
      <vt:lpstr>'187'!Print_Area</vt:lpstr>
      <vt:lpstr>'188'!Print_Area</vt:lpstr>
      <vt:lpstr>'189'!Print_Area</vt:lpstr>
      <vt:lpstr>'190'!Print_Area</vt:lpstr>
      <vt:lpstr>'191'!Print_Area</vt:lpstr>
      <vt:lpstr>'192'!Print_Area</vt:lpstr>
      <vt:lpstr>'193'!Print_Area</vt:lpstr>
      <vt:lpstr>'194'!Print_Area</vt:lpstr>
      <vt:lpstr>'195'!Print_Area</vt:lpstr>
      <vt:lpstr>'196'!Print_Area</vt:lpstr>
      <vt:lpstr>'197'!Print_Area</vt:lpstr>
      <vt:lpstr>'201'!Print_Area</vt:lpstr>
      <vt:lpstr>'202'!Print_Area</vt:lpstr>
      <vt:lpstr>'203'!Print_Area</vt:lpstr>
      <vt:lpstr>'204'!Print_Area</vt:lpstr>
      <vt:lpstr>'205'!Print_Area</vt:lpstr>
      <vt:lpstr>'206'!Print_Area</vt:lpstr>
      <vt:lpstr>'207'!Print_Area</vt:lpstr>
      <vt:lpstr>'208'!Print_Area</vt:lpstr>
      <vt:lpstr>'209'!Print_Area</vt:lpstr>
      <vt:lpstr>'210'!Print_Area</vt:lpstr>
      <vt:lpstr>'211'!Print_Area</vt:lpstr>
      <vt:lpstr>'212'!Print_Area</vt:lpstr>
      <vt:lpstr>'213'!Print_Area</vt:lpstr>
      <vt:lpstr>'214'!Print_Area</vt:lpstr>
      <vt:lpstr>'215'!Print_Area</vt:lpstr>
      <vt:lpstr>'216'!Print_Area</vt:lpstr>
      <vt:lpstr>'217'!Print_Area</vt:lpstr>
      <vt:lpstr>'218'!Print_Area</vt:lpstr>
      <vt:lpstr>'219'!Print_Area</vt:lpstr>
      <vt:lpstr>'220'!Print_Area</vt:lpstr>
      <vt:lpstr>'221'!Print_Area</vt:lpstr>
      <vt:lpstr>'222'!Print_Area</vt:lpstr>
      <vt:lpstr>'223'!Print_Area</vt:lpstr>
      <vt:lpstr>'224'!Print_Area</vt:lpstr>
      <vt:lpstr>'225'!Print_Area</vt:lpstr>
      <vt:lpstr>'226'!Print_Area</vt:lpstr>
      <vt:lpstr>'227'!Print_Area</vt:lpstr>
      <vt:lpstr>'233'!Print_Area</vt:lpstr>
      <vt:lpstr>'234'!Print_Area</vt:lpstr>
      <vt:lpstr>SUMMARY!Print_Area</vt:lpstr>
      <vt:lpstr>'SUMMARY (3)'!Print_Area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user</cp:lastModifiedBy>
  <cp:lastPrinted>2024-07-16T03:38:29Z</cp:lastPrinted>
  <dcterms:created xsi:type="dcterms:W3CDTF">2023-02-22T12:37:25Z</dcterms:created>
  <dcterms:modified xsi:type="dcterms:W3CDTF">2025-01-23T01:23:01Z</dcterms:modified>
</cp:coreProperties>
</file>