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SLC 2025\SLC 2024\"/>
    </mc:Choice>
  </mc:AlternateContent>
  <xr:revisionPtr revIDLastSave="0" documentId="13_ncr:1_{471E748C-1454-49A9-B37B-045CEE1F297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UMMARY" sheetId="6" r:id="rId1"/>
    <sheet name="0001" sheetId="1" r:id="rId2"/>
    <sheet name="0002" sheetId="2" r:id="rId3"/>
    <sheet name="0003" sheetId="3" r:id="rId4"/>
    <sheet name="0004" sheetId="4" r:id="rId5"/>
    <sheet name="0005" sheetId="5" r:id="rId6"/>
  </sheets>
  <definedNames>
    <definedName name="_xlnm._FilterDatabase" localSheetId="1" hidden="1">'0001'!$A$8:$L$40</definedName>
    <definedName name="_xlnm._FilterDatabase" localSheetId="2" hidden="1">'0002'!$A$8:$L$46</definedName>
    <definedName name="_xlnm._FilterDatabase" localSheetId="3" hidden="1">'0003'!$A$8:$L$44</definedName>
    <definedName name="_xlnm._FilterDatabase" localSheetId="4" hidden="1">'0004'!$A$8:$L$43</definedName>
    <definedName name="_xlnm._FilterDatabase" localSheetId="5" hidden="1">'0005'!$A$8:$L$42</definedName>
    <definedName name="_xlnm.Print_Area" localSheetId="1">'0001'!$A$1:$L$40</definedName>
    <definedName name="_xlnm.Print_Area" localSheetId="2">'0002'!$A$1:$L$46</definedName>
    <definedName name="_xlnm.Print_Area" localSheetId="3">'0003'!$A$1:$L$44</definedName>
    <definedName name="_xlnm.Print_Area" localSheetId="4">'0004'!$A$1:$L$43</definedName>
    <definedName name="_xlnm.Print_Area" localSheetId="5">'0005'!$A$1:$L$42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3" l="1"/>
  <c r="H23" i="3"/>
  <c r="J23" i="3" s="1"/>
  <c r="G23" i="3"/>
  <c r="K23" i="3" l="1"/>
  <c r="I87" i="6"/>
  <c r="I88" i="6" s="1"/>
  <c r="H87" i="6"/>
  <c r="E87" i="6"/>
  <c r="H86" i="6"/>
  <c r="E86" i="6"/>
  <c r="I69" i="6"/>
  <c r="H69" i="6"/>
  <c r="E69" i="6"/>
  <c r="H68" i="6"/>
  <c r="E68" i="6"/>
  <c r="I50" i="6"/>
  <c r="I51" i="6" s="1"/>
  <c r="I52" i="6" s="1"/>
  <c r="I53" i="6" s="1"/>
  <c r="H50" i="6"/>
  <c r="E50" i="6"/>
  <c r="H49" i="6"/>
  <c r="E49" i="6"/>
  <c r="I30" i="6"/>
  <c r="H30" i="6"/>
  <c r="E30" i="6"/>
  <c r="H29" i="6"/>
  <c r="E29" i="6"/>
  <c r="I11" i="6"/>
  <c r="I12" i="6" s="1"/>
  <c r="H11" i="6"/>
  <c r="E11" i="6"/>
  <c r="H10" i="6"/>
  <c r="E10" i="6"/>
  <c r="I54" i="6" l="1"/>
  <c r="I55" i="6" s="1"/>
  <c r="I56" i="6" s="1"/>
  <c r="I57" i="6" s="1"/>
  <c r="J69" i="6"/>
  <c r="G70" i="6" s="1"/>
  <c r="H70" i="6" s="1"/>
  <c r="J87" i="6"/>
  <c r="K87" i="6" s="1"/>
  <c r="J30" i="6"/>
  <c r="G31" i="6" s="1"/>
  <c r="H31" i="6" s="1"/>
  <c r="J50" i="6"/>
  <c r="J11" i="6"/>
  <c r="I89" i="6"/>
  <c r="I90" i="6" s="1"/>
  <c r="I91" i="6" s="1"/>
  <c r="I92" i="6" s="1"/>
  <c r="I93" i="6" s="1"/>
  <c r="K93" i="6" s="1"/>
  <c r="I70" i="6"/>
  <c r="I31" i="6"/>
  <c r="I13" i="6"/>
  <c r="I14" i="6" s="1"/>
  <c r="I15" i="6" s="1"/>
  <c r="I16" i="6" s="1"/>
  <c r="I17" i="6" l="1"/>
  <c r="K16" i="6"/>
  <c r="G88" i="6"/>
  <c r="H88" i="6" s="1"/>
  <c r="I58" i="6"/>
  <c r="I59" i="6" s="1"/>
  <c r="G51" i="6"/>
  <c r="H51" i="6" s="1"/>
  <c r="G53" i="6"/>
  <c r="H53" i="6" s="1"/>
  <c r="K69" i="6"/>
  <c r="J70" i="6" s="1"/>
  <c r="G71" i="6" s="1"/>
  <c r="H71" i="6" s="1"/>
  <c r="K30" i="6"/>
  <c r="J31" i="6" s="1"/>
  <c r="G12" i="6"/>
  <c r="H12" i="6" s="1"/>
  <c r="G14" i="6"/>
  <c r="H14" i="6" s="1"/>
  <c r="K11" i="6"/>
  <c r="K50" i="6"/>
  <c r="J88" i="6"/>
  <c r="G91" i="6" s="1"/>
  <c r="H91" i="6" s="1"/>
  <c r="I71" i="6"/>
  <c r="I72" i="6" s="1"/>
  <c r="I73" i="6" s="1"/>
  <c r="I74" i="6" s="1"/>
  <c r="K74" i="6" s="1"/>
  <c r="I32" i="6"/>
  <c r="I33" i="6" s="1"/>
  <c r="I34" i="6" s="1"/>
  <c r="I35" i="6" s="1"/>
  <c r="I36" i="6" s="1"/>
  <c r="K36" i="6" s="1"/>
  <c r="I94" i="6" l="1"/>
  <c r="I37" i="6"/>
  <c r="I38" i="6" s="1"/>
  <c r="J51" i="6"/>
  <c r="G52" i="6" s="1"/>
  <c r="H52" i="6" s="1"/>
  <c r="G32" i="6"/>
  <c r="H32" i="6" s="1"/>
  <c r="G34" i="6"/>
  <c r="H34" i="6" s="1"/>
  <c r="J12" i="6"/>
  <c r="G15" i="6" s="1"/>
  <c r="H15" i="6" s="1"/>
  <c r="K70" i="6"/>
  <c r="J71" i="6" s="1"/>
  <c r="G89" i="6"/>
  <c r="H89" i="6" s="1"/>
  <c r="K88" i="6"/>
  <c r="K31" i="6"/>
  <c r="I75" i="6" l="1"/>
  <c r="I39" i="6"/>
  <c r="K51" i="6"/>
  <c r="J52" i="6" s="1"/>
  <c r="K52" i="6" s="1"/>
  <c r="J53" i="6" s="1"/>
  <c r="K53" i="6" s="1"/>
  <c r="H59" i="6"/>
  <c r="J32" i="6"/>
  <c r="G72" i="6"/>
  <c r="H72" i="6" s="1"/>
  <c r="G13" i="6"/>
  <c r="H13" i="6" s="1"/>
  <c r="K12" i="6"/>
  <c r="K71" i="6"/>
  <c r="J89" i="6"/>
  <c r="K32" i="6"/>
  <c r="G90" i="6" l="1"/>
  <c r="H90" i="6" s="1"/>
  <c r="G92" i="6"/>
  <c r="H92" i="6" s="1"/>
  <c r="G33" i="6"/>
  <c r="H33" i="6" s="1"/>
  <c r="G35" i="6"/>
  <c r="H35" i="6" s="1"/>
  <c r="I40" i="6"/>
  <c r="J72" i="6"/>
  <c r="J13" i="6"/>
  <c r="G16" i="6" s="1"/>
  <c r="H16" i="6" s="1"/>
  <c r="J33" i="6"/>
  <c r="G36" i="6" s="1"/>
  <c r="H36" i="6" s="1"/>
  <c r="K89" i="6"/>
  <c r="J90" i="6" s="1"/>
  <c r="G93" i="6" s="1"/>
  <c r="H93" i="6" s="1"/>
  <c r="G25" i="5"/>
  <c r="K72" i="6" l="1"/>
  <c r="G73" i="6"/>
  <c r="H73" i="6" s="1"/>
  <c r="K90" i="6"/>
  <c r="J91" i="6" s="1"/>
  <c r="K91" i="6" s="1"/>
  <c r="K13" i="6"/>
  <c r="J14" i="6" s="1"/>
  <c r="K33" i="6"/>
  <c r="J34" i="6" s="1"/>
  <c r="K34" i="6" s="1"/>
  <c r="I15" i="5"/>
  <c r="I16" i="5" s="1"/>
  <c r="H15" i="5"/>
  <c r="E15" i="5"/>
  <c r="H14" i="5"/>
  <c r="E14" i="5"/>
  <c r="I15" i="4"/>
  <c r="I16" i="4" s="1"/>
  <c r="H15" i="4"/>
  <c r="E15" i="4"/>
  <c r="H14" i="4"/>
  <c r="E14" i="4"/>
  <c r="I15" i="3"/>
  <c r="I16" i="3" s="1"/>
  <c r="H15" i="3"/>
  <c r="E15" i="3"/>
  <c r="H14" i="3"/>
  <c r="E14" i="3"/>
  <c r="I15" i="2"/>
  <c r="I16" i="2" s="1"/>
  <c r="I17" i="2" s="1"/>
  <c r="I18" i="2" s="1"/>
  <c r="H15" i="2"/>
  <c r="E15" i="2"/>
  <c r="H14" i="2"/>
  <c r="E14" i="2"/>
  <c r="E15" i="1"/>
  <c r="I15" i="1"/>
  <c r="I16" i="1" s="1"/>
  <c r="H15" i="1"/>
  <c r="H14" i="1"/>
  <c r="E14" i="1"/>
  <c r="K14" i="6" l="1"/>
  <c r="J15" i="6" s="1"/>
  <c r="K15" i="6" s="1"/>
  <c r="G17" i="6"/>
  <c r="H17" i="6" s="1"/>
  <c r="J17" i="6" s="1"/>
  <c r="K17" i="6" s="1"/>
  <c r="J35" i="6"/>
  <c r="K35" i="6" s="1"/>
  <c r="J37" i="6" s="1"/>
  <c r="K37" i="6" s="1"/>
  <c r="J38" i="6" s="1"/>
  <c r="K38" i="6" s="1"/>
  <c r="J39" i="6" s="1"/>
  <c r="K39" i="6" s="1"/>
  <c r="J40" i="6" s="1"/>
  <c r="K40" i="6" s="1"/>
  <c r="J92" i="6"/>
  <c r="K92" i="6" s="1"/>
  <c r="J94" i="6" s="1"/>
  <c r="K94" i="6" s="1"/>
  <c r="J73" i="6"/>
  <c r="G54" i="6"/>
  <c r="H54" i="6" s="1"/>
  <c r="J15" i="5"/>
  <c r="G16" i="5" s="1"/>
  <c r="H16" i="5" s="1"/>
  <c r="J15" i="2"/>
  <c r="J15" i="4"/>
  <c r="I17" i="5"/>
  <c r="I17" i="4"/>
  <c r="J15" i="3"/>
  <c r="I17" i="3"/>
  <c r="I19" i="2"/>
  <c r="I17" i="1"/>
  <c r="K73" i="6" l="1"/>
  <c r="G74" i="6"/>
  <c r="H74" i="6" s="1"/>
  <c r="J75" i="6"/>
  <c r="K75" i="6" s="1"/>
  <c r="J54" i="6"/>
  <c r="K54" i="6" s="1"/>
  <c r="J55" i="6" s="1"/>
  <c r="K55" i="6" s="1"/>
  <c r="J56" i="6" s="1"/>
  <c r="K56" i="6" s="1"/>
  <c r="J57" i="6" s="1"/>
  <c r="K57" i="6" s="1"/>
  <c r="J58" i="6" s="1"/>
  <c r="K58" i="6" s="1"/>
  <c r="J59" i="6" s="1"/>
  <c r="K59" i="6" s="1"/>
  <c r="K15" i="5"/>
  <c r="J16" i="5"/>
  <c r="K16" i="5" s="1"/>
  <c r="K15" i="3"/>
  <c r="G16" i="3"/>
  <c r="H16" i="3" s="1"/>
  <c r="K15" i="4"/>
  <c r="G16" i="4"/>
  <c r="H16" i="4" s="1"/>
  <c r="K15" i="2"/>
  <c r="G16" i="2"/>
  <c r="H16" i="2" s="1"/>
  <c r="I18" i="5"/>
  <c r="I19" i="5" s="1"/>
  <c r="I20" i="5" s="1"/>
  <c r="I21" i="5" s="1"/>
  <c r="I22" i="5" s="1"/>
  <c r="I23" i="5" s="1"/>
  <c r="I24" i="5" s="1"/>
  <c r="K24" i="5" s="1"/>
  <c r="I18" i="4"/>
  <c r="I19" i="4" s="1"/>
  <c r="I20" i="4" s="1"/>
  <c r="I18" i="3"/>
  <c r="I19" i="3" s="1"/>
  <c r="I20" i="2"/>
  <c r="I21" i="2" s="1"/>
  <c r="I18" i="1"/>
  <c r="I19" i="1" s="1"/>
  <c r="I20" i="1" s="1"/>
  <c r="I20" i="3" l="1"/>
  <c r="G17" i="5"/>
  <c r="H17" i="5" s="1"/>
  <c r="J17" i="5" s="1"/>
  <c r="I21" i="4"/>
  <c r="I22" i="4" s="1"/>
  <c r="I23" i="4" s="1"/>
  <c r="I24" i="4" s="1"/>
  <c r="I25" i="4" s="1"/>
  <c r="K25" i="4" s="1"/>
  <c r="J16" i="3"/>
  <c r="J16" i="4"/>
  <c r="K16" i="4" s="1"/>
  <c r="I22" i="2"/>
  <c r="I23" i="2" s="1"/>
  <c r="J16" i="2"/>
  <c r="I21" i="1"/>
  <c r="J15" i="1"/>
  <c r="I21" i="3" l="1"/>
  <c r="I24" i="2"/>
  <c r="I25" i="2" s="1"/>
  <c r="I26" i="2" s="1"/>
  <c r="I27" i="2" s="1"/>
  <c r="I28" i="2" s="1"/>
  <c r="K16" i="3"/>
  <c r="G17" i="3"/>
  <c r="H17" i="3" s="1"/>
  <c r="G17" i="4"/>
  <c r="H17" i="4" s="1"/>
  <c r="J17" i="4" s="1"/>
  <c r="K15" i="1"/>
  <c r="G16" i="1"/>
  <c r="H16" i="1" s="1"/>
  <c r="K16" i="2"/>
  <c r="G17" i="2"/>
  <c r="H17" i="2" s="1"/>
  <c r="G18" i="5"/>
  <c r="H18" i="5" s="1"/>
  <c r="K17" i="5"/>
  <c r="I22" i="1"/>
  <c r="I23" i="1" s="1"/>
  <c r="I24" i="1" s="1"/>
  <c r="I22" i="3" l="1"/>
  <c r="I25" i="1"/>
  <c r="I26" i="1" s="1"/>
  <c r="I27" i="1" s="1"/>
  <c r="I28" i="1" s="1"/>
  <c r="I29" i="1" s="1"/>
  <c r="I29" i="2"/>
  <c r="J17" i="3"/>
  <c r="G18" i="3" s="1"/>
  <c r="H18" i="3" s="1"/>
  <c r="J18" i="5"/>
  <c r="G19" i="5" s="1"/>
  <c r="H19" i="5" s="1"/>
  <c r="J17" i="2"/>
  <c r="G18" i="2" s="1"/>
  <c r="H18" i="2" s="1"/>
  <c r="G18" i="4"/>
  <c r="H18" i="4" s="1"/>
  <c r="K17" i="4"/>
  <c r="J16" i="1"/>
  <c r="I30" i="1" l="1"/>
  <c r="K17" i="3"/>
  <c r="J18" i="3" s="1"/>
  <c r="G19" i="3" s="1"/>
  <c r="H19" i="3" s="1"/>
  <c r="I30" i="2"/>
  <c r="I31" i="2" s="1"/>
  <c r="I32" i="2" s="1"/>
  <c r="I33" i="2" s="1"/>
  <c r="K18" i="5"/>
  <c r="J19" i="5" s="1"/>
  <c r="J18" i="4"/>
  <c r="K18" i="4" s="1"/>
  <c r="K17" i="2"/>
  <c r="J18" i="2" s="1"/>
  <c r="K16" i="1"/>
  <c r="G17" i="1"/>
  <c r="H17" i="1" s="1"/>
  <c r="J17" i="1" l="1"/>
  <c r="G18" i="1" s="1"/>
  <c r="H18" i="1" s="1"/>
  <c r="K18" i="3"/>
  <c r="J19" i="3" s="1"/>
  <c r="G20" i="5"/>
  <c r="H20" i="5" s="1"/>
  <c r="K19" i="5"/>
  <c r="G19" i="4"/>
  <c r="H19" i="4" s="1"/>
  <c r="J19" i="4" s="1"/>
  <c r="K18" i="2"/>
  <c r="G19" i="2"/>
  <c r="H19" i="2" s="1"/>
  <c r="G20" i="3" l="1"/>
  <c r="H20" i="3" s="1"/>
  <c r="K19" i="3"/>
  <c r="K17" i="1"/>
  <c r="J18" i="1" s="1"/>
  <c r="G19" i="1" s="1"/>
  <c r="H19" i="1" s="1"/>
  <c r="J20" i="5"/>
  <c r="G20" i="4"/>
  <c r="H20" i="4" s="1"/>
  <c r="K19" i="4"/>
  <c r="I34" i="2"/>
  <c r="J19" i="2"/>
  <c r="J20" i="3" l="1"/>
  <c r="K20" i="5"/>
  <c r="G21" i="5"/>
  <c r="H21" i="5" s="1"/>
  <c r="K18" i="1"/>
  <c r="J19" i="1" s="1"/>
  <c r="J20" i="4"/>
  <c r="I35" i="2"/>
  <c r="K19" i="2"/>
  <c r="G20" i="2"/>
  <c r="H20" i="2" s="1"/>
  <c r="J21" i="5" l="1"/>
  <c r="G21" i="3"/>
  <c r="H21" i="3" s="1"/>
  <c r="K20" i="3"/>
  <c r="G20" i="1"/>
  <c r="H20" i="1" s="1"/>
  <c r="K19" i="1"/>
  <c r="G21" i="4"/>
  <c r="H21" i="4" s="1"/>
  <c r="K20" i="4"/>
  <c r="I36" i="2"/>
  <c r="J20" i="2"/>
  <c r="J21" i="3" l="1"/>
  <c r="K21" i="5"/>
  <c r="G22" i="5"/>
  <c r="H22" i="5" s="1"/>
  <c r="I31" i="1"/>
  <c r="J20" i="1"/>
  <c r="K20" i="1" s="1"/>
  <c r="J21" i="4"/>
  <c r="I37" i="2"/>
  <c r="I38" i="2" s="1"/>
  <c r="I39" i="2" s="1"/>
  <c r="I40" i="2" s="1"/>
  <c r="K20" i="2"/>
  <c r="G21" i="2"/>
  <c r="H21" i="2" s="1"/>
  <c r="J22" i="5" l="1"/>
  <c r="I41" i="2"/>
  <c r="I42" i="2" s="1"/>
  <c r="K21" i="3"/>
  <c r="J22" i="3" s="1"/>
  <c r="K22" i="3" s="1"/>
  <c r="G22" i="3"/>
  <c r="H22" i="3" s="1"/>
  <c r="G21" i="1"/>
  <c r="H21" i="1" s="1"/>
  <c r="J21" i="1" s="1"/>
  <c r="G22" i="1" s="1"/>
  <c r="H22" i="1" s="1"/>
  <c r="I32" i="1"/>
  <c r="K21" i="4"/>
  <c r="G22" i="4"/>
  <c r="H22" i="4" s="1"/>
  <c r="J21" i="2"/>
  <c r="I43" i="2" l="1"/>
  <c r="K43" i="2" s="1"/>
  <c r="J22" i="4"/>
  <c r="K22" i="5"/>
  <c r="G23" i="5"/>
  <c r="H23" i="5" s="1"/>
  <c r="K22" i="4"/>
  <c r="J23" i="4" s="1"/>
  <c r="G23" i="4"/>
  <c r="H23" i="4" s="1"/>
  <c r="K21" i="1"/>
  <c r="J22" i="1" s="1"/>
  <c r="I33" i="1"/>
  <c r="G22" i="2"/>
  <c r="H22" i="2" s="1"/>
  <c r="K21" i="2"/>
  <c r="J23" i="5" l="1"/>
  <c r="K23" i="4"/>
  <c r="G24" i="4"/>
  <c r="H24" i="4" s="1"/>
  <c r="I34" i="1"/>
  <c r="G23" i="1"/>
  <c r="H23" i="1" s="1"/>
  <c r="K22" i="1"/>
  <c r="J22" i="2"/>
  <c r="J24" i="4" l="1"/>
  <c r="K23" i="5"/>
  <c r="G24" i="5"/>
  <c r="H24" i="5" s="1"/>
  <c r="I35" i="1"/>
  <c r="J23" i="1"/>
  <c r="K22" i="2"/>
  <c r="G23" i="2"/>
  <c r="H23" i="2" s="1"/>
  <c r="K24" i="4" l="1"/>
  <c r="G25" i="4"/>
  <c r="H25" i="4" s="1"/>
  <c r="J23" i="2"/>
  <c r="G26" i="2" s="1"/>
  <c r="H26" i="2" s="1"/>
  <c r="I36" i="1"/>
  <c r="G24" i="1"/>
  <c r="H24" i="1" s="1"/>
  <c r="K23" i="1"/>
  <c r="G24" i="2"/>
  <c r="H24" i="2" s="1"/>
  <c r="K23" i="2" l="1"/>
  <c r="J24" i="2" s="1"/>
  <c r="G27" i="2" s="1"/>
  <c r="H27" i="2" s="1"/>
  <c r="I37" i="1"/>
  <c r="J24" i="1"/>
  <c r="I38" i="1" l="1"/>
  <c r="K24" i="1"/>
  <c r="G25" i="1"/>
  <c r="H25" i="1" s="1"/>
  <c r="K24" i="2"/>
  <c r="G25" i="2"/>
  <c r="H25" i="2" s="1"/>
  <c r="J25" i="1" l="1"/>
  <c r="G26" i="1" s="1"/>
  <c r="H26" i="1" s="1"/>
  <c r="I39" i="1"/>
  <c r="J25" i="2"/>
  <c r="G28" i="2" s="1"/>
  <c r="H28" i="2" s="1"/>
  <c r="K25" i="1" l="1"/>
  <c r="I40" i="1"/>
  <c r="K25" i="2"/>
  <c r="J26" i="2" s="1"/>
  <c r="K26" i="2" s="1"/>
  <c r="J27" i="2" s="1"/>
  <c r="J26" i="1" l="1"/>
  <c r="K26" i="1" s="1"/>
  <c r="K27" i="2"/>
  <c r="J28" i="2" s="1"/>
  <c r="K28" i="2" s="1"/>
  <c r="J29" i="2" s="1"/>
  <c r="K29" i="2" s="1"/>
  <c r="G29" i="2"/>
  <c r="H29" i="2" s="1"/>
  <c r="I41" i="1"/>
  <c r="G27" i="1" l="1"/>
  <c r="H27" i="1" s="1"/>
  <c r="J27" i="1" s="1"/>
  <c r="G30" i="2"/>
  <c r="H30" i="2" s="1"/>
  <c r="J30" i="2" s="1"/>
  <c r="K30" i="2" s="1"/>
  <c r="I42" i="1"/>
  <c r="G28" i="1" l="1"/>
  <c r="H28" i="1" s="1"/>
  <c r="K27" i="1"/>
  <c r="J28" i="1" s="1"/>
  <c r="G29" i="1" s="1"/>
  <c r="H29" i="1" s="1"/>
  <c r="G31" i="2"/>
  <c r="H31" i="2" s="1"/>
  <c r="J31" i="2" s="1"/>
  <c r="K31" i="2" s="1"/>
  <c r="I43" i="1"/>
  <c r="I44" i="1" s="1"/>
  <c r="K28" i="1" l="1"/>
  <c r="J29" i="1" s="1"/>
  <c r="G30" i="1" s="1"/>
  <c r="H30" i="1" s="1"/>
  <c r="G32" i="2"/>
  <c r="H32" i="2" s="1"/>
  <c r="J32" i="2" s="1"/>
  <c r="K32" i="2" s="1"/>
  <c r="K29" i="1" l="1"/>
  <c r="J30" i="1"/>
  <c r="K30" i="1" s="1"/>
  <c r="I45" i="1"/>
  <c r="G33" i="2"/>
  <c r="H33" i="2" s="1"/>
  <c r="J33" i="2" s="1"/>
  <c r="K33" i="2" s="1"/>
  <c r="I46" i="1" l="1"/>
  <c r="I47" i="1" s="1"/>
  <c r="I48" i="1" s="1"/>
  <c r="I49" i="1" s="1"/>
  <c r="I50" i="1" s="1"/>
  <c r="G34" i="2"/>
  <c r="H34" i="2" s="1"/>
  <c r="J34" i="2" s="1"/>
  <c r="I51" i="1" l="1"/>
  <c r="G35" i="2"/>
  <c r="H35" i="2" s="1"/>
  <c r="K34" i="2"/>
  <c r="I52" i="1" l="1"/>
  <c r="J35" i="2"/>
  <c r="I53" i="1" l="1"/>
  <c r="K53" i="1" s="1"/>
  <c r="G36" i="2"/>
  <c r="H36" i="2" s="1"/>
  <c r="K35" i="2"/>
  <c r="J36" i="2" l="1"/>
  <c r="G31" i="1" l="1"/>
  <c r="H31" i="1" s="1"/>
  <c r="G37" i="2"/>
  <c r="H37" i="2" s="1"/>
  <c r="K36" i="2"/>
  <c r="J31" i="1" l="1"/>
  <c r="J37" i="2"/>
  <c r="G32" i="1" l="1"/>
  <c r="H32" i="1" s="1"/>
  <c r="K31" i="1"/>
  <c r="K37" i="2"/>
  <c r="G38" i="2"/>
  <c r="H38" i="2" s="1"/>
  <c r="J38" i="2" l="1"/>
  <c r="J32" i="1"/>
  <c r="K32" i="1" s="1"/>
  <c r="K38" i="2" l="1"/>
  <c r="G39" i="2"/>
  <c r="H39" i="2" s="1"/>
  <c r="J39" i="2" s="1"/>
  <c r="G33" i="1"/>
  <c r="H33" i="1" s="1"/>
  <c r="J33" i="1" s="1"/>
  <c r="K39" i="2" l="1"/>
  <c r="G40" i="2"/>
  <c r="H40" i="2" s="1"/>
  <c r="J40" i="2" s="1"/>
  <c r="G34" i="1"/>
  <c r="H34" i="1" s="1"/>
  <c r="K33" i="1"/>
  <c r="G41" i="2" l="1"/>
  <c r="H41" i="2" s="1"/>
  <c r="K40" i="2"/>
  <c r="J34" i="1"/>
  <c r="J41" i="2" l="1"/>
  <c r="G35" i="1"/>
  <c r="H35" i="1" s="1"/>
  <c r="K34" i="1"/>
  <c r="K41" i="2" l="1"/>
  <c r="G42" i="2"/>
  <c r="H42" i="2" s="1"/>
  <c r="J42" i="2" s="1"/>
  <c r="J35" i="1"/>
  <c r="G43" i="2" l="1"/>
  <c r="H43" i="2" s="1"/>
  <c r="K42" i="2"/>
  <c r="G36" i="1"/>
  <c r="H36" i="1" s="1"/>
  <c r="K35" i="1"/>
  <c r="J36" i="1" l="1"/>
  <c r="G37" i="1" l="1"/>
  <c r="H37" i="1" s="1"/>
  <c r="K36" i="1"/>
  <c r="J37" i="1" l="1"/>
  <c r="G38" i="1" l="1"/>
  <c r="H38" i="1" s="1"/>
  <c r="K37" i="1"/>
  <c r="J38" i="1" l="1"/>
  <c r="G39" i="1" l="1"/>
  <c r="H39" i="1" s="1"/>
  <c r="K38" i="1"/>
  <c r="J39" i="1" l="1"/>
  <c r="G40" i="1" l="1"/>
  <c r="H40" i="1" s="1"/>
  <c r="K39" i="1"/>
  <c r="J40" i="1" l="1"/>
  <c r="G41" i="1" l="1"/>
  <c r="H41" i="1" s="1"/>
  <c r="K40" i="1"/>
  <c r="J41" i="1" l="1"/>
  <c r="G42" i="1" l="1"/>
  <c r="H42" i="1" s="1"/>
  <c r="K41" i="1"/>
  <c r="J42" i="1" l="1"/>
  <c r="G43" i="1" l="1"/>
  <c r="H43" i="1" s="1"/>
  <c r="K42" i="1"/>
  <c r="J43" i="1" l="1"/>
  <c r="G44" i="1" s="1"/>
  <c r="H44" i="1" s="1"/>
  <c r="K43" i="1" l="1"/>
  <c r="J44" i="1" s="1"/>
  <c r="K44" i="1" s="1"/>
  <c r="G45" i="1" l="1"/>
  <c r="H45" i="1" s="1"/>
  <c r="J45" i="1" l="1"/>
  <c r="G46" i="1" s="1"/>
  <c r="H46" i="1" s="1"/>
  <c r="K45" i="1" l="1"/>
  <c r="J46" i="1" s="1"/>
  <c r="K46" i="1" l="1"/>
  <c r="G47" i="1"/>
  <c r="H47" i="1" s="1"/>
  <c r="J47" i="1" l="1"/>
  <c r="K47" i="1" s="1"/>
  <c r="G48" i="1" l="1"/>
  <c r="H48" i="1" s="1"/>
  <c r="J48" i="1" s="1"/>
  <c r="G49" i="1" s="1"/>
  <c r="H49" i="1" s="1"/>
  <c r="K48" i="1" l="1"/>
  <c r="J49" i="1" s="1"/>
  <c r="K49" i="1" l="1"/>
  <c r="G50" i="1"/>
  <c r="H50" i="1" s="1"/>
  <c r="J50" i="1" s="1"/>
  <c r="G51" i="1" l="1"/>
  <c r="H51" i="1" s="1"/>
  <c r="K50" i="1"/>
  <c r="J51" i="1" l="1"/>
  <c r="G52" i="1" l="1"/>
  <c r="H52" i="1" s="1"/>
  <c r="K51" i="1"/>
  <c r="J52" i="1" l="1"/>
  <c r="G53" i="1" l="1"/>
  <c r="H53" i="1" s="1"/>
  <c r="K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2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4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9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6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8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8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8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<sst xmlns="http://schemas.openxmlformats.org/spreadsheetml/2006/main" count="524" uniqueCount="181">
  <si>
    <t xml:space="preserve">Appendix 57
</t>
  </si>
  <si>
    <t>SUPPLIES LEDGER CARD</t>
  </si>
  <si>
    <t>Entity Name:</t>
  </si>
  <si>
    <t>NIA-Pangasinan IMO</t>
  </si>
  <si>
    <t>Fund Cluster : 501-COB</t>
  </si>
  <si>
    <t xml:space="preserve">Item : </t>
  </si>
  <si>
    <t xml:space="preserve">Item Code : </t>
  </si>
  <si>
    <t xml:space="preserve">Description : </t>
  </si>
  <si>
    <t xml:space="preserve">Re-order Point : </t>
  </si>
  <si>
    <t xml:space="preserve">Unit of Measurement : </t>
  </si>
  <si>
    <t>Date</t>
  </si>
  <si>
    <t>Reference</t>
  </si>
  <si>
    <t>Receipt</t>
  </si>
  <si>
    <t>Issue</t>
  </si>
  <si>
    <t>Balance</t>
  </si>
  <si>
    <t>No. of Days to Consume</t>
  </si>
  <si>
    <t>RIS NO.</t>
  </si>
  <si>
    <t>Qty.</t>
  </si>
  <si>
    <t>Unit 
Cost</t>
  </si>
  <si>
    <t>Total Cost</t>
  </si>
  <si>
    <t>Diesel Engine Oil</t>
  </si>
  <si>
    <t>Fully Synthetic</t>
  </si>
  <si>
    <t>ltrs</t>
  </si>
  <si>
    <t>Oil Semi-Synthetic</t>
  </si>
  <si>
    <t>ATF SAE 20</t>
  </si>
  <si>
    <t>Gear Oil</t>
  </si>
  <si>
    <t>SAE 90</t>
  </si>
  <si>
    <t>Hydraulic Oil</t>
  </si>
  <si>
    <t>2024-05-001</t>
  </si>
  <si>
    <t>2024-05-002</t>
  </si>
  <si>
    <t>2024-05-003</t>
  </si>
  <si>
    <t>2024-05-004</t>
  </si>
  <si>
    <t>2024-05-005</t>
  </si>
  <si>
    <t>M. Imbisan</t>
  </si>
  <si>
    <t>2024-05-006</t>
  </si>
  <si>
    <t>PIMO-EU-0001</t>
  </si>
  <si>
    <t>PIMO-EU-0002</t>
  </si>
  <si>
    <t>PIMO-EU-0003</t>
  </si>
  <si>
    <t>PIMO-EU-0004</t>
  </si>
  <si>
    <t>PIMO-EU-0005</t>
  </si>
  <si>
    <t>IAR#2024-0430-334</t>
  </si>
  <si>
    <t>A. Cariño</t>
  </si>
  <si>
    <t>2024-05-011</t>
  </si>
  <si>
    <t>2024-05-007</t>
  </si>
  <si>
    <t>2024-05-008</t>
  </si>
  <si>
    <t>2024-05-009</t>
  </si>
  <si>
    <t>2024-05-013</t>
  </si>
  <si>
    <t>2024-05-012</t>
  </si>
  <si>
    <t>2024-05-010</t>
  </si>
  <si>
    <t>2024-05-014</t>
  </si>
  <si>
    <t>2024-05-015</t>
  </si>
  <si>
    <t>2024-06-001</t>
  </si>
  <si>
    <t>2024-06-002</t>
  </si>
  <si>
    <t>2024-06-003</t>
  </si>
  <si>
    <t>2024-06-004</t>
  </si>
  <si>
    <t>2024-06-005</t>
  </si>
  <si>
    <t>2024-06-006</t>
  </si>
  <si>
    <t>2024-06-007</t>
  </si>
  <si>
    <t>2024-06-008</t>
  </si>
  <si>
    <t>2024-06-009</t>
  </si>
  <si>
    <t>2024-06-010</t>
  </si>
  <si>
    <t>2024-06-011</t>
  </si>
  <si>
    <t>2024-06-012</t>
  </si>
  <si>
    <t>SFK 908</t>
  </si>
  <si>
    <t>2024-07-001</t>
  </si>
  <si>
    <t>R. Laureta - TQA 521</t>
  </si>
  <si>
    <t>B. Baraquio - F5-103</t>
  </si>
  <si>
    <t>F. Carbonell - SFK 728</t>
  </si>
  <si>
    <t>SFK 728</t>
  </si>
  <si>
    <t>2024-07-002</t>
  </si>
  <si>
    <t>CAV 6414</t>
  </si>
  <si>
    <t>2024-07-003</t>
  </si>
  <si>
    <t>SBP 907</t>
  </si>
  <si>
    <t>2024-07-004</t>
  </si>
  <si>
    <t>PDF19-02</t>
  </si>
  <si>
    <t>2024-07-005</t>
  </si>
  <si>
    <t>ZLY 358</t>
  </si>
  <si>
    <t>2024-07-006</t>
  </si>
  <si>
    <t>2024-07-007</t>
  </si>
  <si>
    <t>SBP 997</t>
  </si>
  <si>
    <t>2024-07-008</t>
  </si>
  <si>
    <t>F5-103</t>
  </si>
  <si>
    <t>2024-07-009</t>
  </si>
  <si>
    <t>SER 222</t>
  </si>
  <si>
    <t>2024-07-010</t>
  </si>
  <si>
    <t>NAI 3882</t>
  </si>
  <si>
    <t>2024-07-011</t>
  </si>
  <si>
    <t>NIF19-09</t>
  </si>
  <si>
    <t>2024-07-012</t>
  </si>
  <si>
    <t>PDF-19-02</t>
  </si>
  <si>
    <t>2024-07-013</t>
  </si>
  <si>
    <t>SFT 401</t>
  </si>
  <si>
    <t>2024-07-014</t>
  </si>
  <si>
    <t>2024-06-014</t>
  </si>
  <si>
    <t>N. Magalong - SCH 785</t>
  </si>
  <si>
    <t>B. Baraquio - PDF19-02</t>
  </si>
  <si>
    <t>R. Batu - SBP 997</t>
  </si>
  <si>
    <t>R. Casolan - NIF19-09</t>
  </si>
  <si>
    <t>R. Tandoc - ZKJ 815</t>
  </si>
  <si>
    <t>R. Sanga - ZLY 358</t>
  </si>
  <si>
    <t>C. Lamsen - SCH 831</t>
  </si>
  <si>
    <t>R. Francisco - SBP 997</t>
  </si>
  <si>
    <t>P. Bonifacio - F21-148</t>
  </si>
  <si>
    <t>R. Soriano - SCH 771</t>
  </si>
  <si>
    <t>M. Tuliao - TQA 521</t>
  </si>
  <si>
    <t>D. Gozon - SCH 850</t>
  </si>
  <si>
    <t>E. Gozon - NYO 858</t>
  </si>
  <si>
    <t>M. Tuliao - B9 L304</t>
  </si>
  <si>
    <t>J. Ramos - F1Z 126</t>
  </si>
  <si>
    <t>SCH 850</t>
  </si>
  <si>
    <t>2024-08-001</t>
  </si>
  <si>
    <t>SJB 129</t>
  </si>
  <si>
    <t>2024-08-002</t>
  </si>
  <si>
    <t>F15-20</t>
  </si>
  <si>
    <t>2024-08-003</t>
  </si>
  <si>
    <t>ZKJ 815</t>
  </si>
  <si>
    <t>2024-08-004</t>
  </si>
  <si>
    <t>2024-08-005</t>
  </si>
  <si>
    <t>SCH 771</t>
  </si>
  <si>
    <t>2024-08-006</t>
  </si>
  <si>
    <t>SAA 2794</t>
  </si>
  <si>
    <t>2024-08-007</t>
  </si>
  <si>
    <t>2024-08-008</t>
  </si>
  <si>
    <t>2024-08-009</t>
  </si>
  <si>
    <t>NGB 3449</t>
  </si>
  <si>
    <t>2024-08-010</t>
  </si>
  <si>
    <t>F21-148</t>
  </si>
  <si>
    <t>2024-08-013</t>
  </si>
  <si>
    <t>2024-08-011</t>
  </si>
  <si>
    <t>2024-08-012</t>
  </si>
  <si>
    <t>2024-08-014</t>
  </si>
  <si>
    <t>2024-08-015</t>
  </si>
  <si>
    <t>SCH 831</t>
  </si>
  <si>
    <t>2024-08-017</t>
  </si>
  <si>
    <t>2024-07-015</t>
  </si>
  <si>
    <t>NYO 858</t>
  </si>
  <si>
    <t>2024-07-016</t>
  </si>
  <si>
    <t>PSO 108</t>
  </si>
  <si>
    <t>2024-07-018</t>
  </si>
  <si>
    <t>2024-09-001</t>
  </si>
  <si>
    <t>2024-09-002</t>
  </si>
  <si>
    <t>SCH 790</t>
  </si>
  <si>
    <t>2024-09-003</t>
  </si>
  <si>
    <t>SCH 785</t>
  </si>
  <si>
    <t>2024-09-004</t>
  </si>
  <si>
    <t>2024-09-005</t>
  </si>
  <si>
    <t>2024-09-008</t>
  </si>
  <si>
    <t>2024-09-009</t>
  </si>
  <si>
    <t>SNA 1627</t>
  </si>
  <si>
    <t>2024-09-010</t>
  </si>
  <si>
    <t>2024-09-011</t>
  </si>
  <si>
    <t>2024-09-012</t>
  </si>
  <si>
    <t>161 - FUEL, OIL, &amp; LUBRICANTS</t>
  </si>
  <si>
    <t>REPORTED MONTH OF:</t>
  </si>
  <si>
    <t>RSMI - MAY</t>
  </si>
  <si>
    <t>MAY</t>
  </si>
  <si>
    <t>RSMI - JUNE</t>
  </si>
  <si>
    <t>JUNE</t>
  </si>
  <si>
    <t>RSMI - JULY</t>
  </si>
  <si>
    <t>JULY</t>
  </si>
  <si>
    <t>RSMI - AUGUST</t>
  </si>
  <si>
    <t>AUGUST</t>
  </si>
  <si>
    <t>2024-09-006</t>
  </si>
  <si>
    <t>2024-10-001</t>
  </si>
  <si>
    <t>2024-10-002</t>
  </si>
  <si>
    <t>F1Z-126</t>
  </si>
  <si>
    <t>2024-10-003</t>
  </si>
  <si>
    <t>2024-10-004</t>
  </si>
  <si>
    <t>RSMI - SEPTEMBER</t>
  </si>
  <si>
    <t>RSMI - SEPT</t>
  </si>
  <si>
    <t>RSMI  - SEPTEMBER</t>
  </si>
  <si>
    <t>2024-10-005</t>
  </si>
  <si>
    <t>2024-10-006</t>
  </si>
  <si>
    <t>2024-10-007</t>
  </si>
  <si>
    <t>2024-10-008</t>
  </si>
  <si>
    <t>2024-10-009</t>
  </si>
  <si>
    <t>2024-10-010</t>
  </si>
  <si>
    <t xml:space="preserve"> </t>
  </si>
  <si>
    <t>RSMI-OCTOBER</t>
  </si>
  <si>
    <t>SEPTEMBER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</si>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</sst>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3409]d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i/>
      <sz val="20"/>
      <name val="Times New Roman"/>
      <family val="1"/>
    </font>
    <font>
      <b/>
      <sz val="18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medium">
        <color indexed="64"/>
      </right>
      <top/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7" fillId="0" borderId="1" xfId="0" applyFont="1" applyBorder="1"/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horizontal="left" vertical="top"/>
    </xf>
    <xf numFmtId="0" fontId="9" fillId="0" borderId="1" xfId="0" applyFont="1" applyBorder="1" applyAlignment="1">
      <alignment vertical="center"/>
    </xf>
    <xf numFmtId="0" fontId="9" fillId="0" borderId="12" xfId="0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9" fillId="0" borderId="14" xfId="0" applyFont="1" applyBorder="1" applyAlignment="1">
      <alignment vertical="top"/>
    </xf>
    <xf numFmtId="164" fontId="2" fillId="0" borderId="30" xfId="0" applyNumberFormat="1" applyFont="1" applyBorder="1"/>
    <xf numFmtId="0" fontId="12" fillId="0" borderId="31" xfId="0" applyFont="1" applyBorder="1" applyAlignment="1">
      <alignment wrapText="1"/>
    </xf>
    <xf numFmtId="43" fontId="3" fillId="2" borderId="32" xfId="1" applyFont="1" applyFill="1" applyBorder="1"/>
    <xf numFmtId="43" fontId="2" fillId="3" borderId="33" xfId="1" applyFont="1" applyFill="1" applyBorder="1"/>
    <xf numFmtId="43" fontId="2" fillId="0" borderId="34" xfId="1" applyFont="1" applyBorder="1"/>
    <xf numFmtId="43" fontId="2" fillId="4" borderId="32" xfId="1" applyFont="1" applyFill="1" applyBorder="1"/>
    <xf numFmtId="43" fontId="3" fillId="5" borderId="33" xfId="1" applyFont="1" applyFill="1" applyBorder="1"/>
    <xf numFmtId="43" fontId="2" fillId="0" borderId="32" xfId="1" applyFont="1" applyBorder="1"/>
    <xf numFmtId="43" fontId="2" fillId="0" borderId="33" xfId="1" applyFont="1" applyBorder="1"/>
    <xf numFmtId="43" fontId="2" fillId="0" borderId="30" xfId="1" applyFont="1" applyBorder="1"/>
    <xf numFmtId="164" fontId="2" fillId="0" borderId="35" xfId="0" applyNumberFormat="1" applyFont="1" applyBorder="1"/>
    <xf numFmtId="0" fontId="3" fillId="0" borderId="36" xfId="0" applyFont="1" applyBorder="1"/>
    <xf numFmtId="43" fontId="3" fillId="2" borderId="37" xfId="1" applyFont="1" applyFill="1" applyBorder="1"/>
    <xf numFmtId="43" fontId="2" fillId="3" borderId="38" xfId="1" applyFont="1" applyFill="1" applyBorder="1"/>
    <xf numFmtId="43" fontId="2" fillId="0" borderId="39" xfId="1" applyFont="1" applyBorder="1"/>
    <xf numFmtId="43" fontId="2" fillId="4" borderId="37" xfId="1" applyFont="1" applyFill="1" applyBorder="1"/>
    <xf numFmtId="43" fontId="3" fillId="5" borderId="38" xfId="1" applyFont="1" applyFill="1" applyBorder="1"/>
    <xf numFmtId="43" fontId="2" fillId="0" borderId="37" xfId="1" applyFont="1" applyBorder="1"/>
    <xf numFmtId="43" fontId="2" fillId="0" borderId="40" xfId="1" applyFont="1" applyBorder="1"/>
    <xf numFmtId="43" fontId="2" fillId="0" borderId="41" xfId="1" applyFont="1" applyBorder="1"/>
    <xf numFmtId="43" fontId="2" fillId="0" borderId="36" xfId="1" applyFont="1" applyBorder="1"/>
    <xf numFmtId="0" fontId="2" fillId="0" borderId="42" xfId="0" applyFont="1" applyBorder="1"/>
    <xf numFmtId="0" fontId="3" fillId="0" borderId="30" xfId="0" applyFont="1" applyBorder="1"/>
    <xf numFmtId="43" fontId="2" fillId="0" borderId="43" xfId="1" applyFont="1" applyBorder="1"/>
    <xf numFmtId="43" fontId="3" fillId="2" borderId="44" xfId="1" applyFont="1" applyFill="1" applyBorder="1"/>
    <xf numFmtId="43" fontId="2" fillId="3" borderId="45" xfId="1" applyFont="1" applyFill="1" applyBorder="1"/>
    <xf numFmtId="43" fontId="2" fillId="4" borderId="44" xfId="1" applyFont="1" applyFill="1" applyBorder="1"/>
    <xf numFmtId="43" fontId="3" fillId="5" borderId="45" xfId="1" applyFont="1" applyFill="1" applyBorder="1"/>
    <xf numFmtId="43" fontId="2" fillId="0" borderId="44" xfId="1" applyFont="1" applyBorder="1"/>
    <xf numFmtId="43" fontId="2" fillId="0" borderId="9" xfId="1" applyFont="1" applyBorder="1"/>
    <xf numFmtId="43" fontId="2" fillId="0" borderId="46" xfId="1" applyFont="1" applyBorder="1"/>
    <xf numFmtId="43" fontId="2" fillId="0" borderId="47" xfId="1" applyFont="1" applyBorder="1"/>
    <xf numFmtId="164" fontId="3" fillId="0" borderId="30" xfId="0" applyNumberFormat="1" applyFont="1" applyBorder="1"/>
    <xf numFmtId="0" fontId="3" fillId="0" borderId="47" xfId="0" applyFont="1" applyBorder="1"/>
    <xf numFmtId="43" fontId="3" fillId="5" borderId="48" xfId="1" applyFont="1" applyFill="1" applyBorder="1"/>
    <xf numFmtId="0" fontId="3" fillId="0" borderId="35" xfId="0" applyFont="1" applyBorder="1"/>
    <xf numFmtId="164" fontId="2" fillId="0" borderId="22" xfId="0" applyNumberFormat="1" applyFont="1" applyBorder="1"/>
    <xf numFmtId="43" fontId="2" fillId="0" borderId="50" xfId="1" applyFont="1" applyBorder="1"/>
    <xf numFmtId="43" fontId="2" fillId="0" borderId="22" xfId="1" applyFont="1" applyBorder="1"/>
    <xf numFmtId="43" fontId="3" fillId="2" borderId="51" xfId="1" applyFont="1" applyFill="1" applyBorder="1"/>
    <xf numFmtId="43" fontId="2" fillId="3" borderId="52" xfId="1" applyFont="1" applyFill="1" applyBorder="1"/>
    <xf numFmtId="43" fontId="2" fillId="4" borderId="51" xfId="1" applyFont="1" applyFill="1" applyBorder="1"/>
    <xf numFmtId="43" fontId="3" fillId="5" borderId="49" xfId="1" applyFont="1" applyFill="1" applyBorder="1"/>
    <xf numFmtId="43" fontId="2" fillId="0" borderId="51" xfId="1" applyFont="1" applyBorder="1"/>
    <xf numFmtId="43" fontId="2" fillId="0" borderId="53" xfId="1" applyFont="1" applyBorder="1"/>
    <xf numFmtId="43" fontId="2" fillId="0" borderId="54" xfId="1" applyFont="1" applyBorder="1"/>
    <xf numFmtId="0" fontId="3" fillId="0" borderId="22" xfId="0" applyFont="1" applyBorder="1"/>
    <xf numFmtId="43" fontId="2" fillId="0" borderId="56" xfId="1" applyFont="1" applyBorder="1"/>
    <xf numFmtId="164" fontId="2" fillId="0" borderId="55" xfId="0" applyNumberFormat="1" applyFont="1" applyBorder="1"/>
    <xf numFmtId="164" fontId="3" fillId="0" borderId="55" xfId="0" applyNumberFormat="1" applyFont="1" applyBorder="1"/>
    <xf numFmtId="43" fontId="3" fillId="2" borderId="55" xfId="1" applyFont="1" applyFill="1" applyBorder="1"/>
    <xf numFmtId="43" fontId="2" fillId="3" borderId="55" xfId="1" applyFont="1" applyFill="1" applyBorder="1"/>
    <xf numFmtId="43" fontId="2" fillId="0" borderId="55" xfId="1" applyFont="1" applyBorder="1"/>
    <xf numFmtId="43" fontId="2" fillId="4" borderId="55" xfId="1" applyFont="1" applyFill="1" applyBorder="1"/>
    <xf numFmtId="43" fontId="3" fillId="5" borderId="55" xfId="1" applyFont="1" applyFill="1" applyBorder="1"/>
    <xf numFmtId="0" fontId="3" fillId="0" borderId="55" xfId="0" applyFont="1" applyBorder="1"/>
    <xf numFmtId="43" fontId="2" fillId="0" borderId="57" xfId="1" applyFont="1" applyBorder="1"/>
    <xf numFmtId="43" fontId="2" fillId="0" borderId="45" xfId="1" applyFont="1" applyBorder="1"/>
    <xf numFmtId="0" fontId="15" fillId="6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9" fillId="0" borderId="7" xfId="0" applyFont="1" applyBorder="1" applyAlignment="1">
      <alignment horizontal="center" vertical="center"/>
    </xf>
    <xf numFmtId="43" fontId="2" fillId="0" borderId="30" xfId="1" applyFont="1" applyBorder="1" applyAlignment="1">
      <alignment horizontal="center"/>
    </xf>
    <xf numFmtId="43" fontId="2" fillId="0" borderId="36" xfId="1" applyFont="1" applyBorder="1" applyAlignment="1">
      <alignment horizontal="center"/>
    </xf>
    <xf numFmtId="43" fontId="2" fillId="0" borderId="47" xfId="1" applyFont="1" applyBorder="1" applyAlignment="1">
      <alignment horizontal="center"/>
    </xf>
    <xf numFmtId="164" fontId="2" fillId="0" borderId="47" xfId="0" applyNumberFormat="1" applyFont="1" applyBorder="1"/>
    <xf numFmtId="0" fontId="0" fillId="0" borderId="58" xfId="0" applyBorder="1"/>
    <xf numFmtId="164" fontId="2" fillId="0" borderId="46" xfId="0" applyNumberFormat="1" applyFont="1" applyBorder="1"/>
    <xf numFmtId="0" fontId="0" fillId="0" borderId="59" xfId="0" applyBorder="1"/>
    <xf numFmtId="43" fontId="3" fillId="5" borderId="52" xfId="1" applyFont="1" applyFill="1" applyBorder="1"/>
    <xf numFmtId="43" fontId="2" fillId="0" borderId="52" xfId="1" applyFont="1" applyBorder="1"/>
    <xf numFmtId="43" fontId="2" fillId="0" borderId="44" xfId="1" applyFont="1" applyBorder="1" applyAlignment="1">
      <alignment horizontal="center"/>
    </xf>
    <xf numFmtId="43" fontId="2" fillId="0" borderId="55" xfId="1" applyFont="1" applyBorder="1" applyAlignment="1">
      <alignment horizontal="center"/>
    </xf>
    <xf numFmtId="43" fontId="2" fillId="0" borderId="45" xfId="1" applyFont="1" applyBorder="1" applyAlignment="1">
      <alignment horizontal="center"/>
    </xf>
    <xf numFmtId="164" fontId="2" fillId="0" borderId="60" xfId="0" applyNumberFormat="1" applyFont="1" applyBorder="1"/>
    <xf numFmtId="164" fontId="3" fillId="0" borderId="60" xfId="0" applyNumberFormat="1" applyFont="1" applyBorder="1"/>
    <xf numFmtId="43" fontId="3" fillId="2" borderId="60" xfId="1" applyFont="1" applyFill="1" applyBorder="1"/>
    <xf numFmtId="43" fontId="2" fillId="3" borderId="60" xfId="1" applyFont="1" applyFill="1" applyBorder="1"/>
    <xf numFmtId="43" fontId="2" fillId="0" borderId="60" xfId="1" applyFont="1" applyBorder="1"/>
    <xf numFmtId="43" fontId="2" fillId="4" borderId="60" xfId="1" applyFont="1" applyFill="1" applyBorder="1"/>
    <xf numFmtId="43" fontId="3" fillId="5" borderId="60" xfId="1" applyFont="1" applyFill="1" applyBorder="1"/>
    <xf numFmtId="43" fontId="2" fillId="0" borderId="60" xfId="1" applyFont="1" applyBorder="1" applyAlignment="1">
      <alignment horizontal="center"/>
    </xf>
    <xf numFmtId="164" fontId="2" fillId="0" borderId="45" xfId="0" applyNumberFormat="1" applyFont="1" applyBorder="1"/>
    <xf numFmtId="0" fontId="3" fillId="0" borderId="45" xfId="0" applyFont="1" applyBorder="1"/>
    <xf numFmtId="43" fontId="3" fillId="2" borderId="45" xfId="1" applyFont="1" applyFill="1" applyBorder="1"/>
    <xf numFmtId="43" fontId="2" fillId="4" borderId="45" xfId="1" applyFont="1" applyFill="1" applyBorder="1"/>
    <xf numFmtId="0" fontId="9" fillId="0" borderId="24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0" borderId="0" xfId="0" applyFont="1" applyAlignment="1">
      <alignment horizontal="right" vertical="top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96"/>
  <sheetViews>
    <sheetView view="pageBreakPreview" topLeftCell="A46" zoomScale="130" zoomScaleNormal="115" zoomScaleSheetLayoutView="130" workbookViewId="0">
      <selection activeCell="J94" sqref="J94"/>
    </sheetView>
  </sheetViews>
  <sheetFormatPr defaultRowHeight="15" x14ac:dyDescent="0.25"/>
  <cols>
    <col min="1" max="1" width="14" customWidth="1"/>
    <col min="2" max="2" width="19.7109375" bestFit="1" customWidth="1"/>
    <col min="3" max="3" width="8.7109375" customWidth="1"/>
    <col min="4" max="4" width="10.42578125" customWidth="1"/>
    <col min="5" max="5" width="12.28515625" customWidth="1"/>
    <col min="6" max="6" width="9.42578125" customWidth="1"/>
    <col min="7" max="7" width="10.140625" customWidth="1"/>
    <col min="8" max="8" width="12.140625" customWidth="1"/>
    <col min="9" max="9" width="16.28515625" bestFit="1" customWidth="1"/>
    <col min="10" max="10" width="10.140625" customWidth="1"/>
    <col min="11" max="11" width="16" bestFit="1" customWidth="1"/>
    <col min="12" max="12" width="25.28515625" style="80" bestFit="1" customWidth="1"/>
  </cols>
  <sheetData>
    <row r="1" spans="1:12" x14ac:dyDescent="0.25">
      <c r="A1" s="78" t="s">
        <v>152</v>
      </c>
      <c r="B1" s="79"/>
    </row>
    <row r="3" spans="1:12" ht="15.75" thickBot="1" x14ac:dyDescent="0.3"/>
    <row r="4" spans="1:12" ht="16.5" thickBot="1" x14ac:dyDescent="0.3">
      <c r="A4" s="9" t="s">
        <v>5</v>
      </c>
      <c r="B4" s="10"/>
      <c r="C4" s="10"/>
      <c r="D4" s="10" t="s">
        <v>20</v>
      </c>
      <c r="E4" s="10"/>
      <c r="F4" s="10"/>
      <c r="G4" s="10"/>
      <c r="H4" s="11"/>
      <c r="I4" s="12" t="s">
        <v>6</v>
      </c>
      <c r="J4" s="10"/>
      <c r="K4" s="10" t="s">
        <v>35</v>
      </c>
      <c r="L4" s="81"/>
    </row>
    <row r="5" spans="1:12" ht="15.75" x14ac:dyDescent="0.25">
      <c r="A5" s="14" t="s">
        <v>7</v>
      </c>
      <c r="B5" s="10"/>
      <c r="C5" s="10"/>
      <c r="D5" s="10" t="s">
        <v>21</v>
      </c>
      <c r="E5" s="10"/>
      <c r="F5" s="10"/>
      <c r="G5" s="10"/>
      <c r="H5" s="11"/>
      <c r="I5" s="15" t="s">
        <v>8</v>
      </c>
      <c r="J5" s="16"/>
      <c r="K5" s="112"/>
      <c r="L5" s="113"/>
    </row>
    <row r="6" spans="1:12" ht="16.5" thickBot="1" x14ac:dyDescent="0.3">
      <c r="A6" s="17" t="s">
        <v>9</v>
      </c>
      <c r="B6" s="18"/>
      <c r="C6" s="18"/>
      <c r="D6" s="18" t="s">
        <v>22</v>
      </c>
      <c r="E6" s="18"/>
      <c r="F6" s="18"/>
      <c r="G6" s="18"/>
      <c r="H6" s="19"/>
      <c r="I6" s="114"/>
      <c r="J6" s="115"/>
      <c r="K6" s="115"/>
      <c r="L6" s="116"/>
    </row>
    <row r="7" spans="1:12" ht="16.5" thickBot="1" x14ac:dyDescent="0.3">
      <c r="A7" s="120" t="s">
        <v>10</v>
      </c>
      <c r="B7" s="120" t="s">
        <v>11</v>
      </c>
      <c r="C7" s="123" t="s">
        <v>12</v>
      </c>
      <c r="D7" s="124"/>
      <c r="E7" s="125"/>
      <c r="F7" s="123" t="s">
        <v>13</v>
      </c>
      <c r="G7" s="124"/>
      <c r="H7" s="125"/>
      <c r="I7" s="123" t="s">
        <v>14</v>
      </c>
      <c r="J7" s="124"/>
      <c r="K7" s="125"/>
      <c r="L7" s="117" t="s">
        <v>153</v>
      </c>
    </row>
    <row r="8" spans="1:12" x14ac:dyDescent="0.25">
      <c r="A8" s="121"/>
      <c r="B8" s="121"/>
      <c r="C8" s="110" t="s">
        <v>17</v>
      </c>
      <c r="D8" s="106" t="s">
        <v>18</v>
      </c>
      <c r="E8" s="108" t="s">
        <v>19</v>
      </c>
      <c r="F8" s="110" t="s">
        <v>17</v>
      </c>
      <c r="G8" s="106" t="s">
        <v>18</v>
      </c>
      <c r="H8" s="108" t="s">
        <v>19</v>
      </c>
      <c r="I8" s="110" t="s">
        <v>17</v>
      </c>
      <c r="J8" s="106" t="s">
        <v>18</v>
      </c>
      <c r="K8" s="108" t="s">
        <v>19</v>
      </c>
      <c r="L8" s="118"/>
    </row>
    <row r="9" spans="1:12" ht="15.75" thickBot="1" x14ac:dyDescent="0.3">
      <c r="A9" s="122"/>
      <c r="B9" s="122"/>
      <c r="C9" s="111"/>
      <c r="D9" s="107"/>
      <c r="E9" s="109"/>
      <c r="F9" s="111"/>
      <c r="G9" s="107"/>
      <c r="H9" s="109"/>
      <c r="I9" s="111"/>
      <c r="J9" s="107"/>
      <c r="K9" s="109"/>
      <c r="L9" s="119"/>
    </row>
    <row r="10" spans="1:12" x14ac:dyDescent="0.25">
      <c r="A10" s="20">
        <v>45291</v>
      </c>
      <c r="B10" s="21" t="s">
        <v>14</v>
      </c>
      <c r="C10" s="22"/>
      <c r="D10" s="23"/>
      <c r="E10" s="24">
        <f>C10*D10</f>
        <v>0</v>
      </c>
      <c r="F10" s="25"/>
      <c r="G10" s="26"/>
      <c r="H10" s="24">
        <f t="shared" ref="H10:H13" si="0">F10*G10</f>
        <v>0</v>
      </c>
      <c r="I10" s="27">
        <v>0</v>
      </c>
      <c r="J10" s="28">
        <v>0</v>
      </c>
      <c r="K10" s="24">
        <v>0</v>
      </c>
      <c r="L10" s="82"/>
    </row>
    <row r="11" spans="1:12" x14ac:dyDescent="0.25">
      <c r="A11" s="30">
        <v>45412</v>
      </c>
      <c r="B11" s="31" t="s">
        <v>40</v>
      </c>
      <c r="C11" s="32">
        <v>200</v>
      </c>
      <c r="D11" s="33">
        <v>850</v>
      </c>
      <c r="E11" s="24">
        <f>C11*D11</f>
        <v>170000</v>
      </c>
      <c r="F11" s="35">
        <v>0</v>
      </c>
      <c r="G11" s="36"/>
      <c r="H11" s="34">
        <f t="shared" si="0"/>
        <v>0</v>
      </c>
      <c r="I11" s="37">
        <f t="shared" ref="I11:I13" si="1">+I10+C11-F11</f>
        <v>200</v>
      </c>
      <c r="J11" s="38">
        <f t="shared" ref="J11:J13" si="2">ROUND(((K10+E11)-H11)/I11,2)</f>
        <v>850</v>
      </c>
      <c r="K11" s="39">
        <f t="shared" ref="K11:K13" si="3">ROUND(I11*J11,2)</f>
        <v>170000</v>
      </c>
      <c r="L11" s="83"/>
    </row>
    <row r="12" spans="1:12" x14ac:dyDescent="0.25">
      <c r="A12" s="20">
        <v>45443</v>
      </c>
      <c r="B12" s="42" t="s">
        <v>154</v>
      </c>
      <c r="C12" s="22"/>
      <c r="D12" s="23"/>
      <c r="E12" s="24"/>
      <c r="F12" s="25">
        <v>100</v>
      </c>
      <c r="G12" s="26">
        <f>J11</f>
        <v>850</v>
      </c>
      <c r="H12" s="24">
        <f t="shared" si="0"/>
        <v>85000</v>
      </c>
      <c r="I12" s="27">
        <f t="shared" si="1"/>
        <v>100</v>
      </c>
      <c r="J12" s="43">
        <f t="shared" si="2"/>
        <v>850</v>
      </c>
      <c r="K12" s="24">
        <f t="shared" si="3"/>
        <v>85000</v>
      </c>
      <c r="L12" s="82" t="s">
        <v>155</v>
      </c>
    </row>
    <row r="13" spans="1:12" x14ac:dyDescent="0.25">
      <c r="A13" s="20">
        <v>45504</v>
      </c>
      <c r="B13" s="42" t="s">
        <v>158</v>
      </c>
      <c r="C13" s="44"/>
      <c r="D13" s="45"/>
      <c r="E13" s="24"/>
      <c r="F13" s="46">
        <v>26</v>
      </c>
      <c r="G13" s="26">
        <f t="shared" ref="G13" si="4">J12</f>
        <v>850</v>
      </c>
      <c r="H13" s="24">
        <f t="shared" si="0"/>
        <v>22100</v>
      </c>
      <c r="I13" s="48">
        <f t="shared" si="1"/>
        <v>74</v>
      </c>
      <c r="J13" s="49">
        <f t="shared" si="2"/>
        <v>850</v>
      </c>
      <c r="K13" s="50">
        <f t="shared" si="3"/>
        <v>62900</v>
      </c>
      <c r="L13" s="84" t="s">
        <v>159</v>
      </c>
    </row>
    <row r="14" spans="1:12" x14ac:dyDescent="0.25">
      <c r="A14" s="20">
        <v>45535</v>
      </c>
      <c r="B14" s="42" t="s">
        <v>160</v>
      </c>
      <c r="C14" s="44"/>
      <c r="D14" s="45"/>
      <c r="E14" s="24"/>
      <c r="F14" s="46">
        <v>46</v>
      </c>
      <c r="G14" s="26">
        <f>J11</f>
        <v>850</v>
      </c>
      <c r="H14" s="24">
        <f t="shared" ref="H14:H15" si="5">F14*G14</f>
        <v>39100</v>
      </c>
      <c r="I14" s="48">
        <f t="shared" ref="I14:I15" si="6">+I13+C14-F14</f>
        <v>28</v>
      </c>
      <c r="J14" s="49">
        <f t="shared" ref="J14:J15" si="7">ROUND(((K13+E14)-H14)/I14,2)</f>
        <v>850</v>
      </c>
      <c r="K14" s="50">
        <f t="shared" ref="K14:K15" si="8">ROUND(I14*J14,2)</f>
        <v>23800</v>
      </c>
      <c r="L14" s="84" t="s">
        <v>161</v>
      </c>
    </row>
    <row r="15" spans="1:12" x14ac:dyDescent="0.25">
      <c r="A15" s="20">
        <v>45565</v>
      </c>
      <c r="B15" s="42" t="s">
        <v>168</v>
      </c>
      <c r="C15" s="44"/>
      <c r="D15" s="45"/>
      <c r="E15" s="24"/>
      <c r="F15" s="46">
        <v>6</v>
      </c>
      <c r="G15" s="26">
        <f>J12</f>
        <v>850</v>
      </c>
      <c r="H15" s="24">
        <f t="shared" si="5"/>
        <v>5100</v>
      </c>
      <c r="I15" s="48">
        <f t="shared" si="6"/>
        <v>22</v>
      </c>
      <c r="J15" s="49">
        <f t="shared" si="7"/>
        <v>850</v>
      </c>
      <c r="K15" s="50">
        <f t="shared" si="8"/>
        <v>18700</v>
      </c>
      <c r="L15" s="84" t="s">
        <v>179</v>
      </c>
    </row>
    <row r="16" spans="1:12" x14ac:dyDescent="0.25">
      <c r="A16" s="20">
        <v>45596</v>
      </c>
      <c r="B16" s="42" t="s">
        <v>178</v>
      </c>
      <c r="C16" s="44"/>
      <c r="D16" s="45"/>
      <c r="E16" s="24"/>
      <c r="F16" s="46">
        <v>22</v>
      </c>
      <c r="G16" s="26">
        <f>J13</f>
        <v>850</v>
      </c>
      <c r="H16" s="24">
        <f t="shared" ref="H16:H17" si="9">F16*G16</f>
        <v>18700</v>
      </c>
      <c r="I16" s="48">
        <f t="shared" ref="I16:I17" si="10">+I15+C16-F16</f>
        <v>0</v>
      </c>
      <c r="J16" s="49">
        <v>0</v>
      </c>
      <c r="K16" s="50">
        <f t="shared" ref="K16:K17" si="11">ROUND(I16*J16,2)</f>
        <v>0</v>
      </c>
      <c r="L16" s="84" t="s">
        <v>180</v>
      </c>
    </row>
    <row r="17" spans="1:12" x14ac:dyDescent="0.25">
      <c r="A17" s="20"/>
      <c r="B17" s="42"/>
      <c r="C17" s="44"/>
      <c r="D17" s="45"/>
      <c r="E17" s="24"/>
      <c r="F17" s="46"/>
      <c r="G17" s="26">
        <f>J14</f>
        <v>850</v>
      </c>
      <c r="H17" s="24">
        <f t="shared" si="9"/>
        <v>0</v>
      </c>
      <c r="I17" s="48">
        <f t="shared" si="10"/>
        <v>0</v>
      </c>
      <c r="J17" s="49" t="e">
        <f t="shared" ref="J17" si="12">ROUND(((K16+E17)-H17)/I17,2)</f>
        <v>#DIV/0!</v>
      </c>
      <c r="K17" s="50" t="e">
        <f t="shared" si="11"/>
        <v>#DIV/0!</v>
      </c>
      <c r="L17" s="84"/>
    </row>
    <row r="18" spans="1:12" x14ac:dyDescent="0.25">
      <c r="A18" s="20"/>
      <c r="B18" s="42"/>
      <c r="C18" s="44"/>
      <c r="D18" s="45"/>
      <c r="E18" s="24"/>
      <c r="F18" s="46"/>
      <c r="G18" s="26"/>
      <c r="H18" s="24"/>
      <c r="I18" s="48"/>
      <c r="J18" s="49"/>
      <c r="K18" s="50"/>
      <c r="L18" s="84"/>
    </row>
    <row r="22" spans="1:12" ht="15.75" thickBot="1" x14ac:dyDescent="0.3"/>
    <row r="23" spans="1:12" ht="16.5" thickBot="1" x14ac:dyDescent="0.3">
      <c r="A23" s="9" t="s">
        <v>5</v>
      </c>
      <c r="B23" s="10"/>
      <c r="C23" s="10"/>
      <c r="D23" s="10" t="s">
        <v>20</v>
      </c>
      <c r="E23" s="10"/>
      <c r="F23" s="10"/>
      <c r="G23" s="10"/>
      <c r="H23" s="11"/>
      <c r="I23" s="12" t="s">
        <v>6</v>
      </c>
      <c r="J23" s="10"/>
      <c r="K23" s="10" t="s">
        <v>36</v>
      </c>
      <c r="L23" s="81"/>
    </row>
    <row r="24" spans="1:12" ht="15.75" x14ac:dyDescent="0.25">
      <c r="A24" s="14" t="s">
        <v>7</v>
      </c>
      <c r="B24" s="10"/>
      <c r="C24" s="10"/>
      <c r="D24" s="10" t="s">
        <v>23</v>
      </c>
      <c r="E24" s="10"/>
      <c r="F24" s="10"/>
      <c r="G24" s="10"/>
      <c r="H24" s="11"/>
      <c r="I24" s="15" t="s">
        <v>8</v>
      </c>
      <c r="J24" s="16"/>
      <c r="K24" s="112"/>
      <c r="L24" s="113"/>
    </row>
    <row r="25" spans="1:12" ht="16.5" thickBot="1" x14ac:dyDescent="0.3">
      <c r="A25" s="17" t="s">
        <v>9</v>
      </c>
      <c r="B25" s="18"/>
      <c r="C25" s="18"/>
      <c r="D25" s="18" t="s">
        <v>22</v>
      </c>
      <c r="E25" s="18"/>
      <c r="F25" s="18"/>
      <c r="G25" s="18"/>
      <c r="H25" s="19"/>
      <c r="I25" s="114"/>
      <c r="J25" s="115"/>
      <c r="K25" s="115"/>
      <c r="L25" s="116"/>
    </row>
    <row r="26" spans="1:12" ht="16.5" thickBot="1" x14ac:dyDescent="0.3">
      <c r="A26" s="120" t="s">
        <v>10</v>
      </c>
      <c r="B26" s="120" t="s">
        <v>11</v>
      </c>
      <c r="C26" s="123" t="s">
        <v>12</v>
      </c>
      <c r="D26" s="124"/>
      <c r="E26" s="125"/>
      <c r="F26" s="123" t="s">
        <v>13</v>
      </c>
      <c r="G26" s="124"/>
      <c r="H26" s="125"/>
      <c r="I26" s="123" t="s">
        <v>14</v>
      </c>
      <c r="J26" s="124"/>
      <c r="K26" s="125"/>
      <c r="L26" s="117" t="s">
        <v>153</v>
      </c>
    </row>
    <row r="27" spans="1:12" ht="15" customHeight="1" x14ac:dyDescent="0.25">
      <c r="A27" s="121"/>
      <c r="B27" s="121"/>
      <c r="C27" s="110" t="s">
        <v>17</v>
      </c>
      <c r="D27" s="106" t="s">
        <v>18</v>
      </c>
      <c r="E27" s="108" t="s">
        <v>19</v>
      </c>
      <c r="F27" s="110" t="s">
        <v>17</v>
      </c>
      <c r="G27" s="106" t="s">
        <v>18</v>
      </c>
      <c r="H27" s="108" t="s">
        <v>19</v>
      </c>
      <c r="I27" s="110" t="s">
        <v>17</v>
      </c>
      <c r="J27" s="106" t="s">
        <v>18</v>
      </c>
      <c r="K27" s="108" t="s">
        <v>19</v>
      </c>
      <c r="L27" s="118"/>
    </row>
    <row r="28" spans="1:12" ht="15.75" customHeight="1" thickBot="1" x14ac:dyDescent="0.3">
      <c r="A28" s="122"/>
      <c r="B28" s="122"/>
      <c r="C28" s="111"/>
      <c r="D28" s="107"/>
      <c r="E28" s="109"/>
      <c r="F28" s="111"/>
      <c r="G28" s="107"/>
      <c r="H28" s="109"/>
      <c r="I28" s="111"/>
      <c r="J28" s="107"/>
      <c r="K28" s="109"/>
      <c r="L28" s="119"/>
    </row>
    <row r="29" spans="1:12" x14ac:dyDescent="0.25">
      <c r="A29" s="20">
        <v>45291</v>
      </c>
      <c r="B29" s="21" t="s">
        <v>14</v>
      </c>
      <c r="C29" s="22"/>
      <c r="D29" s="23"/>
      <c r="E29" s="24">
        <f>C29*D29</f>
        <v>0</v>
      </c>
      <c r="F29" s="25"/>
      <c r="G29" s="26"/>
      <c r="H29" s="24">
        <f t="shared" ref="H29:H34" si="13">F29*G29</f>
        <v>0</v>
      </c>
      <c r="I29" s="27">
        <v>0</v>
      </c>
      <c r="J29" s="28">
        <v>0</v>
      </c>
      <c r="K29" s="24">
        <v>0</v>
      </c>
      <c r="L29" s="82"/>
    </row>
    <row r="30" spans="1:12" x14ac:dyDescent="0.25">
      <c r="A30" s="30">
        <v>45412</v>
      </c>
      <c r="B30" s="31" t="s">
        <v>40</v>
      </c>
      <c r="C30" s="32">
        <v>120</v>
      </c>
      <c r="D30" s="33">
        <v>650</v>
      </c>
      <c r="E30" s="24">
        <f>C30*D30</f>
        <v>78000</v>
      </c>
      <c r="F30" s="35">
        <v>0</v>
      </c>
      <c r="G30" s="36"/>
      <c r="H30" s="34">
        <f t="shared" si="13"/>
        <v>0</v>
      </c>
      <c r="I30" s="37">
        <f t="shared" ref="I30:I34" si="14">+I29+C30-F30</f>
        <v>120</v>
      </c>
      <c r="J30" s="38">
        <f t="shared" ref="J30:J34" si="15">ROUND(((K29+E30)-H30)/I30,2)</f>
        <v>650</v>
      </c>
      <c r="K30" s="39">
        <f t="shared" ref="K30:K34" si="16">ROUND(I30*J30,2)</f>
        <v>78000</v>
      </c>
      <c r="L30" s="83"/>
    </row>
    <row r="31" spans="1:12" x14ac:dyDescent="0.25">
      <c r="A31" s="20">
        <v>45443</v>
      </c>
      <c r="B31" s="42" t="s">
        <v>154</v>
      </c>
      <c r="C31" s="22"/>
      <c r="D31" s="23"/>
      <c r="E31" s="24"/>
      <c r="F31" s="25">
        <v>41</v>
      </c>
      <c r="G31" s="47">
        <f>J30</f>
        <v>650</v>
      </c>
      <c r="H31" s="24">
        <f t="shared" si="13"/>
        <v>26650</v>
      </c>
      <c r="I31" s="48">
        <f t="shared" si="14"/>
        <v>79</v>
      </c>
      <c r="J31" s="49">
        <f t="shared" si="15"/>
        <v>650</v>
      </c>
      <c r="K31" s="50">
        <f t="shared" si="16"/>
        <v>51350</v>
      </c>
      <c r="L31" s="82" t="s">
        <v>155</v>
      </c>
    </row>
    <row r="32" spans="1:12" x14ac:dyDescent="0.25">
      <c r="A32" s="20">
        <v>45473</v>
      </c>
      <c r="B32" s="42" t="s">
        <v>156</v>
      </c>
      <c r="C32" s="22"/>
      <c r="D32" s="23"/>
      <c r="E32" s="24"/>
      <c r="F32" s="25">
        <v>19</v>
      </c>
      <c r="G32" s="47">
        <f t="shared" ref="G32:G33" si="17">J31</f>
        <v>650</v>
      </c>
      <c r="H32" s="24">
        <f t="shared" si="13"/>
        <v>12350</v>
      </c>
      <c r="I32" s="48">
        <f t="shared" si="14"/>
        <v>60</v>
      </c>
      <c r="J32" s="49">
        <f t="shared" si="15"/>
        <v>650</v>
      </c>
      <c r="K32" s="50">
        <f t="shared" si="16"/>
        <v>39000</v>
      </c>
      <c r="L32" s="82" t="s">
        <v>157</v>
      </c>
    </row>
    <row r="33" spans="1:12" x14ac:dyDescent="0.25">
      <c r="A33" s="20">
        <v>45504</v>
      </c>
      <c r="B33" s="42" t="s">
        <v>158</v>
      </c>
      <c r="C33" s="44"/>
      <c r="D33" s="45"/>
      <c r="E33" s="24"/>
      <c r="F33" s="46">
        <v>43</v>
      </c>
      <c r="G33" s="26">
        <f t="shared" si="17"/>
        <v>650</v>
      </c>
      <c r="H33" s="24">
        <f t="shared" si="13"/>
        <v>27950</v>
      </c>
      <c r="I33" s="48">
        <f t="shared" si="14"/>
        <v>17</v>
      </c>
      <c r="J33" s="49">
        <f t="shared" si="15"/>
        <v>650</v>
      </c>
      <c r="K33" s="50">
        <f t="shared" si="16"/>
        <v>11050</v>
      </c>
      <c r="L33" s="84" t="s">
        <v>159</v>
      </c>
    </row>
    <row r="34" spans="1:12" x14ac:dyDescent="0.25">
      <c r="A34" s="20">
        <v>45535</v>
      </c>
      <c r="B34" s="42" t="s">
        <v>160</v>
      </c>
      <c r="C34" s="44"/>
      <c r="D34" s="45"/>
      <c r="E34" s="24"/>
      <c r="F34" s="46">
        <v>1</v>
      </c>
      <c r="G34" s="26">
        <f>J31</f>
        <v>650</v>
      </c>
      <c r="H34" s="24">
        <f t="shared" si="13"/>
        <v>650</v>
      </c>
      <c r="I34" s="48">
        <f t="shared" si="14"/>
        <v>16</v>
      </c>
      <c r="J34" s="49">
        <f t="shared" si="15"/>
        <v>650</v>
      </c>
      <c r="K34" s="50">
        <f t="shared" si="16"/>
        <v>10400</v>
      </c>
      <c r="L34" s="84" t="s">
        <v>161</v>
      </c>
    </row>
    <row r="35" spans="1:12" x14ac:dyDescent="0.25">
      <c r="A35" s="20">
        <v>45565</v>
      </c>
      <c r="B35" s="42" t="s">
        <v>168</v>
      </c>
      <c r="C35" s="44"/>
      <c r="D35" s="45"/>
      <c r="E35" s="24"/>
      <c r="F35" s="46">
        <v>12</v>
      </c>
      <c r="G35" s="26">
        <f>J32</f>
        <v>650</v>
      </c>
      <c r="H35" s="24">
        <f t="shared" ref="H35" si="18">F35*G35</f>
        <v>7800</v>
      </c>
      <c r="I35" s="48">
        <f t="shared" ref="I35" si="19">+I34+C35-F35</f>
        <v>4</v>
      </c>
      <c r="J35" s="49">
        <f t="shared" ref="J35" si="20">ROUND(((K34+E35)-H35)/I35,2)</f>
        <v>650</v>
      </c>
      <c r="K35" s="50">
        <f t="shared" ref="K35" si="21">ROUND(I35*J35,2)</f>
        <v>2600</v>
      </c>
      <c r="L35" s="84" t="s">
        <v>179</v>
      </c>
    </row>
    <row r="36" spans="1:12" x14ac:dyDescent="0.25">
      <c r="A36" s="20">
        <v>45596</v>
      </c>
      <c r="B36" s="42" t="s">
        <v>178</v>
      </c>
      <c r="C36" s="44"/>
      <c r="D36" s="45"/>
      <c r="E36" s="24"/>
      <c r="F36" s="46">
        <v>4</v>
      </c>
      <c r="G36" s="26">
        <f>J33</f>
        <v>650</v>
      </c>
      <c r="H36" s="24">
        <f t="shared" ref="H36" si="22">F36*G36</f>
        <v>2600</v>
      </c>
      <c r="I36" s="48">
        <f t="shared" ref="I36" si="23">+I35+C36-F36</f>
        <v>0</v>
      </c>
      <c r="J36" s="49">
        <v>0</v>
      </c>
      <c r="K36" s="50">
        <f t="shared" ref="K36" si="24">ROUND(I36*J36,2)</f>
        <v>0</v>
      </c>
      <c r="L36" s="84" t="s">
        <v>180</v>
      </c>
    </row>
    <row r="37" spans="1:12" x14ac:dyDescent="0.25">
      <c r="A37" s="20"/>
      <c r="B37" s="42"/>
      <c r="C37" s="44"/>
      <c r="D37" s="45"/>
      <c r="E37" s="24"/>
      <c r="F37" s="46"/>
      <c r="G37" s="26"/>
      <c r="H37" s="24"/>
      <c r="I37" s="48">
        <f t="shared" ref="I37:I40" si="25">+I36+C37-F37</f>
        <v>0</v>
      </c>
      <c r="J37" s="49" t="e">
        <f t="shared" ref="J37:J40" si="26">ROUND(((K36+E37)-H37)/I37,2)</f>
        <v>#DIV/0!</v>
      </c>
      <c r="K37" s="50" t="e">
        <f t="shared" ref="K37:K40" si="27">ROUND(I37*J37,2)</f>
        <v>#DIV/0!</v>
      </c>
      <c r="L37" s="84"/>
    </row>
    <row r="38" spans="1:12" x14ac:dyDescent="0.25">
      <c r="A38" s="20"/>
      <c r="B38" s="42"/>
      <c r="C38" s="44"/>
      <c r="D38" s="45"/>
      <c r="E38" s="24"/>
      <c r="F38" s="46"/>
      <c r="G38" s="26"/>
      <c r="H38" s="24"/>
      <c r="I38" s="48">
        <f t="shared" si="25"/>
        <v>0</v>
      </c>
      <c r="J38" s="49" t="e">
        <f t="shared" si="26"/>
        <v>#DIV/0!</v>
      </c>
      <c r="K38" s="50" t="e">
        <f t="shared" si="27"/>
        <v>#DIV/0!</v>
      </c>
      <c r="L38" s="84"/>
    </row>
    <row r="39" spans="1:12" x14ac:dyDescent="0.25">
      <c r="A39" s="20"/>
      <c r="B39" s="42"/>
      <c r="C39" s="44"/>
      <c r="D39" s="45"/>
      <c r="E39" s="24"/>
      <c r="F39" s="46"/>
      <c r="G39" s="26"/>
      <c r="H39" s="24"/>
      <c r="I39" s="48">
        <f t="shared" si="25"/>
        <v>0</v>
      </c>
      <c r="J39" s="49" t="e">
        <f t="shared" si="26"/>
        <v>#DIV/0!</v>
      </c>
      <c r="K39" s="50" t="e">
        <f t="shared" si="27"/>
        <v>#DIV/0!</v>
      </c>
      <c r="L39" s="84"/>
    </row>
    <row r="40" spans="1:12" x14ac:dyDescent="0.25">
      <c r="A40" s="20"/>
      <c r="B40" s="42"/>
      <c r="C40" s="44"/>
      <c r="D40" s="45"/>
      <c r="E40" s="24"/>
      <c r="F40" s="46"/>
      <c r="G40" s="26"/>
      <c r="H40" s="24"/>
      <c r="I40" s="48">
        <f t="shared" si="25"/>
        <v>0</v>
      </c>
      <c r="J40" s="49" t="e">
        <f t="shared" si="26"/>
        <v>#DIV/0!</v>
      </c>
      <c r="K40" s="50" t="e">
        <f t="shared" si="27"/>
        <v>#DIV/0!</v>
      </c>
      <c r="L40" s="84"/>
    </row>
    <row r="42" spans="1:12" ht="15.75" thickBot="1" x14ac:dyDescent="0.3"/>
    <row r="43" spans="1:12" ht="16.5" thickBot="1" x14ac:dyDescent="0.3">
      <c r="A43" s="9" t="s">
        <v>5</v>
      </c>
      <c r="B43" s="10"/>
      <c r="C43" s="10"/>
      <c r="D43" s="10" t="s">
        <v>24</v>
      </c>
      <c r="E43" s="10"/>
      <c r="F43" s="10"/>
      <c r="G43" s="10"/>
      <c r="H43" s="11"/>
      <c r="I43" s="12" t="s">
        <v>6</v>
      </c>
      <c r="J43" s="10"/>
      <c r="K43" s="10" t="s">
        <v>37</v>
      </c>
      <c r="L43" s="81"/>
    </row>
    <row r="44" spans="1:12" ht="15.75" x14ac:dyDescent="0.25">
      <c r="A44" s="14" t="s">
        <v>7</v>
      </c>
      <c r="B44" s="10"/>
      <c r="C44" s="10"/>
      <c r="D44" s="10"/>
      <c r="E44" s="10"/>
      <c r="F44" s="10"/>
      <c r="G44" s="10"/>
      <c r="H44" s="11"/>
      <c r="I44" s="15" t="s">
        <v>8</v>
      </c>
      <c r="J44" s="16"/>
      <c r="K44" s="112"/>
      <c r="L44" s="113"/>
    </row>
    <row r="45" spans="1:12" ht="16.5" thickBot="1" x14ac:dyDescent="0.3">
      <c r="A45" s="17" t="s">
        <v>9</v>
      </c>
      <c r="B45" s="18"/>
      <c r="C45" s="18"/>
      <c r="D45" s="18" t="s">
        <v>22</v>
      </c>
      <c r="E45" s="18"/>
      <c r="F45" s="18"/>
      <c r="G45" s="18"/>
      <c r="H45" s="19"/>
      <c r="I45" s="114"/>
      <c r="J45" s="115"/>
      <c r="K45" s="115"/>
      <c r="L45" s="116"/>
    </row>
    <row r="46" spans="1:12" ht="16.5" thickBot="1" x14ac:dyDescent="0.3">
      <c r="A46" s="120" t="s">
        <v>10</v>
      </c>
      <c r="B46" s="120" t="s">
        <v>11</v>
      </c>
      <c r="C46" s="123" t="s">
        <v>12</v>
      </c>
      <c r="D46" s="124"/>
      <c r="E46" s="125"/>
      <c r="F46" s="123" t="s">
        <v>13</v>
      </c>
      <c r="G46" s="124"/>
      <c r="H46" s="125"/>
      <c r="I46" s="123" t="s">
        <v>14</v>
      </c>
      <c r="J46" s="124"/>
      <c r="K46" s="125"/>
      <c r="L46" s="117" t="s">
        <v>153</v>
      </c>
    </row>
    <row r="47" spans="1:12" ht="15" customHeight="1" x14ac:dyDescent="0.25">
      <c r="A47" s="121"/>
      <c r="B47" s="121"/>
      <c r="C47" s="110" t="s">
        <v>17</v>
      </c>
      <c r="D47" s="106" t="s">
        <v>18</v>
      </c>
      <c r="E47" s="108" t="s">
        <v>19</v>
      </c>
      <c r="F47" s="110" t="s">
        <v>17</v>
      </c>
      <c r="G47" s="106" t="s">
        <v>18</v>
      </c>
      <c r="H47" s="108" t="s">
        <v>19</v>
      </c>
      <c r="I47" s="110" t="s">
        <v>17</v>
      </c>
      <c r="J47" s="106" t="s">
        <v>18</v>
      </c>
      <c r="K47" s="108" t="s">
        <v>19</v>
      </c>
      <c r="L47" s="118"/>
    </row>
    <row r="48" spans="1:12" ht="15.75" customHeight="1" thickBot="1" x14ac:dyDescent="0.3">
      <c r="A48" s="122"/>
      <c r="B48" s="122"/>
      <c r="C48" s="111"/>
      <c r="D48" s="107"/>
      <c r="E48" s="109"/>
      <c r="F48" s="111"/>
      <c r="G48" s="107"/>
      <c r="H48" s="109"/>
      <c r="I48" s="111"/>
      <c r="J48" s="107"/>
      <c r="K48" s="109"/>
      <c r="L48" s="119"/>
    </row>
    <row r="49" spans="1:12" x14ac:dyDescent="0.25">
      <c r="A49" s="20">
        <v>45291</v>
      </c>
      <c r="B49" s="21" t="s">
        <v>14</v>
      </c>
      <c r="C49" s="22"/>
      <c r="D49" s="23"/>
      <c r="E49" s="24">
        <f>C49*D49</f>
        <v>0</v>
      </c>
      <c r="F49" s="25"/>
      <c r="G49" s="26"/>
      <c r="H49" s="24">
        <f t="shared" ref="H49:H59" si="28">F49*G49</f>
        <v>0</v>
      </c>
      <c r="I49" s="27">
        <v>0</v>
      </c>
      <c r="J49" s="28">
        <v>0</v>
      </c>
      <c r="K49" s="24">
        <v>0</v>
      </c>
      <c r="L49" s="82"/>
    </row>
    <row r="50" spans="1:12" x14ac:dyDescent="0.25">
      <c r="A50" s="85">
        <v>45412</v>
      </c>
      <c r="B50" s="53" t="s">
        <v>40</v>
      </c>
      <c r="C50" s="44">
        <v>48</v>
      </c>
      <c r="D50" s="45">
        <v>300</v>
      </c>
      <c r="E50" s="50">
        <f>C50*D50</f>
        <v>14400</v>
      </c>
      <c r="F50" s="46">
        <v>0</v>
      </c>
      <c r="G50" s="47"/>
      <c r="H50" s="50">
        <f t="shared" si="28"/>
        <v>0</v>
      </c>
      <c r="I50" s="48">
        <f t="shared" ref="I50:I53" si="29">+I49+C50-F50</f>
        <v>48</v>
      </c>
      <c r="J50" s="49">
        <f t="shared" ref="J50:J53" si="30">ROUND(((K49+E50)-H50)/I50,2)</f>
        <v>300</v>
      </c>
      <c r="K50" s="50">
        <f t="shared" ref="K50:K53" si="31">ROUND(I50*J50,2)</f>
        <v>14400</v>
      </c>
      <c r="L50" s="82" t="s">
        <v>155</v>
      </c>
    </row>
    <row r="51" spans="1:12" x14ac:dyDescent="0.25">
      <c r="A51" s="20">
        <v>45473</v>
      </c>
      <c r="B51" s="42" t="s">
        <v>156</v>
      </c>
      <c r="C51" s="22"/>
      <c r="D51" s="23"/>
      <c r="E51" s="24"/>
      <c r="F51" s="25">
        <v>3</v>
      </c>
      <c r="G51" s="26">
        <f>J50</f>
        <v>300</v>
      </c>
      <c r="H51" s="24">
        <f t="shared" si="28"/>
        <v>900</v>
      </c>
      <c r="I51" s="27">
        <f t="shared" si="29"/>
        <v>45</v>
      </c>
      <c r="J51" s="43">
        <f t="shared" si="30"/>
        <v>300</v>
      </c>
      <c r="K51" s="24">
        <f t="shared" si="31"/>
        <v>13500</v>
      </c>
      <c r="L51" s="82" t="s">
        <v>157</v>
      </c>
    </row>
    <row r="52" spans="1:12" x14ac:dyDescent="0.25">
      <c r="A52" s="20">
        <v>45504</v>
      </c>
      <c r="B52" s="42" t="s">
        <v>158</v>
      </c>
      <c r="C52" s="44"/>
      <c r="D52" s="45"/>
      <c r="E52" s="24"/>
      <c r="F52" s="46">
        <v>2</v>
      </c>
      <c r="G52" s="26">
        <f t="shared" ref="G52" si="32">J51</f>
        <v>300</v>
      </c>
      <c r="H52" s="24">
        <f t="shared" si="28"/>
        <v>600</v>
      </c>
      <c r="I52" s="48">
        <f t="shared" si="29"/>
        <v>43</v>
      </c>
      <c r="J52" s="49">
        <f t="shared" si="30"/>
        <v>300</v>
      </c>
      <c r="K52" s="50">
        <f t="shared" si="31"/>
        <v>12900</v>
      </c>
      <c r="L52" s="84" t="s">
        <v>159</v>
      </c>
    </row>
    <row r="53" spans="1:12" x14ac:dyDescent="0.25">
      <c r="A53" s="20">
        <v>45535</v>
      </c>
      <c r="B53" s="42" t="s">
        <v>160</v>
      </c>
      <c r="C53" s="44"/>
      <c r="D53" s="45"/>
      <c r="E53" s="24"/>
      <c r="F53" s="46">
        <v>3</v>
      </c>
      <c r="G53" s="26">
        <f>J50</f>
        <v>300</v>
      </c>
      <c r="H53" s="24">
        <f t="shared" si="28"/>
        <v>900</v>
      </c>
      <c r="I53" s="48">
        <f t="shared" si="29"/>
        <v>40</v>
      </c>
      <c r="J53" s="49">
        <f t="shared" si="30"/>
        <v>300</v>
      </c>
      <c r="K53" s="50">
        <f t="shared" si="31"/>
        <v>12000</v>
      </c>
      <c r="L53" s="84" t="s">
        <v>161</v>
      </c>
    </row>
    <row r="54" spans="1:12" x14ac:dyDescent="0.25">
      <c r="A54" s="20">
        <v>45596</v>
      </c>
      <c r="B54" s="42" t="s">
        <v>178</v>
      </c>
      <c r="C54" s="22"/>
      <c r="D54" s="23"/>
      <c r="E54" s="24"/>
      <c r="F54" s="25">
        <v>1</v>
      </c>
      <c r="G54" s="26">
        <f>J53</f>
        <v>300</v>
      </c>
      <c r="H54" s="24">
        <f t="shared" ref="H54" si="33">F54*G54</f>
        <v>300</v>
      </c>
      <c r="I54" s="27">
        <f t="shared" ref="I54" si="34">+I53+C54-F54</f>
        <v>39</v>
      </c>
      <c r="J54" s="43">
        <f t="shared" ref="J54" si="35">ROUND(((K53+E54)-H54)/I54,2)</f>
        <v>300</v>
      </c>
      <c r="K54" s="24">
        <f t="shared" ref="K54" si="36">ROUND(I54*J54,2)</f>
        <v>11700</v>
      </c>
      <c r="L54" s="82" t="s">
        <v>180</v>
      </c>
    </row>
    <row r="55" spans="1:12" x14ac:dyDescent="0.25">
      <c r="A55" s="20"/>
      <c r="B55" s="42"/>
      <c r="C55" s="22"/>
      <c r="D55" s="23"/>
      <c r="E55" s="24"/>
      <c r="F55" s="25"/>
      <c r="G55" s="26"/>
      <c r="H55" s="24"/>
      <c r="I55" s="27">
        <f t="shared" ref="I55:I59" si="37">+I54+C55-F55</f>
        <v>39</v>
      </c>
      <c r="J55" s="43">
        <f t="shared" ref="J55:J59" si="38">ROUND(((K54+E55)-H55)/I55,2)</f>
        <v>300</v>
      </c>
      <c r="K55" s="24">
        <f t="shared" ref="K55:K59" si="39">ROUND(I55*J55,2)</f>
        <v>11700</v>
      </c>
      <c r="L55" s="82"/>
    </row>
    <row r="56" spans="1:12" x14ac:dyDescent="0.25">
      <c r="A56" s="20"/>
      <c r="B56" s="42"/>
      <c r="C56" s="22"/>
      <c r="D56" s="23"/>
      <c r="E56" s="24"/>
      <c r="F56" s="25"/>
      <c r="G56" s="26"/>
      <c r="H56" s="24"/>
      <c r="I56" s="27">
        <f t="shared" si="37"/>
        <v>39</v>
      </c>
      <c r="J56" s="43">
        <f t="shared" si="38"/>
        <v>300</v>
      </c>
      <c r="K56" s="24">
        <f t="shared" si="39"/>
        <v>11700</v>
      </c>
      <c r="L56" s="82"/>
    </row>
    <row r="57" spans="1:12" x14ac:dyDescent="0.25">
      <c r="A57" s="20"/>
      <c r="B57" s="42"/>
      <c r="C57" s="22"/>
      <c r="D57" s="23"/>
      <c r="E57" s="24"/>
      <c r="F57" s="25"/>
      <c r="G57" s="26"/>
      <c r="H57" s="24"/>
      <c r="I57" s="27">
        <f t="shared" si="37"/>
        <v>39</v>
      </c>
      <c r="J57" s="43">
        <f t="shared" si="38"/>
        <v>300</v>
      </c>
      <c r="K57" s="24">
        <f t="shared" si="39"/>
        <v>11700</v>
      </c>
      <c r="L57" s="82"/>
    </row>
    <row r="58" spans="1:12" x14ac:dyDescent="0.25">
      <c r="A58" s="20"/>
      <c r="B58" s="42"/>
      <c r="C58" s="22"/>
      <c r="D58" s="23"/>
      <c r="E58" s="24"/>
      <c r="F58" s="25"/>
      <c r="G58" s="26"/>
      <c r="H58" s="24"/>
      <c r="I58" s="27">
        <f t="shared" si="37"/>
        <v>39</v>
      </c>
      <c r="J58" s="43">
        <f t="shared" si="38"/>
        <v>300</v>
      </c>
      <c r="K58" s="24">
        <f t="shared" si="39"/>
        <v>11700</v>
      </c>
      <c r="L58" s="82"/>
    </row>
    <row r="59" spans="1:12" x14ac:dyDescent="0.25">
      <c r="A59" s="20"/>
      <c r="B59" s="42"/>
      <c r="C59" s="22"/>
      <c r="D59" s="23"/>
      <c r="E59" s="24"/>
      <c r="F59" s="46"/>
      <c r="G59" s="26"/>
      <c r="H59" s="24">
        <f t="shared" si="28"/>
        <v>0</v>
      </c>
      <c r="I59" s="27">
        <f t="shared" si="37"/>
        <v>39</v>
      </c>
      <c r="J59" s="43">
        <f t="shared" si="38"/>
        <v>300</v>
      </c>
      <c r="K59" s="24">
        <f t="shared" si="39"/>
        <v>11700</v>
      </c>
      <c r="L59" s="84"/>
    </row>
    <row r="61" spans="1:12" ht="15.75" thickBot="1" x14ac:dyDescent="0.3"/>
    <row r="62" spans="1:12" ht="16.5" thickBot="1" x14ac:dyDescent="0.3">
      <c r="A62" s="9" t="s">
        <v>5</v>
      </c>
      <c r="B62" s="10"/>
      <c r="C62" s="10"/>
      <c r="D62" s="10" t="s">
        <v>25</v>
      </c>
      <c r="E62" s="10"/>
      <c r="F62" s="10"/>
      <c r="G62" s="10"/>
      <c r="H62" s="11"/>
      <c r="I62" s="12" t="s">
        <v>6</v>
      </c>
      <c r="J62" s="10"/>
      <c r="K62" s="10" t="s">
        <v>38</v>
      </c>
      <c r="L62" s="81"/>
    </row>
    <row r="63" spans="1:12" ht="15.75" x14ac:dyDescent="0.25">
      <c r="A63" s="14" t="s">
        <v>7</v>
      </c>
      <c r="B63" s="10"/>
      <c r="C63" s="10"/>
      <c r="D63" s="10" t="s">
        <v>26</v>
      </c>
      <c r="E63" s="10"/>
      <c r="F63" s="10"/>
      <c r="G63" s="10"/>
      <c r="H63" s="11"/>
      <c r="I63" s="15" t="s">
        <v>8</v>
      </c>
      <c r="J63" s="16"/>
      <c r="K63" s="112"/>
      <c r="L63" s="113"/>
    </row>
    <row r="64" spans="1:12" ht="16.5" thickBot="1" x14ac:dyDescent="0.3">
      <c r="A64" s="17" t="s">
        <v>9</v>
      </c>
      <c r="B64" s="18"/>
      <c r="C64" s="18"/>
      <c r="D64" s="18" t="s">
        <v>22</v>
      </c>
      <c r="E64" s="18"/>
      <c r="F64" s="18"/>
      <c r="G64" s="18"/>
      <c r="H64" s="19"/>
      <c r="I64" s="114"/>
      <c r="J64" s="115"/>
      <c r="K64" s="115"/>
      <c r="L64" s="116"/>
    </row>
    <row r="65" spans="1:13" ht="16.5" thickBot="1" x14ac:dyDescent="0.3">
      <c r="A65" s="120" t="s">
        <v>10</v>
      </c>
      <c r="B65" s="120" t="s">
        <v>11</v>
      </c>
      <c r="C65" s="123" t="s">
        <v>12</v>
      </c>
      <c r="D65" s="124"/>
      <c r="E65" s="125"/>
      <c r="F65" s="123" t="s">
        <v>13</v>
      </c>
      <c r="G65" s="124"/>
      <c r="H65" s="125"/>
      <c r="I65" s="123" t="s">
        <v>14</v>
      </c>
      <c r="J65" s="124"/>
      <c r="K65" s="125"/>
      <c r="L65" s="117" t="s">
        <v>153</v>
      </c>
    </row>
    <row r="66" spans="1:13" ht="15" customHeight="1" x14ac:dyDescent="0.25">
      <c r="A66" s="121"/>
      <c r="B66" s="121"/>
      <c r="C66" s="110" t="s">
        <v>17</v>
      </c>
      <c r="D66" s="106" t="s">
        <v>18</v>
      </c>
      <c r="E66" s="108" t="s">
        <v>19</v>
      </c>
      <c r="F66" s="110" t="s">
        <v>17</v>
      </c>
      <c r="G66" s="106" t="s">
        <v>18</v>
      </c>
      <c r="H66" s="108" t="s">
        <v>19</v>
      </c>
      <c r="I66" s="110" t="s">
        <v>17</v>
      </c>
      <c r="J66" s="106" t="s">
        <v>18</v>
      </c>
      <c r="K66" s="108" t="s">
        <v>19</v>
      </c>
      <c r="L66" s="118"/>
      <c r="M66" s="86"/>
    </row>
    <row r="67" spans="1:13" ht="15.75" customHeight="1" thickBot="1" x14ac:dyDescent="0.3">
      <c r="A67" s="122"/>
      <c r="B67" s="122"/>
      <c r="C67" s="111"/>
      <c r="D67" s="107"/>
      <c r="E67" s="109"/>
      <c r="F67" s="111"/>
      <c r="G67" s="107"/>
      <c r="H67" s="109"/>
      <c r="I67" s="111"/>
      <c r="J67" s="107"/>
      <c r="K67" s="109"/>
      <c r="L67" s="119"/>
    </row>
    <row r="68" spans="1:13" x14ac:dyDescent="0.25">
      <c r="A68" s="20">
        <v>45291</v>
      </c>
      <c r="B68" s="21" t="s">
        <v>14</v>
      </c>
      <c r="C68" s="22"/>
      <c r="D68" s="23"/>
      <c r="E68" s="24">
        <f>C68*D68</f>
        <v>0</v>
      </c>
      <c r="F68" s="25"/>
      <c r="G68" s="26"/>
      <c r="H68" s="24">
        <f t="shared" ref="H68:H72" si="40">F68*G68</f>
        <v>0</v>
      </c>
      <c r="I68" s="27">
        <v>0</v>
      </c>
      <c r="J68" s="28">
        <v>0</v>
      </c>
      <c r="K68" s="24">
        <v>0</v>
      </c>
      <c r="L68" s="82"/>
    </row>
    <row r="69" spans="1:13" x14ac:dyDescent="0.25">
      <c r="A69" s="87">
        <v>45412</v>
      </c>
      <c r="B69" s="53" t="s">
        <v>40</v>
      </c>
      <c r="C69" s="44">
        <v>48</v>
      </c>
      <c r="D69" s="45">
        <v>300</v>
      </c>
      <c r="E69" s="50">
        <f>C69*D69</f>
        <v>14400</v>
      </c>
      <c r="F69" s="46">
        <v>0</v>
      </c>
      <c r="G69" s="47"/>
      <c r="H69" s="50">
        <f t="shared" si="40"/>
        <v>0</v>
      </c>
      <c r="I69" s="48">
        <f t="shared" ref="I69:I72" si="41">+I68+C69-F69</f>
        <v>48</v>
      </c>
      <c r="J69" s="49">
        <f t="shared" ref="J69:J72" si="42">ROUND(((K68+E69)-H69)/I69,2)</f>
        <v>300</v>
      </c>
      <c r="K69" s="50">
        <f t="shared" ref="K69:K72" si="43">ROUND(I69*J69,2)</f>
        <v>14400</v>
      </c>
      <c r="L69" s="91"/>
    </row>
    <row r="70" spans="1:13" x14ac:dyDescent="0.25">
      <c r="A70" s="20">
        <v>45443</v>
      </c>
      <c r="B70" s="42" t="s">
        <v>154</v>
      </c>
      <c r="C70" s="22"/>
      <c r="D70" s="23"/>
      <c r="E70" s="24"/>
      <c r="F70" s="25">
        <v>16</v>
      </c>
      <c r="G70" s="26">
        <f>J69</f>
        <v>300</v>
      </c>
      <c r="H70" s="24">
        <f t="shared" si="40"/>
        <v>4800</v>
      </c>
      <c r="I70" s="27">
        <f t="shared" si="41"/>
        <v>32</v>
      </c>
      <c r="J70" s="43">
        <f t="shared" si="42"/>
        <v>300</v>
      </c>
      <c r="K70" s="24">
        <f t="shared" si="43"/>
        <v>9600</v>
      </c>
      <c r="L70" s="82" t="s">
        <v>155</v>
      </c>
    </row>
    <row r="71" spans="1:13" x14ac:dyDescent="0.25">
      <c r="A71" s="20">
        <v>45473</v>
      </c>
      <c r="B71" s="42" t="s">
        <v>156</v>
      </c>
      <c r="C71" s="44"/>
      <c r="D71" s="45"/>
      <c r="E71" s="24"/>
      <c r="F71" s="46">
        <v>11</v>
      </c>
      <c r="G71" s="26">
        <f t="shared" ref="G71:G72" si="44">J70</f>
        <v>300</v>
      </c>
      <c r="H71" s="24">
        <f t="shared" si="40"/>
        <v>3300</v>
      </c>
      <c r="I71" s="48">
        <f t="shared" si="41"/>
        <v>21</v>
      </c>
      <c r="J71" s="49">
        <f t="shared" si="42"/>
        <v>300</v>
      </c>
      <c r="K71" s="50">
        <f t="shared" si="43"/>
        <v>6300</v>
      </c>
      <c r="L71" s="84" t="s">
        <v>157</v>
      </c>
    </row>
    <row r="72" spans="1:13" x14ac:dyDescent="0.25">
      <c r="A72" s="20">
        <v>45504</v>
      </c>
      <c r="B72" s="42" t="s">
        <v>158</v>
      </c>
      <c r="C72" s="44"/>
      <c r="D72" s="45"/>
      <c r="E72" s="24"/>
      <c r="F72" s="46">
        <v>4</v>
      </c>
      <c r="G72" s="26">
        <f t="shared" si="44"/>
        <v>300</v>
      </c>
      <c r="H72" s="24">
        <f t="shared" si="40"/>
        <v>1200</v>
      </c>
      <c r="I72" s="48">
        <f t="shared" si="41"/>
        <v>17</v>
      </c>
      <c r="J72" s="49">
        <f t="shared" si="42"/>
        <v>300</v>
      </c>
      <c r="K72" s="50">
        <f t="shared" si="43"/>
        <v>5100</v>
      </c>
      <c r="L72" s="84" t="s">
        <v>159</v>
      </c>
    </row>
    <row r="73" spans="1:13" x14ac:dyDescent="0.25">
      <c r="A73" s="20">
        <v>45565</v>
      </c>
      <c r="B73" s="42" t="s">
        <v>169</v>
      </c>
      <c r="C73" s="44"/>
      <c r="D73" s="45"/>
      <c r="E73" s="24"/>
      <c r="F73" s="46">
        <v>8</v>
      </c>
      <c r="G73" s="26">
        <f t="shared" ref="G73" si="45">J72</f>
        <v>300</v>
      </c>
      <c r="H73" s="24">
        <f t="shared" ref="H73" si="46">F73*G73</f>
        <v>2400</v>
      </c>
      <c r="I73" s="48">
        <f t="shared" ref="I73" si="47">+I72+C73-F73</f>
        <v>9</v>
      </c>
      <c r="J73" s="49">
        <f t="shared" ref="J73" si="48">ROUND(((K72+E73)-H73)/I73,2)</f>
        <v>300</v>
      </c>
      <c r="K73" s="50">
        <f t="shared" ref="K73" si="49">ROUND(I73*J73,2)</f>
        <v>2700</v>
      </c>
      <c r="L73" s="84" t="s">
        <v>179</v>
      </c>
    </row>
    <row r="74" spans="1:13" x14ac:dyDescent="0.25">
      <c r="A74" s="102">
        <v>45596</v>
      </c>
      <c r="B74" s="103" t="s">
        <v>178</v>
      </c>
      <c r="C74" s="104"/>
      <c r="D74" s="45"/>
      <c r="E74" s="77"/>
      <c r="F74" s="105">
        <v>9</v>
      </c>
      <c r="G74" s="26">
        <f t="shared" ref="G74" si="50">J73</f>
        <v>300</v>
      </c>
      <c r="H74" s="24">
        <f t="shared" ref="H74" si="51">F74*G74</f>
        <v>2700</v>
      </c>
      <c r="I74" s="48">
        <f t="shared" ref="I74" si="52">+I73+C74-F74</f>
        <v>0</v>
      </c>
      <c r="J74" s="49">
        <v>0</v>
      </c>
      <c r="K74" s="50">
        <f t="shared" ref="K74" si="53">ROUND(I74*J74,2)</f>
        <v>0</v>
      </c>
      <c r="L74" s="93" t="s">
        <v>180</v>
      </c>
    </row>
    <row r="75" spans="1:13" x14ac:dyDescent="0.25">
      <c r="A75" s="102"/>
      <c r="B75" s="103"/>
      <c r="C75" s="104"/>
      <c r="D75" s="45"/>
      <c r="E75" s="77"/>
      <c r="F75" s="105"/>
      <c r="G75" s="47"/>
      <c r="H75" s="77"/>
      <c r="I75" s="48">
        <f t="shared" ref="I75" si="54">+I74+C75-F75</f>
        <v>0</v>
      </c>
      <c r="J75" s="49" t="e">
        <f t="shared" ref="J75" si="55">ROUND(((K74+E75)-H75)/I75,2)</f>
        <v>#DIV/0!</v>
      </c>
      <c r="K75" s="50" t="e">
        <f t="shared" ref="K75" si="56">ROUND(I75*J75,2)</f>
        <v>#DIV/0!</v>
      </c>
      <c r="L75" s="93"/>
    </row>
    <row r="76" spans="1:13" x14ac:dyDescent="0.25">
      <c r="A76" s="94"/>
      <c r="B76" s="95"/>
      <c r="C76" s="96"/>
      <c r="D76" s="97"/>
      <c r="E76" s="98"/>
      <c r="F76" s="99"/>
      <c r="G76" s="100"/>
      <c r="H76" s="98"/>
      <c r="I76" s="27"/>
      <c r="J76" s="43"/>
      <c r="K76" s="24"/>
      <c r="L76" s="101"/>
    </row>
    <row r="77" spans="1:13" x14ac:dyDescent="0.25">
      <c r="A77" s="68"/>
      <c r="B77" s="69"/>
      <c r="C77" s="70"/>
      <c r="D77" s="71"/>
      <c r="E77" s="72"/>
      <c r="F77" s="73"/>
      <c r="G77" s="74"/>
      <c r="H77" s="72"/>
      <c r="I77" s="72"/>
      <c r="J77" s="72"/>
      <c r="K77" s="72"/>
      <c r="L77" s="92"/>
    </row>
    <row r="79" spans="1:13" ht="15.75" thickBot="1" x14ac:dyDescent="0.3"/>
    <row r="80" spans="1:13" ht="16.5" thickBot="1" x14ac:dyDescent="0.3">
      <c r="A80" s="9" t="s">
        <v>5</v>
      </c>
      <c r="B80" s="10"/>
      <c r="C80" s="10"/>
      <c r="D80" s="10" t="s">
        <v>27</v>
      </c>
      <c r="E80" s="10"/>
      <c r="F80" s="10"/>
      <c r="G80" s="10"/>
      <c r="H80" s="11"/>
      <c r="I80" s="12" t="s">
        <v>6</v>
      </c>
      <c r="J80" s="10"/>
      <c r="K80" s="10" t="s">
        <v>39</v>
      </c>
      <c r="L80" s="81"/>
    </row>
    <row r="81" spans="1:12" ht="15.75" x14ac:dyDescent="0.25">
      <c r="A81" s="14" t="s">
        <v>7</v>
      </c>
      <c r="B81" s="10"/>
      <c r="C81" s="10"/>
      <c r="D81" s="10"/>
      <c r="E81" s="10"/>
      <c r="F81" s="10"/>
      <c r="G81" s="10"/>
      <c r="H81" s="11"/>
      <c r="I81" s="15" t="s">
        <v>8</v>
      </c>
      <c r="J81" s="16"/>
      <c r="K81" s="112"/>
      <c r="L81" s="113"/>
    </row>
    <row r="82" spans="1:12" ht="16.5" thickBot="1" x14ac:dyDescent="0.3">
      <c r="A82" s="17" t="s">
        <v>9</v>
      </c>
      <c r="B82" s="18"/>
      <c r="C82" s="18"/>
      <c r="D82" s="18" t="s">
        <v>22</v>
      </c>
      <c r="E82" s="18"/>
      <c r="F82" s="18"/>
      <c r="G82" s="18"/>
      <c r="H82" s="19"/>
      <c r="I82" s="114"/>
      <c r="J82" s="115"/>
      <c r="K82" s="115"/>
      <c r="L82" s="116"/>
    </row>
    <row r="83" spans="1:12" ht="16.5" thickBot="1" x14ac:dyDescent="0.3">
      <c r="A83" s="120" t="s">
        <v>10</v>
      </c>
      <c r="B83" s="120" t="s">
        <v>11</v>
      </c>
      <c r="C83" s="123" t="s">
        <v>12</v>
      </c>
      <c r="D83" s="124"/>
      <c r="E83" s="125"/>
      <c r="F83" s="123" t="s">
        <v>13</v>
      </c>
      <c r="G83" s="124"/>
      <c r="H83" s="125"/>
      <c r="I83" s="123" t="s">
        <v>14</v>
      </c>
      <c r="J83" s="124"/>
      <c r="K83" s="125"/>
      <c r="L83" s="117" t="s">
        <v>153</v>
      </c>
    </row>
    <row r="84" spans="1:12" ht="15" customHeight="1" x14ac:dyDescent="0.25">
      <c r="A84" s="121"/>
      <c r="B84" s="121"/>
      <c r="C84" s="110" t="s">
        <v>17</v>
      </c>
      <c r="D84" s="106" t="s">
        <v>18</v>
      </c>
      <c r="E84" s="108" t="s">
        <v>19</v>
      </c>
      <c r="F84" s="110" t="s">
        <v>17</v>
      </c>
      <c r="G84" s="106" t="s">
        <v>18</v>
      </c>
      <c r="H84" s="108" t="s">
        <v>19</v>
      </c>
      <c r="I84" s="110" t="s">
        <v>17</v>
      </c>
      <c r="J84" s="106" t="s">
        <v>18</v>
      </c>
      <c r="K84" s="108" t="s">
        <v>19</v>
      </c>
      <c r="L84" s="118"/>
    </row>
    <row r="85" spans="1:12" ht="15.75" customHeight="1" thickBot="1" x14ac:dyDescent="0.3">
      <c r="A85" s="122"/>
      <c r="B85" s="122"/>
      <c r="C85" s="111"/>
      <c r="D85" s="107"/>
      <c r="E85" s="109"/>
      <c r="F85" s="111"/>
      <c r="G85" s="107"/>
      <c r="H85" s="109"/>
      <c r="I85" s="111"/>
      <c r="J85" s="107"/>
      <c r="K85" s="109"/>
      <c r="L85" s="119"/>
    </row>
    <row r="86" spans="1:12" x14ac:dyDescent="0.25">
      <c r="A86" s="20">
        <v>45291</v>
      </c>
      <c r="B86" s="21" t="s">
        <v>14</v>
      </c>
      <c r="C86" s="22"/>
      <c r="D86" s="23"/>
      <c r="E86" s="24">
        <f>C86*D86</f>
        <v>0</v>
      </c>
      <c r="F86" s="25"/>
      <c r="G86" s="26"/>
      <c r="H86" s="24">
        <f t="shared" ref="H86:H91" si="57">F86*G86</f>
        <v>0</v>
      </c>
      <c r="I86" s="27">
        <v>0</v>
      </c>
      <c r="J86" s="28">
        <v>0</v>
      </c>
      <c r="K86" s="24">
        <v>0</v>
      </c>
      <c r="L86" s="82"/>
    </row>
    <row r="87" spans="1:12" x14ac:dyDescent="0.25">
      <c r="A87" s="85">
        <v>45412</v>
      </c>
      <c r="B87" s="53" t="s">
        <v>40</v>
      </c>
      <c r="C87" s="44">
        <v>10</v>
      </c>
      <c r="D87" s="45">
        <v>5500</v>
      </c>
      <c r="E87" s="50">
        <f>C87*D87</f>
        <v>55000</v>
      </c>
      <c r="F87" s="46">
        <v>0</v>
      </c>
      <c r="G87" s="89"/>
      <c r="H87" s="65">
        <f t="shared" si="57"/>
        <v>0</v>
      </c>
      <c r="I87" s="63">
        <f t="shared" ref="I87:I91" si="58">+I86+C87-F87</f>
        <v>10</v>
      </c>
      <c r="J87" s="90">
        <f t="shared" ref="J87:J91" si="59">ROUND(((K86+E87)-H87)/I87,2)</f>
        <v>5500</v>
      </c>
      <c r="K87" s="77">
        <f t="shared" ref="K87:K91" si="60">ROUND(I87*J87,2)</f>
        <v>55000</v>
      </c>
      <c r="L87" s="93"/>
    </row>
    <row r="88" spans="1:12" x14ac:dyDescent="0.25">
      <c r="A88" s="20">
        <v>45443</v>
      </c>
      <c r="B88" s="42" t="s">
        <v>154</v>
      </c>
      <c r="C88" s="22"/>
      <c r="D88" s="23"/>
      <c r="E88" s="24"/>
      <c r="F88" s="25">
        <v>1</v>
      </c>
      <c r="G88" s="47">
        <f>J87</f>
        <v>5500</v>
      </c>
      <c r="H88" s="50">
        <f t="shared" si="57"/>
        <v>5500</v>
      </c>
      <c r="I88" s="48">
        <f t="shared" si="58"/>
        <v>9</v>
      </c>
      <c r="J88" s="77">
        <f t="shared" si="59"/>
        <v>5500</v>
      </c>
      <c r="K88" s="43">
        <f t="shared" si="60"/>
        <v>49500</v>
      </c>
      <c r="L88" s="82" t="s">
        <v>155</v>
      </c>
    </row>
    <row r="89" spans="1:12" x14ac:dyDescent="0.25">
      <c r="A89" s="20">
        <v>45473</v>
      </c>
      <c r="B89" s="42" t="s">
        <v>156</v>
      </c>
      <c r="C89" s="44"/>
      <c r="D89" s="45"/>
      <c r="E89" s="24"/>
      <c r="F89" s="46">
        <v>2</v>
      </c>
      <c r="G89" s="26">
        <f t="shared" ref="G89:G90" si="61">J88</f>
        <v>5500</v>
      </c>
      <c r="H89" s="24">
        <f t="shared" si="57"/>
        <v>11000</v>
      </c>
      <c r="I89" s="48">
        <f t="shared" si="58"/>
        <v>7</v>
      </c>
      <c r="J89" s="49">
        <f t="shared" si="59"/>
        <v>5500</v>
      </c>
      <c r="K89" s="49">
        <f t="shared" si="60"/>
        <v>38500</v>
      </c>
      <c r="L89" s="93" t="s">
        <v>157</v>
      </c>
    </row>
    <row r="90" spans="1:12" x14ac:dyDescent="0.25">
      <c r="A90" s="20">
        <v>45504</v>
      </c>
      <c r="B90" s="42" t="s">
        <v>158</v>
      </c>
      <c r="C90" s="44"/>
      <c r="D90" s="45"/>
      <c r="E90" s="24"/>
      <c r="F90" s="46">
        <v>2</v>
      </c>
      <c r="G90" s="26">
        <f t="shared" si="61"/>
        <v>5500</v>
      </c>
      <c r="H90" s="24">
        <f t="shared" si="57"/>
        <v>11000</v>
      </c>
      <c r="I90" s="48">
        <f t="shared" si="58"/>
        <v>5</v>
      </c>
      <c r="J90" s="49">
        <f t="shared" si="59"/>
        <v>5500</v>
      </c>
      <c r="K90" s="50">
        <f t="shared" si="60"/>
        <v>27500</v>
      </c>
      <c r="L90" s="84" t="s">
        <v>159</v>
      </c>
    </row>
    <row r="91" spans="1:12" x14ac:dyDescent="0.25">
      <c r="A91" s="20">
        <v>45535</v>
      </c>
      <c r="B91" s="42" t="s">
        <v>160</v>
      </c>
      <c r="C91" s="44"/>
      <c r="D91" s="45"/>
      <c r="E91" s="24"/>
      <c r="F91" s="46">
        <v>1</v>
      </c>
      <c r="G91" s="26">
        <f>J88</f>
        <v>5500</v>
      </c>
      <c r="H91" s="24">
        <f t="shared" si="57"/>
        <v>5500</v>
      </c>
      <c r="I91" s="48">
        <f t="shared" si="58"/>
        <v>4</v>
      </c>
      <c r="J91" s="49">
        <f t="shared" si="59"/>
        <v>5500</v>
      </c>
      <c r="K91" s="50">
        <f t="shared" si="60"/>
        <v>22000</v>
      </c>
      <c r="L91" s="84" t="s">
        <v>161</v>
      </c>
    </row>
    <row r="92" spans="1:12" x14ac:dyDescent="0.25">
      <c r="A92" s="20">
        <v>45565</v>
      </c>
      <c r="B92" s="42" t="s">
        <v>170</v>
      </c>
      <c r="C92" s="44"/>
      <c r="D92" s="45"/>
      <c r="E92" s="24"/>
      <c r="F92" s="46">
        <v>1</v>
      </c>
      <c r="G92" s="26">
        <f>J89</f>
        <v>5500</v>
      </c>
      <c r="H92" s="24">
        <f t="shared" ref="H92" si="62">F92*G92</f>
        <v>5500</v>
      </c>
      <c r="I92" s="48">
        <f t="shared" ref="I92" si="63">+I91+C92-F92</f>
        <v>3</v>
      </c>
      <c r="J92" s="49">
        <f t="shared" ref="J92" si="64">ROUND(((K91+E92)-H92)/I92,2)</f>
        <v>5500</v>
      </c>
      <c r="K92" s="50">
        <f t="shared" ref="K92" si="65">ROUND(I92*J92,2)</f>
        <v>16500</v>
      </c>
      <c r="L92" s="84" t="s">
        <v>161</v>
      </c>
    </row>
    <row r="93" spans="1:12" x14ac:dyDescent="0.25">
      <c r="A93" s="20">
        <v>45596</v>
      </c>
      <c r="B93" s="42" t="s">
        <v>178</v>
      </c>
      <c r="C93" s="44"/>
      <c r="D93" s="45"/>
      <c r="E93" s="24"/>
      <c r="F93" s="46">
        <v>3</v>
      </c>
      <c r="G93" s="26">
        <f>J90</f>
        <v>5500</v>
      </c>
      <c r="H93" s="24">
        <f t="shared" ref="H93" si="66">F93*G93</f>
        <v>16500</v>
      </c>
      <c r="I93" s="48">
        <f t="shared" ref="I93" si="67">+I92+C93-F93</f>
        <v>0</v>
      </c>
      <c r="J93" s="49">
        <v>0</v>
      </c>
      <c r="K93" s="50">
        <f t="shared" ref="K93" si="68">ROUND(I93*J93,2)</f>
        <v>0</v>
      </c>
      <c r="L93" s="84" t="s">
        <v>161</v>
      </c>
    </row>
    <row r="94" spans="1:12" x14ac:dyDescent="0.25">
      <c r="A94" s="20"/>
      <c r="B94" s="42"/>
      <c r="C94" s="44"/>
      <c r="D94" s="45"/>
      <c r="E94" s="24"/>
      <c r="F94" s="46"/>
      <c r="G94" s="26"/>
      <c r="H94" s="24"/>
      <c r="I94" s="48">
        <f t="shared" ref="I94" si="69">+I93+C94-F94</f>
        <v>0</v>
      </c>
      <c r="J94" s="49" t="e">
        <f t="shared" ref="J94" si="70">ROUND(((K93+E94)-H94)/I94,2)</f>
        <v>#DIV/0!</v>
      </c>
      <c r="K94" s="49" t="e">
        <f t="shared" ref="K94" si="71">ROUND(I94*J94,2)</f>
        <v>#DIV/0!</v>
      </c>
      <c r="L94" s="93"/>
    </row>
    <row r="95" spans="1:12" x14ac:dyDescent="0.25">
      <c r="A95" s="85"/>
      <c r="B95" s="53"/>
      <c r="C95" s="44"/>
      <c r="D95" s="45"/>
      <c r="E95" s="50"/>
      <c r="F95" s="46"/>
      <c r="G95" s="47"/>
      <c r="H95" s="50"/>
      <c r="I95" s="48"/>
      <c r="J95" s="77"/>
      <c r="K95" s="64"/>
      <c r="L95" s="93"/>
    </row>
    <row r="96" spans="1:12" x14ac:dyDescent="0.25">
      <c r="K96" s="88"/>
    </row>
  </sheetData>
  <mergeCells count="85">
    <mergeCell ref="K5:L5"/>
    <mergeCell ref="I6:L6"/>
    <mergeCell ref="A7:A9"/>
    <mergeCell ref="B7:B9"/>
    <mergeCell ref="C7:E7"/>
    <mergeCell ref="F7:H7"/>
    <mergeCell ref="I7:K7"/>
    <mergeCell ref="L7:L9"/>
    <mergeCell ref="C8:C9"/>
    <mergeCell ref="D8:D9"/>
    <mergeCell ref="E8:E9"/>
    <mergeCell ref="F8:F9"/>
    <mergeCell ref="G8:G9"/>
    <mergeCell ref="H8:H9"/>
    <mergeCell ref="J8:J9"/>
    <mergeCell ref="K8:K9"/>
    <mergeCell ref="A26:A28"/>
    <mergeCell ref="B26:B28"/>
    <mergeCell ref="C26:E26"/>
    <mergeCell ref="F26:H26"/>
    <mergeCell ref="I26:K26"/>
    <mergeCell ref="H27:H28"/>
    <mergeCell ref="K24:L24"/>
    <mergeCell ref="I25:L25"/>
    <mergeCell ref="L26:L28"/>
    <mergeCell ref="I8:I9"/>
    <mergeCell ref="C27:C28"/>
    <mergeCell ref="D27:D28"/>
    <mergeCell ref="E27:E28"/>
    <mergeCell ref="F27:F28"/>
    <mergeCell ref="G27:G28"/>
    <mergeCell ref="I27:I28"/>
    <mergeCell ref="J27:J28"/>
    <mergeCell ref="K27:K28"/>
    <mergeCell ref="A46:A48"/>
    <mergeCell ref="B46:B48"/>
    <mergeCell ref="C46:E46"/>
    <mergeCell ref="F46:H46"/>
    <mergeCell ref="I46:K46"/>
    <mergeCell ref="K44:L44"/>
    <mergeCell ref="I45:L45"/>
    <mergeCell ref="L46:L48"/>
    <mergeCell ref="C47:C48"/>
    <mergeCell ref="D47:D48"/>
    <mergeCell ref="E47:E48"/>
    <mergeCell ref="F47:F48"/>
    <mergeCell ref="G47:G48"/>
    <mergeCell ref="H47:H48"/>
    <mergeCell ref="I47:I48"/>
    <mergeCell ref="J47:J48"/>
    <mergeCell ref="K47:K48"/>
    <mergeCell ref="K63:L63"/>
    <mergeCell ref="I64:L64"/>
    <mergeCell ref="A65:A67"/>
    <mergeCell ref="B65:B67"/>
    <mergeCell ref="C65:E65"/>
    <mergeCell ref="F65:H65"/>
    <mergeCell ref="I65:K65"/>
    <mergeCell ref="L65:L67"/>
    <mergeCell ref="C66:C67"/>
    <mergeCell ref="D66:D67"/>
    <mergeCell ref="K66:K67"/>
    <mergeCell ref="E66:E67"/>
    <mergeCell ref="F66:F67"/>
    <mergeCell ref="G66:G67"/>
    <mergeCell ref="H66:H67"/>
    <mergeCell ref="I66:I67"/>
    <mergeCell ref="A83:A85"/>
    <mergeCell ref="B83:B85"/>
    <mergeCell ref="C83:E83"/>
    <mergeCell ref="F83:H83"/>
    <mergeCell ref="I83:K83"/>
    <mergeCell ref="C84:C85"/>
    <mergeCell ref="J66:J67"/>
    <mergeCell ref="J84:J85"/>
    <mergeCell ref="K84:K85"/>
    <mergeCell ref="D84:D85"/>
    <mergeCell ref="E84:E85"/>
    <mergeCell ref="F84:F85"/>
    <mergeCell ref="G84:G85"/>
    <mergeCell ref="H84:H85"/>
    <mergeCell ref="I84:I85"/>
    <mergeCell ref="K81:L81"/>
    <mergeCell ref="I82:L82"/>
    <mergeCell ref="L83:L85"/>
  </mergeCells>
  <pageMargins left="0.7" right="0.7" top="0.75" bottom="0.75" header="0.3" footer="0.3"/>
  <pageSetup paperSize="9" scale="5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M1048571"/>
  <sheetViews>
    <sheetView topLeftCell="A34" zoomScaleNormal="100" zoomScaleSheetLayoutView="100" workbookViewId="0">
      <selection activeCell="M54" sqref="M54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7.8554687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127" t="s">
        <v>0</v>
      </c>
      <c r="L1" s="127"/>
    </row>
    <row r="2" spans="1:13" ht="15" customHeight="1" x14ac:dyDescent="0.25"/>
    <row r="3" spans="1:13" s="3" customFormat="1" ht="24.75" customHeight="1" x14ac:dyDescent="0.25">
      <c r="A3" s="128" t="s">
        <v>1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</row>
    <row r="4" spans="1:13" ht="15" customHeight="1" x14ac:dyDescent="0.25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130" t="s">
        <v>3</v>
      </c>
      <c r="C6" s="130"/>
      <c r="D6" s="130"/>
      <c r="E6" s="130"/>
      <c r="F6" s="130"/>
      <c r="G6" s="130"/>
      <c r="H6" s="130"/>
      <c r="I6" s="7"/>
      <c r="J6" s="8" t="s">
        <v>4</v>
      </c>
      <c r="K6" s="8"/>
      <c r="L6" s="8"/>
    </row>
    <row r="7" spans="1:13" ht="15" customHeight="1" thickBot="1" x14ac:dyDescent="0.3">
      <c r="A7" s="131"/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</row>
    <row r="8" spans="1:13" ht="15" customHeight="1" thickBot="1" x14ac:dyDescent="0.3">
      <c r="A8" s="9" t="s">
        <v>5</v>
      </c>
      <c r="B8" s="10"/>
      <c r="C8" s="10"/>
      <c r="D8" s="10" t="s">
        <v>20</v>
      </c>
      <c r="E8" s="10"/>
      <c r="F8" s="10"/>
      <c r="G8" s="10"/>
      <c r="H8" s="11"/>
      <c r="I8" s="12" t="s">
        <v>6</v>
      </c>
      <c r="J8" s="10"/>
      <c r="K8" s="10" t="s">
        <v>35</v>
      </c>
      <c r="L8" s="13"/>
    </row>
    <row r="9" spans="1:13" ht="15" customHeight="1" x14ac:dyDescent="0.25">
      <c r="A9" s="14" t="s">
        <v>7</v>
      </c>
      <c r="B9" s="10"/>
      <c r="C9" s="10"/>
      <c r="D9" s="10" t="s">
        <v>21</v>
      </c>
      <c r="E9" s="10"/>
      <c r="F9" s="10"/>
      <c r="G9" s="10"/>
      <c r="H9" s="11"/>
      <c r="I9" s="15" t="s">
        <v>8</v>
      </c>
      <c r="J9" s="16"/>
      <c r="K9" s="112"/>
      <c r="L9" s="113"/>
    </row>
    <row r="10" spans="1:13" ht="18.75" customHeight="1" thickBot="1" x14ac:dyDescent="0.3">
      <c r="A10" s="17" t="s">
        <v>9</v>
      </c>
      <c r="B10" s="18"/>
      <c r="C10" s="18"/>
      <c r="D10" s="18" t="s">
        <v>22</v>
      </c>
      <c r="E10" s="18"/>
      <c r="F10" s="18"/>
      <c r="G10" s="18"/>
      <c r="H10" s="19"/>
      <c r="I10" s="114"/>
      <c r="J10" s="115"/>
      <c r="K10" s="115"/>
      <c r="L10" s="116"/>
    </row>
    <row r="11" spans="1:13" s="3" customFormat="1" ht="21.75" customHeight="1" thickBot="1" x14ac:dyDescent="0.3">
      <c r="A11" s="120" t="s">
        <v>10</v>
      </c>
      <c r="B11" s="120" t="s">
        <v>11</v>
      </c>
      <c r="C11" s="123" t="s">
        <v>12</v>
      </c>
      <c r="D11" s="124"/>
      <c r="E11" s="125"/>
      <c r="F11" s="123" t="s">
        <v>13</v>
      </c>
      <c r="G11" s="124"/>
      <c r="H11" s="125"/>
      <c r="I11" s="123" t="s">
        <v>14</v>
      </c>
      <c r="J11" s="124"/>
      <c r="K11" s="125"/>
      <c r="L11" s="117" t="s">
        <v>15</v>
      </c>
      <c r="M11" s="126" t="s">
        <v>16</v>
      </c>
    </row>
    <row r="12" spans="1:13" ht="21.75" customHeight="1" x14ac:dyDescent="0.25">
      <c r="A12" s="121"/>
      <c r="B12" s="121"/>
      <c r="C12" s="110" t="s">
        <v>17</v>
      </c>
      <c r="D12" s="106" t="s">
        <v>18</v>
      </c>
      <c r="E12" s="108" t="s">
        <v>19</v>
      </c>
      <c r="F12" s="110" t="s">
        <v>17</v>
      </c>
      <c r="G12" s="106" t="s">
        <v>18</v>
      </c>
      <c r="H12" s="108" t="s">
        <v>19</v>
      </c>
      <c r="I12" s="110" t="s">
        <v>17</v>
      </c>
      <c r="J12" s="106" t="s">
        <v>18</v>
      </c>
      <c r="K12" s="108" t="s">
        <v>19</v>
      </c>
      <c r="L12" s="118"/>
      <c r="M12" s="126"/>
    </row>
    <row r="13" spans="1:13" ht="9.75" customHeight="1" thickBot="1" x14ac:dyDescent="0.3">
      <c r="A13" s="122"/>
      <c r="B13" s="122"/>
      <c r="C13" s="111"/>
      <c r="D13" s="107"/>
      <c r="E13" s="109"/>
      <c r="F13" s="111"/>
      <c r="G13" s="107"/>
      <c r="H13" s="109"/>
      <c r="I13" s="111"/>
      <c r="J13" s="107"/>
      <c r="K13" s="109"/>
      <c r="L13" s="119"/>
      <c r="M13" s="126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40</v>
      </c>
      <c r="C15" s="32">
        <v>200</v>
      </c>
      <c r="D15" s="33">
        <v>850</v>
      </c>
      <c r="E15" s="24">
        <f>C15*D15</f>
        <v>170000</v>
      </c>
      <c r="F15" s="35">
        <v>0</v>
      </c>
      <c r="G15" s="36"/>
      <c r="H15" s="34">
        <f t="shared" si="0"/>
        <v>0</v>
      </c>
      <c r="I15" s="37">
        <f t="shared" ref="I15:I21" si="1">+I14+C15-F15</f>
        <v>200</v>
      </c>
      <c r="J15" s="38">
        <f t="shared" ref="J15:J21" si="2">ROUND(((K14+E15)-H15)/I15,2)</f>
        <v>850</v>
      </c>
      <c r="K15" s="39">
        <f t="shared" ref="K15:K21" si="3">ROUND(I15*J15,2)</f>
        <v>170000</v>
      </c>
      <c r="L15" s="40"/>
      <c r="M15" s="41"/>
    </row>
    <row r="16" spans="1:13" ht="17.100000000000001" customHeight="1" x14ac:dyDescent="0.25">
      <c r="A16" s="20">
        <v>45418</v>
      </c>
      <c r="B16" s="42" t="s">
        <v>98</v>
      </c>
      <c r="C16" s="22"/>
      <c r="D16" s="23"/>
      <c r="E16" s="24"/>
      <c r="F16" s="25">
        <v>8</v>
      </c>
      <c r="G16" s="26">
        <f>J15</f>
        <v>850</v>
      </c>
      <c r="H16" s="24">
        <f t="shared" si="0"/>
        <v>6800</v>
      </c>
      <c r="I16" s="27">
        <f t="shared" si="1"/>
        <v>192</v>
      </c>
      <c r="J16" s="43">
        <f t="shared" si="2"/>
        <v>850</v>
      </c>
      <c r="K16" s="24">
        <f t="shared" si="3"/>
        <v>163200</v>
      </c>
      <c r="L16" s="29"/>
      <c r="M16" s="1" t="s">
        <v>28</v>
      </c>
    </row>
    <row r="17" spans="1:13" ht="17.100000000000001" customHeight="1" x14ac:dyDescent="0.25">
      <c r="A17" s="20">
        <v>45418</v>
      </c>
      <c r="B17" s="42" t="s">
        <v>108</v>
      </c>
      <c r="C17" s="44"/>
      <c r="D17" s="45"/>
      <c r="E17" s="24"/>
      <c r="F17" s="46">
        <v>8</v>
      </c>
      <c r="G17" s="26">
        <f t="shared" ref="G17:G24" si="4">J16</f>
        <v>850</v>
      </c>
      <c r="H17" s="24">
        <f t="shared" si="0"/>
        <v>6800</v>
      </c>
      <c r="I17" s="48">
        <f t="shared" si="1"/>
        <v>184</v>
      </c>
      <c r="J17" s="49">
        <f t="shared" si="2"/>
        <v>850</v>
      </c>
      <c r="K17" s="50">
        <f t="shared" si="3"/>
        <v>156400</v>
      </c>
      <c r="L17" s="51"/>
      <c r="M17" s="1" t="s">
        <v>29</v>
      </c>
    </row>
    <row r="18" spans="1:13" ht="17.100000000000001" customHeight="1" x14ac:dyDescent="0.25">
      <c r="A18" s="20">
        <v>45418</v>
      </c>
      <c r="B18" s="42" t="s">
        <v>107</v>
      </c>
      <c r="C18" s="44"/>
      <c r="D18" s="45"/>
      <c r="E18" s="24"/>
      <c r="F18" s="46">
        <v>8</v>
      </c>
      <c r="G18" s="26">
        <f t="shared" si="4"/>
        <v>850</v>
      </c>
      <c r="H18" s="24">
        <f t="shared" si="0"/>
        <v>6800</v>
      </c>
      <c r="I18" s="48">
        <f t="shared" si="1"/>
        <v>176</v>
      </c>
      <c r="J18" s="49">
        <f t="shared" si="2"/>
        <v>850</v>
      </c>
      <c r="K18" s="50">
        <f t="shared" si="3"/>
        <v>149600</v>
      </c>
      <c r="L18" s="51"/>
      <c r="M18" s="1" t="s">
        <v>30</v>
      </c>
    </row>
    <row r="19" spans="1:13" ht="17.100000000000001" customHeight="1" x14ac:dyDescent="0.25">
      <c r="A19" s="20">
        <v>45419</v>
      </c>
      <c r="B19" s="52" t="s">
        <v>65</v>
      </c>
      <c r="C19" s="44"/>
      <c r="D19" s="45"/>
      <c r="E19" s="24"/>
      <c r="F19" s="46">
        <v>8</v>
      </c>
      <c r="G19" s="26">
        <f t="shared" si="4"/>
        <v>850</v>
      </c>
      <c r="H19" s="24">
        <f t="shared" ref="H19" si="5">F19*G19</f>
        <v>6800</v>
      </c>
      <c r="I19" s="48">
        <f t="shared" si="1"/>
        <v>168</v>
      </c>
      <c r="J19" s="49">
        <f t="shared" si="2"/>
        <v>850</v>
      </c>
      <c r="K19" s="50">
        <f t="shared" si="3"/>
        <v>142800</v>
      </c>
      <c r="L19" s="51"/>
      <c r="M19" s="1" t="s">
        <v>31</v>
      </c>
    </row>
    <row r="20" spans="1:13" ht="17.100000000000001" customHeight="1" x14ac:dyDescent="0.25">
      <c r="A20" s="20">
        <v>45419</v>
      </c>
      <c r="B20" s="53" t="s">
        <v>106</v>
      </c>
      <c r="C20" s="44"/>
      <c r="D20" s="45"/>
      <c r="E20" s="24"/>
      <c r="F20" s="46">
        <v>8</v>
      </c>
      <c r="G20" s="26">
        <f t="shared" si="4"/>
        <v>850</v>
      </c>
      <c r="H20" s="24">
        <f t="shared" ref="H20" si="6">F20*G20</f>
        <v>6800</v>
      </c>
      <c r="I20" s="48">
        <f t="shared" si="1"/>
        <v>160</v>
      </c>
      <c r="J20" s="49">
        <f t="shared" si="2"/>
        <v>850</v>
      </c>
      <c r="K20" s="50">
        <f t="shared" si="3"/>
        <v>136000</v>
      </c>
      <c r="L20" s="51"/>
      <c r="M20" s="1" t="s">
        <v>32</v>
      </c>
    </row>
    <row r="21" spans="1:13" ht="17.100000000000001" customHeight="1" x14ac:dyDescent="0.25">
      <c r="A21" s="20">
        <v>45420</v>
      </c>
      <c r="B21" s="53" t="s">
        <v>33</v>
      </c>
      <c r="C21" s="44"/>
      <c r="D21" s="45"/>
      <c r="E21" s="24"/>
      <c r="F21" s="46">
        <v>16</v>
      </c>
      <c r="G21" s="26">
        <f t="shared" si="4"/>
        <v>850</v>
      </c>
      <c r="H21" s="24">
        <f t="shared" ref="H21" si="7">F21*G21</f>
        <v>13600</v>
      </c>
      <c r="I21" s="48">
        <f t="shared" si="1"/>
        <v>144</v>
      </c>
      <c r="J21" s="49">
        <f t="shared" si="2"/>
        <v>850</v>
      </c>
      <c r="K21" s="50">
        <f t="shared" si="3"/>
        <v>122400</v>
      </c>
      <c r="L21" s="51"/>
      <c r="M21" s="1" t="s">
        <v>34</v>
      </c>
    </row>
    <row r="22" spans="1:13" ht="17.100000000000001" customHeight="1" x14ac:dyDescent="0.25">
      <c r="A22" s="20">
        <v>45426</v>
      </c>
      <c r="B22" s="53" t="s">
        <v>104</v>
      </c>
      <c r="C22" s="44"/>
      <c r="D22" s="45"/>
      <c r="E22" s="24"/>
      <c r="F22" s="46">
        <v>8</v>
      </c>
      <c r="G22" s="26">
        <f t="shared" si="4"/>
        <v>850</v>
      </c>
      <c r="H22" s="24">
        <f t="shared" ref="H22" si="8">F22*G22</f>
        <v>6800</v>
      </c>
      <c r="I22" s="48">
        <f t="shared" ref="I22" si="9">+I21+C22-F22</f>
        <v>136</v>
      </c>
      <c r="J22" s="49">
        <f t="shared" ref="J22" si="10">ROUND(((K21+E22)-H22)/I22,2)</f>
        <v>850</v>
      </c>
      <c r="K22" s="50">
        <f t="shared" ref="K22" si="11">ROUND(I22*J22,2)</f>
        <v>115600</v>
      </c>
      <c r="L22" s="51"/>
      <c r="M22" s="1" t="s">
        <v>44</v>
      </c>
    </row>
    <row r="23" spans="1:13" ht="17.100000000000001" customHeight="1" x14ac:dyDescent="0.25">
      <c r="A23" s="20">
        <v>45432</v>
      </c>
      <c r="B23" s="53" t="s">
        <v>41</v>
      </c>
      <c r="C23" s="44"/>
      <c r="D23" s="45"/>
      <c r="E23" s="24"/>
      <c r="F23" s="46">
        <v>18</v>
      </c>
      <c r="G23" s="26">
        <f t="shared" si="4"/>
        <v>850</v>
      </c>
      <c r="H23" s="24">
        <f t="shared" ref="H23" si="12">F23*G23</f>
        <v>15300</v>
      </c>
      <c r="I23" s="48">
        <f t="shared" ref="I23" si="13">+I22+C23-F23</f>
        <v>118</v>
      </c>
      <c r="J23" s="49">
        <f t="shared" ref="J23" si="14">ROUND(((K22+E23)-H23)/I23,2)</f>
        <v>850</v>
      </c>
      <c r="K23" s="50">
        <f t="shared" ref="K23" si="15">ROUND(I23*J23,2)</f>
        <v>100300</v>
      </c>
      <c r="L23" s="51"/>
      <c r="M23" s="1" t="s">
        <v>48</v>
      </c>
    </row>
    <row r="24" spans="1:13" ht="17.100000000000001" customHeight="1" x14ac:dyDescent="0.25">
      <c r="A24" s="30">
        <v>45432</v>
      </c>
      <c r="B24" s="31" t="s">
        <v>41</v>
      </c>
      <c r="C24" s="32"/>
      <c r="D24" s="33"/>
      <c r="E24" s="34"/>
      <c r="F24" s="35">
        <v>18</v>
      </c>
      <c r="G24" s="62">
        <f t="shared" si="4"/>
        <v>850</v>
      </c>
      <c r="H24" s="57">
        <f t="shared" ref="H24" si="16">F24*G24</f>
        <v>15300</v>
      </c>
      <c r="I24" s="37">
        <f t="shared" ref="I24" si="17">+I23+C24-F24</f>
        <v>100</v>
      </c>
      <c r="J24" s="38">
        <f t="shared" ref="J24" si="18">ROUND(((K23+E24)-H24)/I24,2)</f>
        <v>850</v>
      </c>
      <c r="K24" s="39">
        <f t="shared" ref="K24" si="19">ROUND(I24*J24,2)</f>
        <v>85000</v>
      </c>
      <c r="L24" s="40"/>
      <c r="M24" s="41" t="s">
        <v>42</v>
      </c>
    </row>
    <row r="25" spans="1:13" ht="17.100000000000001" customHeight="1" x14ac:dyDescent="0.25">
      <c r="A25" s="20">
        <v>45474</v>
      </c>
      <c r="B25" s="42" t="s">
        <v>70</v>
      </c>
      <c r="C25" s="22"/>
      <c r="D25" s="23"/>
      <c r="E25" s="24"/>
      <c r="F25" s="25">
        <v>8</v>
      </c>
      <c r="G25" s="47">
        <f t="shared" ref="G25" si="20">J24</f>
        <v>850</v>
      </c>
      <c r="H25" s="77">
        <f t="shared" ref="H25" si="21">F25*G25</f>
        <v>6800</v>
      </c>
      <c r="I25" s="76">
        <f t="shared" ref="I25" si="22">+I24+C25-F25</f>
        <v>92</v>
      </c>
      <c r="J25" s="38">
        <f t="shared" ref="J25" si="23">ROUND(((K24+E25)-H25)/I25,2)</f>
        <v>850</v>
      </c>
      <c r="K25" s="39">
        <f t="shared" ref="K25" si="24">ROUND(I25*J25,2)</f>
        <v>78200</v>
      </c>
      <c r="L25" s="29"/>
      <c r="M25" s="1" t="s">
        <v>71</v>
      </c>
    </row>
    <row r="26" spans="1:13" ht="17.100000000000001" customHeight="1" x14ac:dyDescent="0.25">
      <c r="A26" s="20">
        <v>45488</v>
      </c>
      <c r="B26" s="53" t="s">
        <v>91</v>
      </c>
      <c r="C26" s="44"/>
      <c r="D26" s="45"/>
      <c r="E26" s="24"/>
      <c r="F26" s="46">
        <v>7</v>
      </c>
      <c r="G26" s="47">
        <f>J25</f>
        <v>850</v>
      </c>
      <c r="H26" s="77">
        <f t="shared" ref="H26" si="25">F26*G26</f>
        <v>5950</v>
      </c>
      <c r="I26" s="76">
        <f>+I25+C26-F26</f>
        <v>85</v>
      </c>
      <c r="J26" s="38">
        <f>ROUND(((K25+E26)-H26)/I26,2)</f>
        <v>850</v>
      </c>
      <c r="K26" s="39">
        <f t="shared" ref="K26" si="26">ROUND(I26*J26,2)</f>
        <v>72250</v>
      </c>
      <c r="L26" s="51"/>
      <c r="M26" s="1" t="s">
        <v>92</v>
      </c>
    </row>
    <row r="27" spans="1:13" ht="17.100000000000001" customHeight="1" x14ac:dyDescent="0.25">
      <c r="A27" s="20">
        <v>45124</v>
      </c>
      <c r="B27" s="53" t="s">
        <v>76</v>
      </c>
      <c r="C27" s="44"/>
      <c r="D27" s="45"/>
      <c r="E27" s="24"/>
      <c r="F27" s="46">
        <v>2</v>
      </c>
      <c r="G27" s="47">
        <f t="shared" ref="G27" si="27">J26</f>
        <v>850</v>
      </c>
      <c r="H27" s="77">
        <f t="shared" ref="H27" si="28">F27*G27</f>
        <v>1700</v>
      </c>
      <c r="I27" s="76">
        <f t="shared" ref="I27" si="29">+I26+C27-F27</f>
        <v>83</v>
      </c>
      <c r="J27" s="38">
        <f t="shared" ref="J27" si="30">ROUND(((K26+E27)-H27)/I27,2)</f>
        <v>850</v>
      </c>
      <c r="K27" s="39">
        <f t="shared" ref="K27" si="31">ROUND(I27*J27,2)</f>
        <v>70550</v>
      </c>
      <c r="L27" s="51"/>
      <c r="M27" s="1" t="s">
        <v>134</v>
      </c>
    </row>
    <row r="28" spans="1:13" ht="17.100000000000001" customHeight="1" x14ac:dyDescent="0.25">
      <c r="A28" s="20">
        <v>45492</v>
      </c>
      <c r="B28" s="53" t="s">
        <v>135</v>
      </c>
      <c r="C28" s="44"/>
      <c r="D28" s="45"/>
      <c r="E28" s="24"/>
      <c r="F28" s="46">
        <v>8</v>
      </c>
      <c r="G28" s="47">
        <f t="shared" ref="G28" si="32">J27</f>
        <v>850</v>
      </c>
      <c r="H28" s="77">
        <f t="shared" ref="H28" si="33">F28*G28</f>
        <v>6800</v>
      </c>
      <c r="I28" s="76">
        <f t="shared" ref="I28" si="34">+I27+C28-F28</f>
        <v>75</v>
      </c>
      <c r="J28" s="38">
        <f t="shared" ref="J28" si="35">ROUND(((K27+E28)-H28)/I28,2)</f>
        <v>850</v>
      </c>
      <c r="K28" s="39">
        <f t="shared" ref="K28" si="36">ROUND(I28*J28,2)</f>
        <v>63750</v>
      </c>
      <c r="L28" s="51"/>
      <c r="M28" s="1" t="s">
        <v>136</v>
      </c>
    </row>
    <row r="29" spans="1:13" ht="17.100000000000001" customHeight="1" x14ac:dyDescent="0.25">
      <c r="A29" s="20">
        <v>45492</v>
      </c>
      <c r="B29" s="53" t="s">
        <v>137</v>
      </c>
      <c r="C29" s="44"/>
      <c r="D29" s="45"/>
      <c r="E29" s="24"/>
      <c r="F29" s="46">
        <v>1</v>
      </c>
      <c r="G29" s="47">
        <f t="shared" ref="G29" si="37">J28</f>
        <v>850</v>
      </c>
      <c r="H29" s="77">
        <f t="shared" ref="H29" si="38">F29*G29</f>
        <v>850</v>
      </c>
      <c r="I29" s="76">
        <f t="shared" ref="I29" si="39">+I28+C29-F29</f>
        <v>74</v>
      </c>
      <c r="J29" s="38">
        <f t="shared" ref="J29" si="40">ROUND(((K28+E29)-H29)/I29,2)</f>
        <v>850</v>
      </c>
      <c r="K29" s="39">
        <f t="shared" ref="K29" si="41">ROUND(I29*J29,2)</f>
        <v>62900</v>
      </c>
      <c r="L29" s="51"/>
      <c r="M29" s="1" t="s">
        <v>138</v>
      </c>
    </row>
    <row r="30" spans="1:13" ht="17.100000000000001" customHeight="1" x14ac:dyDescent="0.25">
      <c r="A30" s="20">
        <v>45505</v>
      </c>
      <c r="B30" s="42" t="s">
        <v>109</v>
      </c>
      <c r="C30" s="22"/>
      <c r="D30" s="23"/>
      <c r="E30" s="24"/>
      <c r="F30" s="25">
        <v>8</v>
      </c>
      <c r="G30" s="47">
        <f t="shared" ref="G30" si="42">J29</f>
        <v>850</v>
      </c>
      <c r="H30" s="77">
        <f t="shared" ref="H30" si="43">F30*G30</f>
        <v>6800</v>
      </c>
      <c r="I30" s="76">
        <f t="shared" ref="I30" si="44">+I29+C30-F30</f>
        <v>66</v>
      </c>
      <c r="J30" s="38">
        <f t="shared" ref="J30" si="45">ROUND(((K29+E30)-H30)/I30,2)</f>
        <v>850</v>
      </c>
      <c r="K30" s="39">
        <f t="shared" ref="K30" si="46">ROUND(I30*J30,2)</f>
        <v>56100</v>
      </c>
      <c r="L30" s="29"/>
      <c r="M30" s="1" t="s">
        <v>110</v>
      </c>
    </row>
    <row r="31" spans="1:13" ht="17.100000000000001" customHeight="1" x14ac:dyDescent="0.25">
      <c r="A31" s="20">
        <v>45505</v>
      </c>
      <c r="B31" s="53" t="s">
        <v>111</v>
      </c>
      <c r="C31" s="44"/>
      <c r="D31" s="45"/>
      <c r="E31" s="24"/>
      <c r="F31" s="46">
        <v>8</v>
      </c>
      <c r="G31" s="47">
        <f t="shared" ref="G31" si="47">J30</f>
        <v>850</v>
      </c>
      <c r="H31" s="77">
        <f t="shared" ref="H31" si="48">F31*G31</f>
        <v>6800</v>
      </c>
      <c r="I31" s="76">
        <f t="shared" ref="I31" si="49">+I30+C31-F31</f>
        <v>58</v>
      </c>
      <c r="J31" s="38">
        <f t="shared" ref="J31" si="50">ROUND(((K30+E31)-H31)/I31,2)</f>
        <v>850</v>
      </c>
      <c r="K31" s="39">
        <f t="shared" ref="K31" si="51">ROUND(I31*J31,2)</f>
        <v>49300</v>
      </c>
      <c r="L31" s="51"/>
      <c r="M31" s="1" t="s">
        <v>112</v>
      </c>
    </row>
    <row r="32" spans="1:13" ht="17.100000000000001" customHeight="1" x14ac:dyDescent="0.25">
      <c r="A32" s="20">
        <v>45505</v>
      </c>
      <c r="B32" s="53" t="s">
        <v>113</v>
      </c>
      <c r="C32" s="44"/>
      <c r="D32" s="45"/>
      <c r="E32" s="24"/>
      <c r="F32" s="46">
        <v>2</v>
      </c>
      <c r="G32" s="47">
        <f t="shared" ref="G32" si="52">J31</f>
        <v>850</v>
      </c>
      <c r="H32" s="77">
        <f t="shared" ref="H32" si="53">F32*G32</f>
        <v>1700</v>
      </c>
      <c r="I32" s="76">
        <f t="shared" ref="I32" si="54">+I31+C32-F32</f>
        <v>56</v>
      </c>
      <c r="J32" s="38">
        <f t="shared" ref="J32" si="55">ROUND(((K31+E32)-H32)/I32,2)</f>
        <v>850</v>
      </c>
      <c r="K32" s="39">
        <f t="shared" ref="K32" si="56">ROUND(I32*J32,2)</f>
        <v>47600</v>
      </c>
      <c r="L32" s="51"/>
      <c r="M32" s="1" t="s">
        <v>114</v>
      </c>
    </row>
    <row r="33" spans="1:13" ht="17.100000000000001" customHeight="1" x14ac:dyDescent="0.25">
      <c r="A33" s="20">
        <v>45505</v>
      </c>
      <c r="B33" s="53" t="s">
        <v>115</v>
      </c>
      <c r="C33" s="44"/>
      <c r="D33" s="45"/>
      <c r="E33" s="24"/>
      <c r="F33" s="46">
        <v>8</v>
      </c>
      <c r="G33" s="47">
        <f t="shared" ref="G33" si="57">J32</f>
        <v>850</v>
      </c>
      <c r="H33" s="77">
        <f t="shared" ref="H33" si="58">F33*G33</f>
        <v>6800</v>
      </c>
      <c r="I33" s="76">
        <f t="shared" ref="I33" si="59">+I32+C33-F33</f>
        <v>48</v>
      </c>
      <c r="J33" s="38">
        <f t="shared" ref="J33" si="60">ROUND(((K32+E33)-H33)/I33,2)</f>
        <v>850</v>
      </c>
      <c r="K33" s="39">
        <f t="shared" ref="K33" si="61">ROUND(I33*J33,2)</f>
        <v>40800</v>
      </c>
      <c r="L33" s="51"/>
      <c r="M33" s="1" t="s">
        <v>116</v>
      </c>
    </row>
    <row r="34" spans="1:13" ht="17.100000000000001" customHeight="1" x14ac:dyDescent="0.25">
      <c r="A34" s="20">
        <v>45506</v>
      </c>
      <c r="B34" s="53" t="s">
        <v>68</v>
      </c>
      <c r="C34" s="44"/>
      <c r="D34" s="45"/>
      <c r="E34" s="24"/>
      <c r="F34" s="46">
        <v>2</v>
      </c>
      <c r="G34" s="47">
        <f t="shared" ref="G34" si="62">J33</f>
        <v>850</v>
      </c>
      <c r="H34" s="77">
        <f t="shared" ref="H34" si="63">F34*G34</f>
        <v>1700</v>
      </c>
      <c r="I34" s="76">
        <f t="shared" ref="I34" si="64">+I33+C34-F34</f>
        <v>46</v>
      </c>
      <c r="J34" s="38">
        <f t="shared" ref="J34" si="65">ROUND(((K33+E34)-H34)/I34,2)</f>
        <v>850</v>
      </c>
      <c r="K34" s="39">
        <f t="shared" ref="K34" si="66">ROUND(I34*J34,2)</f>
        <v>39100</v>
      </c>
      <c r="L34" s="51"/>
      <c r="M34" s="1" t="s">
        <v>117</v>
      </c>
    </row>
    <row r="35" spans="1:13" ht="17.100000000000001" customHeight="1" x14ac:dyDescent="0.25">
      <c r="A35" s="20">
        <v>45510</v>
      </c>
      <c r="B35" s="53" t="s">
        <v>118</v>
      </c>
      <c r="C35" s="44"/>
      <c r="D35" s="45"/>
      <c r="E35" s="24"/>
      <c r="F35" s="46">
        <v>1</v>
      </c>
      <c r="G35" s="47">
        <f t="shared" ref="G35" si="67">J34</f>
        <v>850</v>
      </c>
      <c r="H35" s="77">
        <f t="shared" ref="H35" si="68">F35*G35</f>
        <v>850</v>
      </c>
      <c r="I35" s="76">
        <f t="shared" ref="I35" si="69">+I34+C35-F35</f>
        <v>45</v>
      </c>
      <c r="J35" s="38">
        <f t="shared" ref="J35" si="70">ROUND(((K34+E35)-H35)/I35,2)</f>
        <v>850</v>
      </c>
      <c r="K35" s="39">
        <f t="shared" ref="K35" si="71">ROUND(I35*J35,2)</f>
        <v>38250</v>
      </c>
      <c r="L35" s="51"/>
      <c r="M35" s="1" t="s">
        <v>119</v>
      </c>
    </row>
    <row r="36" spans="1:13" ht="17.100000000000001" customHeight="1" x14ac:dyDescent="0.25">
      <c r="A36" s="20">
        <v>45510</v>
      </c>
      <c r="B36" s="53" t="s">
        <v>120</v>
      </c>
      <c r="C36" s="44"/>
      <c r="D36" s="45"/>
      <c r="E36" s="24"/>
      <c r="F36" s="46">
        <v>1</v>
      </c>
      <c r="G36" s="47">
        <f t="shared" ref="G36" si="72">J35</f>
        <v>850</v>
      </c>
      <c r="H36" s="77">
        <f t="shared" ref="H36" si="73">F36*G36</f>
        <v>850</v>
      </c>
      <c r="I36" s="76">
        <f t="shared" ref="I36" si="74">+I35+C36-F36</f>
        <v>44</v>
      </c>
      <c r="J36" s="38">
        <f t="shared" ref="J36" si="75">ROUND(((K35+E36)-H36)/I36,2)</f>
        <v>850</v>
      </c>
      <c r="K36" s="39">
        <f t="shared" ref="K36" si="76">ROUND(I36*J36,2)</f>
        <v>37400</v>
      </c>
      <c r="L36" s="51"/>
      <c r="M36" s="1" t="s">
        <v>121</v>
      </c>
    </row>
    <row r="37" spans="1:13" ht="17.100000000000001" customHeight="1" x14ac:dyDescent="0.25">
      <c r="A37" s="20">
        <v>45511</v>
      </c>
      <c r="B37" s="53" t="s">
        <v>83</v>
      </c>
      <c r="C37" s="44"/>
      <c r="D37" s="45"/>
      <c r="E37" s="24"/>
      <c r="F37" s="46">
        <v>1</v>
      </c>
      <c r="G37" s="47">
        <f t="shared" ref="G37" si="77">J36</f>
        <v>850</v>
      </c>
      <c r="H37" s="77">
        <f t="shared" ref="H37" si="78">F37*G37</f>
        <v>850</v>
      </c>
      <c r="I37" s="76">
        <f t="shared" ref="I37" si="79">+I36+C37-F37</f>
        <v>43</v>
      </c>
      <c r="J37" s="38">
        <f t="shared" ref="J37" si="80">ROUND(((K36+E37)-H37)/I37,2)</f>
        <v>850</v>
      </c>
      <c r="K37" s="39">
        <f t="shared" ref="K37" si="81">ROUND(I37*J37,2)</f>
        <v>36550</v>
      </c>
      <c r="L37" s="51"/>
      <c r="M37" s="1" t="s">
        <v>122</v>
      </c>
    </row>
    <row r="38" spans="1:13" ht="17.100000000000001" customHeight="1" x14ac:dyDescent="0.25">
      <c r="A38" s="20">
        <v>45511</v>
      </c>
      <c r="B38" s="53" t="s">
        <v>81</v>
      </c>
      <c r="C38" s="44"/>
      <c r="D38" s="45"/>
      <c r="E38" s="24"/>
      <c r="F38" s="46">
        <v>2</v>
      </c>
      <c r="G38" s="47">
        <f t="shared" ref="G38" si="82">J37</f>
        <v>850</v>
      </c>
      <c r="H38" s="77">
        <f t="shared" ref="H38" si="83">F38*G38</f>
        <v>1700</v>
      </c>
      <c r="I38" s="76">
        <f t="shared" ref="I38" si="84">+I37+C38-F38</f>
        <v>41</v>
      </c>
      <c r="J38" s="38">
        <f t="shared" ref="J38" si="85">ROUND(((K37+E38)-H38)/I38,2)</f>
        <v>850</v>
      </c>
      <c r="K38" s="39">
        <f t="shared" ref="K38" si="86">ROUND(I38*J38,2)</f>
        <v>34850</v>
      </c>
      <c r="L38" s="51"/>
      <c r="M38" s="1" t="s">
        <v>123</v>
      </c>
    </row>
    <row r="39" spans="1:13" ht="17.100000000000001" customHeight="1" x14ac:dyDescent="0.25">
      <c r="A39" s="20">
        <v>45511</v>
      </c>
      <c r="B39" s="53" t="s">
        <v>124</v>
      </c>
      <c r="C39" s="44"/>
      <c r="D39" s="45"/>
      <c r="E39" s="24"/>
      <c r="F39" s="46">
        <v>1</v>
      </c>
      <c r="G39" s="47">
        <f t="shared" ref="G39" si="87">J38</f>
        <v>850</v>
      </c>
      <c r="H39" s="77">
        <f t="shared" ref="H39" si="88">F39*G39</f>
        <v>850</v>
      </c>
      <c r="I39" s="76">
        <f t="shared" ref="I39" si="89">+I38+C39-F39</f>
        <v>40</v>
      </c>
      <c r="J39" s="38">
        <f t="shared" ref="J39" si="90">ROUND(((K38+E39)-H39)/I39,2)</f>
        <v>850</v>
      </c>
      <c r="K39" s="39">
        <f t="shared" ref="K39" si="91">ROUND(I39*J39,2)</f>
        <v>34000</v>
      </c>
      <c r="L39" s="51"/>
      <c r="M39" s="1" t="s">
        <v>125</v>
      </c>
    </row>
    <row r="40" spans="1:13" ht="17.100000000000001" customHeight="1" x14ac:dyDescent="0.25">
      <c r="A40" s="20">
        <v>45512</v>
      </c>
      <c r="B40" s="53" t="s">
        <v>118</v>
      </c>
      <c r="C40" s="44"/>
      <c r="D40" s="45"/>
      <c r="E40" s="24"/>
      <c r="F40" s="46">
        <v>2</v>
      </c>
      <c r="G40" s="47">
        <f t="shared" ref="G40" si="92">J39</f>
        <v>850</v>
      </c>
      <c r="H40" s="77">
        <f t="shared" ref="H40" si="93">F40*G40</f>
        <v>1700</v>
      </c>
      <c r="I40" s="76">
        <f t="shared" ref="I40" si="94">+I39+C40-F40</f>
        <v>38</v>
      </c>
      <c r="J40" s="38">
        <f t="shared" ref="J40" si="95">ROUND(((K39+E40)-H40)/I40,2)</f>
        <v>850</v>
      </c>
      <c r="K40" s="39">
        <f t="shared" ref="K40" si="96">ROUND(I40*J40,2)</f>
        <v>32300</v>
      </c>
      <c r="L40" s="51"/>
      <c r="M40" s="1" t="s">
        <v>128</v>
      </c>
    </row>
    <row r="41" spans="1:13" x14ac:dyDescent="0.25">
      <c r="A41" s="20">
        <v>45512</v>
      </c>
      <c r="B41" s="53" t="s">
        <v>120</v>
      </c>
      <c r="C41" s="44"/>
      <c r="D41" s="45"/>
      <c r="E41" s="24"/>
      <c r="F41" s="46">
        <v>2</v>
      </c>
      <c r="G41" s="47">
        <f t="shared" ref="G41" si="97">J40</f>
        <v>850</v>
      </c>
      <c r="H41" s="77">
        <f t="shared" ref="H41" si="98">F41*G41</f>
        <v>1700</v>
      </c>
      <c r="I41" s="76">
        <f t="shared" ref="I41" si="99">+I40+C41-F41</f>
        <v>36</v>
      </c>
      <c r="J41" s="38">
        <f t="shared" ref="J41" si="100">ROUND(((K40+E41)-H41)/I41,2)</f>
        <v>850</v>
      </c>
      <c r="K41" s="39">
        <f t="shared" ref="K41" si="101">ROUND(I41*J41,2)</f>
        <v>30600</v>
      </c>
      <c r="L41" s="51"/>
      <c r="M41" s="1" t="s">
        <v>129</v>
      </c>
    </row>
    <row r="42" spans="1:13" x14ac:dyDescent="0.25">
      <c r="A42" s="20">
        <v>45523</v>
      </c>
      <c r="B42" s="53" t="s">
        <v>85</v>
      </c>
      <c r="C42" s="44"/>
      <c r="D42" s="45"/>
      <c r="E42" s="24"/>
      <c r="F42" s="46">
        <v>7</v>
      </c>
      <c r="G42" s="47">
        <f t="shared" ref="G42" si="102">J41</f>
        <v>850</v>
      </c>
      <c r="H42" s="77">
        <f t="shared" ref="H42" si="103">F42*G42</f>
        <v>5950</v>
      </c>
      <c r="I42" s="76">
        <f t="shared" ref="I42" si="104">+I41+C42-F42</f>
        <v>29</v>
      </c>
      <c r="J42" s="38">
        <f t="shared" ref="J42" si="105">ROUND(((K41+E42)-H42)/I42,2)</f>
        <v>850</v>
      </c>
      <c r="K42" s="39">
        <f t="shared" ref="K42" si="106">ROUND(I42*J42,2)</f>
        <v>24650</v>
      </c>
      <c r="L42" s="51"/>
      <c r="M42" s="1" t="s">
        <v>130</v>
      </c>
    </row>
    <row r="43" spans="1:13" x14ac:dyDescent="0.25">
      <c r="A43" s="20">
        <v>45524</v>
      </c>
      <c r="B43" s="53" t="s">
        <v>76</v>
      </c>
      <c r="C43" s="44"/>
      <c r="D43" s="45"/>
      <c r="E43" s="24"/>
      <c r="F43" s="46">
        <v>1</v>
      </c>
      <c r="G43" s="47">
        <f t="shared" ref="G43" si="107">J42</f>
        <v>850</v>
      </c>
      <c r="H43" s="77">
        <f t="shared" ref="H43" si="108">F43*G43</f>
        <v>850</v>
      </c>
      <c r="I43" s="76">
        <f t="shared" ref="I43" si="109">+I42+C43-F43</f>
        <v>28</v>
      </c>
      <c r="J43" s="38">
        <f t="shared" ref="J43" si="110">ROUND(((K42+E43)-H43)/I43,2)</f>
        <v>850</v>
      </c>
      <c r="K43" s="39">
        <f t="shared" ref="K43" si="111">ROUND(I43*J43,2)</f>
        <v>23800</v>
      </c>
      <c r="L43" s="51"/>
      <c r="M43" s="1" t="s">
        <v>131</v>
      </c>
    </row>
    <row r="44" spans="1:13" x14ac:dyDescent="0.25">
      <c r="A44" s="20">
        <v>45537</v>
      </c>
      <c r="B44" s="53" t="s">
        <v>91</v>
      </c>
      <c r="C44" s="44"/>
      <c r="D44" s="45"/>
      <c r="E44" s="24"/>
      <c r="F44" s="46">
        <v>1</v>
      </c>
      <c r="G44" s="47">
        <f t="shared" ref="G44" si="112">J43</f>
        <v>850</v>
      </c>
      <c r="H44" s="77">
        <f t="shared" ref="H44" si="113">F44*G44</f>
        <v>850</v>
      </c>
      <c r="I44" s="76">
        <f t="shared" ref="I44" si="114">+I43+C44-F44</f>
        <v>27</v>
      </c>
      <c r="J44" s="38">
        <f t="shared" ref="J44" si="115">ROUND(((K43+E44)-H44)/I44,2)</f>
        <v>850</v>
      </c>
      <c r="K44" s="39">
        <f t="shared" ref="K44" si="116">ROUND(I44*J44,2)</f>
        <v>22950</v>
      </c>
      <c r="L44" s="51"/>
      <c r="M44" s="1" t="s">
        <v>139</v>
      </c>
    </row>
    <row r="45" spans="1:13" x14ac:dyDescent="0.25">
      <c r="A45" s="20">
        <v>45541</v>
      </c>
      <c r="B45" s="53" t="s">
        <v>141</v>
      </c>
      <c r="C45" s="44"/>
      <c r="D45" s="45"/>
      <c r="E45" s="24"/>
      <c r="F45" s="46">
        <v>1</v>
      </c>
      <c r="G45" s="47">
        <f t="shared" ref="G45" si="117">J44</f>
        <v>850</v>
      </c>
      <c r="H45" s="77">
        <f t="shared" ref="H45" si="118">F45*G45</f>
        <v>850</v>
      </c>
      <c r="I45" s="76">
        <f t="shared" ref="I45" si="119">+I44+C45-F45</f>
        <v>26</v>
      </c>
      <c r="J45" s="38">
        <f t="shared" ref="J45" si="120">ROUND(((K44+E45)-H45)/I45,2)</f>
        <v>850</v>
      </c>
      <c r="K45" s="39">
        <f t="shared" ref="K45" si="121">ROUND(I45*J45,2)</f>
        <v>22100</v>
      </c>
      <c r="L45" s="51"/>
      <c r="M45" s="1" t="s">
        <v>142</v>
      </c>
    </row>
    <row r="46" spans="1:13" x14ac:dyDescent="0.25">
      <c r="A46" s="20">
        <v>45541</v>
      </c>
      <c r="B46" s="53" t="s">
        <v>143</v>
      </c>
      <c r="C46" s="44"/>
      <c r="D46" s="45"/>
      <c r="E46" s="24"/>
      <c r="F46" s="46">
        <v>1</v>
      </c>
      <c r="G46" s="47">
        <f t="shared" ref="G46" si="122">J45</f>
        <v>850</v>
      </c>
      <c r="H46" s="77">
        <f t="shared" ref="H46" si="123">F46*G46</f>
        <v>850</v>
      </c>
      <c r="I46" s="76">
        <f t="shared" ref="I46" si="124">+I45+C46-F46</f>
        <v>25</v>
      </c>
      <c r="J46" s="38">
        <f t="shared" ref="J46" si="125">ROUND(((K45+E46)-H46)/I46,2)</f>
        <v>850</v>
      </c>
      <c r="K46" s="39">
        <f t="shared" ref="K46" si="126">ROUND(I46*J46,2)</f>
        <v>21250</v>
      </c>
      <c r="L46" s="51"/>
      <c r="M46" s="1" t="s">
        <v>144</v>
      </c>
    </row>
    <row r="47" spans="1:13" x14ac:dyDescent="0.25">
      <c r="A47" s="20">
        <v>45544</v>
      </c>
      <c r="B47" s="53" t="s">
        <v>63</v>
      </c>
      <c r="C47" s="44"/>
      <c r="D47" s="45"/>
      <c r="E47" s="24"/>
      <c r="F47" s="46">
        <v>1</v>
      </c>
      <c r="G47" s="47">
        <f t="shared" ref="G47" si="127">J46</f>
        <v>850</v>
      </c>
      <c r="H47" s="77">
        <f t="shared" ref="H47" si="128">F47*G47</f>
        <v>850</v>
      </c>
      <c r="I47" s="76">
        <f t="shared" ref="I47" si="129">+I46+C47-F47</f>
        <v>24</v>
      </c>
      <c r="J47" s="38">
        <f t="shared" ref="J47" si="130">ROUND(((K46+E47)-H47)/I47,2)</f>
        <v>850</v>
      </c>
      <c r="K47" s="39">
        <f t="shared" ref="K47" si="131">ROUND(I47*J47,2)</f>
        <v>20400</v>
      </c>
      <c r="L47" s="51"/>
      <c r="M47" s="1" t="s">
        <v>162</v>
      </c>
    </row>
    <row r="48" spans="1:13" x14ac:dyDescent="0.25">
      <c r="A48" s="20">
        <v>45545</v>
      </c>
      <c r="B48" s="53" t="s">
        <v>91</v>
      </c>
      <c r="C48" s="44"/>
      <c r="D48" s="45"/>
      <c r="E48" s="24"/>
      <c r="F48" s="46">
        <v>1</v>
      </c>
      <c r="G48" s="47">
        <f t="shared" ref="G48:G49" si="132">J47</f>
        <v>850</v>
      </c>
      <c r="H48" s="77">
        <f t="shared" ref="H48:H49" si="133">F48*G48</f>
        <v>850</v>
      </c>
      <c r="I48" s="76">
        <f t="shared" ref="I48:I49" si="134">+I47+C48-F48</f>
        <v>23</v>
      </c>
      <c r="J48" s="38">
        <f t="shared" ref="J48:J49" si="135">ROUND(((K47+E48)-H48)/I48,2)</f>
        <v>850</v>
      </c>
      <c r="K48" s="39">
        <f t="shared" ref="K48:K49" si="136">ROUND(I48*J48,2)</f>
        <v>19550</v>
      </c>
      <c r="L48" s="51"/>
      <c r="M48" s="1" t="s">
        <v>146</v>
      </c>
    </row>
    <row r="49" spans="1:13" x14ac:dyDescent="0.25">
      <c r="A49" s="20">
        <v>45545</v>
      </c>
      <c r="B49" s="53" t="s">
        <v>79</v>
      </c>
      <c r="C49" s="44"/>
      <c r="D49" s="45"/>
      <c r="E49" s="24"/>
      <c r="F49" s="46">
        <v>1</v>
      </c>
      <c r="G49" s="47">
        <f t="shared" si="132"/>
        <v>850</v>
      </c>
      <c r="H49" s="77">
        <f t="shared" si="133"/>
        <v>850</v>
      </c>
      <c r="I49" s="76">
        <f t="shared" si="134"/>
        <v>22</v>
      </c>
      <c r="J49" s="38">
        <f t="shared" si="135"/>
        <v>850</v>
      </c>
      <c r="K49" s="39">
        <f t="shared" si="136"/>
        <v>18700</v>
      </c>
      <c r="L49" s="51"/>
      <c r="M49" s="1" t="s">
        <v>147</v>
      </c>
    </row>
    <row r="50" spans="1:13" x14ac:dyDescent="0.25">
      <c r="A50" s="20">
        <v>45566</v>
      </c>
      <c r="B50" s="53" t="s">
        <v>113</v>
      </c>
      <c r="C50" s="44"/>
      <c r="D50" s="45"/>
      <c r="E50" s="24"/>
      <c r="F50" s="46">
        <v>2</v>
      </c>
      <c r="G50" s="47">
        <f t="shared" ref="G50" si="137">J49</f>
        <v>850</v>
      </c>
      <c r="H50" s="77">
        <f t="shared" ref="H50" si="138">F50*G50</f>
        <v>1700</v>
      </c>
      <c r="I50" s="76">
        <f t="shared" ref="I50" si="139">+I49+C50-F50</f>
        <v>20</v>
      </c>
      <c r="J50" s="38">
        <f t="shared" ref="J50" si="140">ROUND(((K49+E50)-H50)/I50,2)</f>
        <v>850</v>
      </c>
      <c r="K50" s="39">
        <f t="shared" ref="K50" si="141">ROUND(I50*J50,2)</f>
        <v>17000</v>
      </c>
      <c r="L50" s="51"/>
      <c r="M50" s="1" t="s">
        <v>163</v>
      </c>
    </row>
    <row r="51" spans="1:13" x14ac:dyDescent="0.25">
      <c r="A51" s="20">
        <v>45566</v>
      </c>
      <c r="B51" s="53" t="s">
        <v>111</v>
      </c>
      <c r="C51" s="44"/>
      <c r="D51" s="45"/>
      <c r="E51" s="24"/>
      <c r="F51" s="46">
        <v>8</v>
      </c>
      <c r="G51" s="47">
        <f t="shared" ref="G51" si="142">J50</f>
        <v>850</v>
      </c>
      <c r="H51" s="77">
        <f t="shared" ref="H51" si="143">F51*G51</f>
        <v>6800</v>
      </c>
      <c r="I51" s="76">
        <f t="shared" ref="I51" si="144">+I50+C51-F51</f>
        <v>12</v>
      </c>
      <c r="J51" s="38">
        <f t="shared" ref="J51" si="145">ROUND(((K50+E51)-H51)/I51,2)</f>
        <v>850</v>
      </c>
      <c r="K51" s="39">
        <f t="shared" ref="K51" si="146">ROUND(I51*J51,2)</f>
        <v>10200</v>
      </c>
      <c r="L51" s="51"/>
      <c r="M51" s="1" t="s">
        <v>164</v>
      </c>
    </row>
    <row r="52" spans="1:13" x14ac:dyDescent="0.25">
      <c r="A52" s="20">
        <v>45566</v>
      </c>
      <c r="B52" s="53" t="s">
        <v>165</v>
      </c>
      <c r="C52" s="44"/>
      <c r="D52" s="45"/>
      <c r="E52" s="24"/>
      <c r="F52" s="46">
        <v>8</v>
      </c>
      <c r="G52" s="47">
        <f t="shared" ref="G52" si="147">J51</f>
        <v>850</v>
      </c>
      <c r="H52" s="77">
        <f t="shared" ref="H52" si="148">F52*G52</f>
        <v>6800</v>
      </c>
      <c r="I52" s="76">
        <f t="shared" ref="I52" si="149">+I51+C52-F52</f>
        <v>4</v>
      </c>
      <c r="J52" s="38">
        <f t="shared" ref="J52" si="150">ROUND(((K51+E52)-H52)/I52,2)</f>
        <v>850</v>
      </c>
      <c r="K52" s="39">
        <f t="shared" ref="K52" si="151">ROUND(I52*J52,2)</f>
        <v>3400</v>
      </c>
      <c r="L52" s="51"/>
      <c r="M52" s="1" t="s">
        <v>166</v>
      </c>
    </row>
    <row r="53" spans="1:13" x14ac:dyDescent="0.25">
      <c r="A53" s="20">
        <v>45566</v>
      </c>
      <c r="B53" s="53" t="s">
        <v>115</v>
      </c>
      <c r="C53" s="44"/>
      <c r="D53" s="45"/>
      <c r="E53" s="24"/>
      <c r="F53" s="46">
        <v>4</v>
      </c>
      <c r="G53" s="47">
        <f t="shared" ref="G53" si="152">J52</f>
        <v>850</v>
      </c>
      <c r="H53" s="77">
        <f t="shared" ref="H53" si="153">F53*G53</f>
        <v>3400</v>
      </c>
      <c r="I53" s="76">
        <f t="shared" ref="I53" si="154">+I52+C53-F53</f>
        <v>0</v>
      </c>
      <c r="J53" s="38">
        <v>0</v>
      </c>
      <c r="K53" s="39">
        <f t="shared" ref="K53" si="155">ROUND(I53*J53,2)</f>
        <v>0</v>
      </c>
      <c r="L53" s="51"/>
      <c r="M53" s="1" t="s">
        <v>167</v>
      </c>
    </row>
    <row r="54" spans="1:13" x14ac:dyDescent="0.25">
      <c r="A54" s="20"/>
      <c r="B54" s="53"/>
      <c r="C54" s="44"/>
      <c r="D54" s="45"/>
      <c r="E54" s="24"/>
      <c r="F54" s="46"/>
      <c r="G54" s="47"/>
      <c r="H54" s="24"/>
      <c r="I54" s="48"/>
      <c r="J54" s="49"/>
      <c r="K54" s="50"/>
      <c r="L54" s="51"/>
    </row>
    <row r="55" spans="1:13" x14ac:dyDescent="0.25">
      <c r="A55" s="20"/>
      <c r="B55" s="53"/>
      <c r="C55" s="44"/>
      <c r="D55" s="45"/>
      <c r="E55" s="24"/>
      <c r="F55" s="46"/>
      <c r="G55" s="47"/>
      <c r="H55" s="24"/>
      <c r="I55" s="48"/>
      <c r="J55" s="49"/>
      <c r="K55" s="50"/>
      <c r="L55" s="51"/>
    </row>
    <row r="56" spans="1:13" x14ac:dyDescent="0.25">
      <c r="A56" s="20"/>
      <c r="B56" s="53"/>
      <c r="C56" s="44"/>
      <c r="D56" s="45"/>
      <c r="E56" s="24"/>
      <c r="F56" s="46"/>
      <c r="G56" s="47"/>
      <c r="H56" s="24"/>
      <c r="I56" s="48"/>
      <c r="J56" s="49"/>
      <c r="K56" s="50"/>
      <c r="L56" s="51"/>
    </row>
    <row r="57" spans="1:13" x14ac:dyDescent="0.25">
      <c r="A57" s="20"/>
      <c r="B57" s="53"/>
      <c r="C57" s="44"/>
      <c r="D57" s="45"/>
      <c r="E57" s="24"/>
      <c r="F57" s="46"/>
      <c r="G57" s="47"/>
      <c r="H57" s="24"/>
      <c r="I57" s="48"/>
      <c r="J57" s="49"/>
      <c r="K57" s="50"/>
      <c r="L57" s="51"/>
    </row>
    <row r="58" spans="1:13" x14ac:dyDescent="0.25">
      <c r="A58" s="20"/>
      <c r="B58" s="53"/>
      <c r="C58" s="44"/>
      <c r="D58" s="45"/>
      <c r="E58" s="24"/>
      <c r="F58" s="46"/>
      <c r="G58" s="47"/>
      <c r="H58" s="24"/>
      <c r="I58" s="48"/>
      <c r="J58" s="49"/>
      <c r="K58" s="50"/>
      <c r="L58" s="51"/>
    </row>
    <row r="59" spans="1:13" x14ac:dyDescent="0.25">
      <c r="A59" s="20"/>
      <c r="B59" s="53"/>
      <c r="C59" s="44"/>
      <c r="D59" s="45"/>
      <c r="E59" s="24"/>
      <c r="F59" s="46"/>
      <c r="G59" s="47"/>
      <c r="H59" s="24"/>
      <c r="I59" s="48"/>
      <c r="J59" s="49"/>
      <c r="K59" s="50"/>
      <c r="L59" s="51"/>
    </row>
    <row r="60" spans="1:13" x14ac:dyDescent="0.25">
      <c r="A60" s="20"/>
      <c r="B60" s="53"/>
      <c r="C60" s="44"/>
      <c r="D60" s="45"/>
      <c r="E60" s="24"/>
      <c r="F60" s="46"/>
      <c r="G60" s="47"/>
      <c r="H60" s="24"/>
      <c r="I60" s="48"/>
      <c r="J60" s="49"/>
      <c r="K60" s="50"/>
      <c r="L60" s="51"/>
    </row>
    <row r="61" spans="1:13" x14ac:dyDescent="0.25">
      <c r="A61" s="20"/>
      <c r="B61" s="53"/>
      <c r="C61" s="44"/>
      <c r="D61" s="45"/>
      <c r="E61" s="24"/>
      <c r="F61" s="46"/>
      <c r="G61" s="47"/>
      <c r="H61" s="24"/>
      <c r="I61" s="48"/>
      <c r="J61" s="49"/>
      <c r="K61" s="50"/>
      <c r="L61" s="51"/>
    </row>
    <row r="62" spans="1:13" x14ac:dyDescent="0.25">
      <c r="A62" s="20"/>
      <c r="B62" s="53"/>
      <c r="C62" s="44"/>
      <c r="D62" s="45"/>
      <c r="E62" s="24"/>
      <c r="F62" s="46"/>
      <c r="G62" s="47"/>
      <c r="H62" s="24"/>
      <c r="I62" s="48"/>
      <c r="J62" s="49"/>
      <c r="K62" s="50"/>
      <c r="L62" s="51"/>
    </row>
    <row r="63" spans="1:13" x14ac:dyDescent="0.25">
      <c r="A63" s="20"/>
      <c r="B63" s="53"/>
      <c r="C63" s="44"/>
      <c r="D63" s="45"/>
      <c r="E63" s="24"/>
      <c r="F63" s="46"/>
      <c r="G63" s="47"/>
      <c r="H63" s="24"/>
      <c r="I63" s="48"/>
      <c r="J63" s="49"/>
      <c r="K63" s="50"/>
      <c r="L63" s="51"/>
    </row>
    <row r="64" spans="1:13" x14ac:dyDescent="0.25">
      <c r="A64" s="20"/>
      <c r="B64" s="53"/>
      <c r="C64" s="44"/>
      <c r="D64" s="45"/>
      <c r="E64" s="24"/>
      <c r="F64" s="46"/>
      <c r="G64" s="47"/>
      <c r="H64" s="24"/>
      <c r="I64" s="48"/>
      <c r="J64" s="49"/>
      <c r="K64" s="50"/>
      <c r="L64" s="51"/>
    </row>
    <row r="65" spans="1:12" x14ac:dyDescent="0.25">
      <c r="A65" s="20"/>
      <c r="B65" s="53"/>
      <c r="C65" s="44"/>
      <c r="D65" s="45"/>
      <c r="E65" s="24"/>
      <c r="F65" s="46"/>
      <c r="G65" s="47"/>
      <c r="H65" s="24"/>
      <c r="I65" s="48"/>
      <c r="J65" s="49"/>
      <c r="K65" s="50"/>
      <c r="L65" s="51"/>
    </row>
    <row r="66" spans="1:12" x14ac:dyDescent="0.25">
      <c r="A66" s="20"/>
      <c r="B66" s="53"/>
      <c r="C66" s="44"/>
      <c r="D66" s="45"/>
      <c r="E66" s="24"/>
      <c r="F66" s="46"/>
      <c r="G66" s="47"/>
      <c r="H66" s="24"/>
      <c r="I66" s="48"/>
      <c r="J66" s="49"/>
      <c r="K66" s="50"/>
      <c r="L66" s="51"/>
    </row>
    <row r="67" spans="1:12" x14ac:dyDescent="0.25">
      <c r="A67" s="20"/>
      <c r="B67" s="53"/>
      <c r="C67" s="44"/>
      <c r="D67" s="45"/>
      <c r="E67" s="24"/>
      <c r="F67" s="46"/>
      <c r="G67" s="47"/>
      <c r="H67" s="24"/>
      <c r="I67" s="48"/>
      <c r="J67" s="49"/>
      <c r="K67" s="50"/>
      <c r="L67" s="51"/>
    </row>
    <row r="1048571" spans="7:11" x14ac:dyDescent="0.25">
      <c r="G1048571" s="54"/>
      <c r="H1048571" s="34"/>
      <c r="I1048571" s="37"/>
      <c r="J1048571" s="38"/>
      <c r="K1048571" s="39"/>
    </row>
  </sheetData>
  <mergeCells count="23">
    <mergeCell ref="K9:L9"/>
    <mergeCell ref="K1:L1"/>
    <mergeCell ref="A3:L3"/>
    <mergeCell ref="A4:L4"/>
    <mergeCell ref="B6:H6"/>
    <mergeCell ref="A7:L7"/>
    <mergeCell ref="I10:L10"/>
    <mergeCell ref="A11:A13"/>
    <mergeCell ref="B11:B13"/>
    <mergeCell ref="C11:E11"/>
    <mergeCell ref="F11:H11"/>
    <mergeCell ref="I11:K11"/>
    <mergeCell ref="L11:L13"/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</mergeCells>
  <printOptions horizontalCentered="1"/>
  <pageMargins left="0.27559055118110237" right="0.27559055118110237" top="0.39370078740157483" bottom="0.19685039370078741" header="0" footer="0.51181102362204722"/>
  <pageSetup paperSize="14" scale="76" fitToHeight="10" orientation="portrait" r:id="rId1"/>
  <headerFooter alignWithMargins="0">
    <oddFooter>&amp;C&amp;"Times New Roman,Regular"&amp;16  145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M46"/>
  <sheetViews>
    <sheetView topLeftCell="A16" zoomScaleNormal="100" zoomScaleSheetLayoutView="100" workbookViewId="0">
      <selection activeCell="J44" sqref="J44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7.8554687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127" t="s">
        <v>0</v>
      </c>
      <c r="L1" s="127"/>
    </row>
    <row r="2" spans="1:13" ht="15" customHeight="1" x14ac:dyDescent="0.25"/>
    <row r="3" spans="1:13" s="3" customFormat="1" ht="24.75" customHeight="1" x14ac:dyDescent="0.25">
      <c r="A3" s="128" t="s">
        <v>1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</row>
    <row r="4" spans="1:13" ht="15" customHeight="1" x14ac:dyDescent="0.25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130" t="s">
        <v>3</v>
      </c>
      <c r="C6" s="130"/>
      <c r="D6" s="130"/>
      <c r="E6" s="130"/>
      <c r="F6" s="130"/>
      <c r="G6" s="130"/>
      <c r="H6" s="130"/>
      <c r="I6" s="7"/>
      <c r="J6" s="8" t="s">
        <v>4</v>
      </c>
      <c r="K6" s="8"/>
      <c r="L6" s="8"/>
    </row>
    <row r="7" spans="1:13" ht="15" customHeight="1" thickBot="1" x14ac:dyDescent="0.3">
      <c r="A7" s="131"/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</row>
    <row r="8" spans="1:13" ht="15" customHeight="1" thickBot="1" x14ac:dyDescent="0.3">
      <c r="A8" s="9" t="s">
        <v>5</v>
      </c>
      <c r="B8" s="10"/>
      <c r="C8" s="10"/>
      <c r="D8" s="10" t="s">
        <v>20</v>
      </c>
      <c r="E8" s="10"/>
      <c r="F8" s="10"/>
      <c r="G8" s="10"/>
      <c r="H8" s="11"/>
      <c r="I8" s="12" t="s">
        <v>6</v>
      </c>
      <c r="J8" s="10"/>
      <c r="K8" s="10" t="s">
        <v>36</v>
      </c>
      <c r="L8" s="13"/>
    </row>
    <row r="9" spans="1:13" ht="15" customHeight="1" x14ac:dyDescent="0.25">
      <c r="A9" s="14" t="s">
        <v>7</v>
      </c>
      <c r="B9" s="10"/>
      <c r="C9" s="10"/>
      <c r="D9" s="10" t="s">
        <v>23</v>
      </c>
      <c r="E9" s="10"/>
      <c r="F9" s="10"/>
      <c r="G9" s="10"/>
      <c r="H9" s="11"/>
      <c r="I9" s="15" t="s">
        <v>8</v>
      </c>
      <c r="J9" s="16"/>
      <c r="K9" s="112"/>
      <c r="L9" s="113"/>
    </row>
    <row r="10" spans="1:13" ht="18.75" customHeight="1" thickBot="1" x14ac:dyDescent="0.3">
      <c r="A10" s="17" t="s">
        <v>9</v>
      </c>
      <c r="B10" s="18"/>
      <c r="C10" s="18"/>
      <c r="D10" s="18" t="s">
        <v>22</v>
      </c>
      <c r="E10" s="18"/>
      <c r="F10" s="18"/>
      <c r="G10" s="18"/>
      <c r="H10" s="19"/>
      <c r="I10" s="114"/>
      <c r="J10" s="115"/>
      <c r="K10" s="115"/>
      <c r="L10" s="116"/>
    </row>
    <row r="11" spans="1:13" s="3" customFormat="1" ht="21.75" customHeight="1" thickBot="1" x14ac:dyDescent="0.3">
      <c r="A11" s="120" t="s">
        <v>10</v>
      </c>
      <c r="B11" s="120" t="s">
        <v>11</v>
      </c>
      <c r="C11" s="123" t="s">
        <v>12</v>
      </c>
      <c r="D11" s="124"/>
      <c r="E11" s="125"/>
      <c r="F11" s="123" t="s">
        <v>13</v>
      </c>
      <c r="G11" s="124"/>
      <c r="H11" s="125"/>
      <c r="I11" s="123" t="s">
        <v>14</v>
      </c>
      <c r="J11" s="124"/>
      <c r="K11" s="125"/>
      <c r="L11" s="117" t="s">
        <v>15</v>
      </c>
      <c r="M11" s="126" t="s">
        <v>16</v>
      </c>
    </row>
    <row r="12" spans="1:13" ht="21.75" customHeight="1" x14ac:dyDescent="0.25">
      <c r="A12" s="121"/>
      <c r="B12" s="121"/>
      <c r="C12" s="110" t="s">
        <v>17</v>
      </c>
      <c r="D12" s="106" t="s">
        <v>18</v>
      </c>
      <c r="E12" s="108" t="s">
        <v>19</v>
      </c>
      <c r="F12" s="110" t="s">
        <v>17</v>
      </c>
      <c r="G12" s="106" t="s">
        <v>18</v>
      </c>
      <c r="H12" s="108" t="s">
        <v>19</v>
      </c>
      <c r="I12" s="110" t="s">
        <v>17</v>
      </c>
      <c r="J12" s="106" t="s">
        <v>18</v>
      </c>
      <c r="K12" s="108" t="s">
        <v>19</v>
      </c>
      <c r="L12" s="118"/>
      <c r="M12" s="126"/>
    </row>
    <row r="13" spans="1:13" ht="9.75" customHeight="1" thickBot="1" x14ac:dyDescent="0.3">
      <c r="A13" s="122"/>
      <c r="B13" s="122"/>
      <c r="C13" s="111"/>
      <c r="D13" s="107"/>
      <c r="E13" s="109"/>
      <c r="F13" s="111"/>
      <c r="G13" s="107"/>
      <c r="H13" s="109"/>
      <c r="I13" s="111"/>
      <c r="J13" s="107"/>
      <c r="K13" s="109"/>
      <c r="L13" s="119"/>
      <c r="M13" s="126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20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40</v>
      </c>
      <c r="C15" s="32">
        <v>120</v>
      </c>
      <c r="D15" s="33">
        <v>650</v>
      </c>
      <c r="E15" s="24">
        <f>C15*D15</f>
        <v>78000</v>
      </c>
      <c r="F15" s="35">
        <v>0</v>
      </c>
      <c r="G15" s="36"/>
      <c r="H15" s="34">
        <f t="shared" si="0"/>
        <v>0</v>
      </c>
      <c r="I15" s="37">
        <f t="shared" ref="I15:I20" si="1">+I14+C15-F15</f>
        <v>120</v>
      </c>
      <c r="J15" s="38">
        <f t="shared" ref="J15:J25" si="2">ROUND(((K14+E15)-H15)/I15,2)</f>
        <v>650</v>
      </c>
      <c r="K15" s="39">
        <f t="shared" ref="K15:K19" si="3">ROUND(I15*J15,2)</f>
        <v>78000</v>
      </c>
      <c r="L15" s="40"/>
      <c r="M15" s="41"/>
    </row>
    <row r="16" spans="1:13" ht="17.100000000000001" customHeight="1" x14ac:dyDescent="0.25">
      <c r="A16" s="20">
        <v>45426</v>
      </c>
      <c r="B16" s="42" t="s">
        <v>105</v>
      </c>
      <c r="C16" s="22"/>
      <c r="D16" s="23"/>
      <c r="E16" s="24"/>
      <c r="F16" s="25">
        <v>8</v>
      </c>
      <c r="G16" s="47">
        <f>J15</f>
        <v>650</v>
      </c>
      <c r="H16" s="24">
        <f t="shared" ref="H16" si="4">F16*G16</f>
        <v>5200</v>
      </c>
      <c r="I16" s="48">
        <f t="shared" si="1"/>
        <v>112</v>
      </c>
      <c r="J16" s="49">
        <f t="shared" si="2"/>
        <v>650</v>
      </c>
      <c r="K16" s="50">
        <f t="shared" si="3"/>
        <v>72800</v>
      </c>
      <c r="L16" s="29"/>
      <c r="M16" s="1" t="s">
        <v>43</v>
      </c>
    </row>
    <row r="17" spans="1:13" ht="17.100000000000001" customHeight="1" x14ac:dyDescent="0.25">
      <c r="A17" s="20">
        <v>45426</v>
      </c>
      <c r="B17" s="42" t="s">
        <v>103</v>
      </c>
      <c r="C17" s="22"/>
      <c r="D17" s="23"/>
      <c r="E17" s="24"/>
      <c r="F17" s="25">
        <v>1</v>
      </c>
      <c r="G17" s="47">
        <f t="shared" ref="G17:G20" si="5">J16</f>
        <v>650</v>
      </c>
      <c r="H17" s="24">
        <f t="shared" ref="H17" si="6">F17*G17</f>
        <v>650</v>
      </c>
      <c r="I17" s="48">
        <f t="shared" si="1"/>
        <v>111</v>
      </c>
      <c r="J17" s="49">
        <f t="shared" si="2"/>
        <v>650</v>
      </c>
      <c r="K17" s="50">
        <f t="shared" si="3"/>
        <v>72150</v>
      </c>
      <c r="L17" s="29"/>
      <c r="M17" s="1" t="s">
        <v>45</v>
      </c>
    </row>
    <row r="18" spans="1:13" ht="17.100000000000001" customHeight="1" x14ac:dyDescent="0.25">
      <c r="A18" s="20">
        <v>45432</v>
      </c>
      <c r="B18" s="42" t="s">
        <v>94</v>
      </c>
      <c r="C18" s="22"/>
      <c r="D18" s="23"/>
      <c r="E18" s="24"/>
      <c r="F18" s="25">
        <v>7</v>
      </c>
      <c r="G18" s="47">
        <f t="shared" si="5"/>
        <v>650</v>
      </c>
      <c r="H18" s="24">
        <f t="shared" ref="H18" si="7">F18*G18</f>
        <v>4550</v>
      </c>
      <c r="I18" s="48">
        <f t="shared" si="1"/>
        <v>104</v>
      </c>
      <c r="J18" s="49">
        <f t="shared" si="2"/>
        <v>650</v>
      </c>
      <c r="K18" s="50">
        <f t="shared" si="3"/>
        <v>67600</v>
      </c>
      <c r="L18" s="29"/>
      <c r="M18" s="1" t="s">
        <v>47</v>
      </c>
    </row>
    <row r="19" spans="1:13" ht="17.100000000000001" customHeight="1" x14ac:dyDescent="0.25">
      <c r="A19" s="20">
        <v>45432</v>
      </c>
      <c r="B19" s="42" t="s">
        <v>95</v>
      </c>
      <c r="C19" s="44"/>
      <c r="D19" s="45"/>
      <c r="E19" s="24"/>
      <c r="F19" s="46">
        <v>5</v>
      </c>
      <c r="G19" s="47">
        <f t="shared" si="5"/>
        <v>650</v>
      </c>
      <c r="H19" s="24">
        <f t="shared" si="0"/>
        <v>3250</v>
      </c>
      <c r="I19" s="48">
        <f t="shared" si="1"/>
        <v>99</v>
      </c>
      <c r="J19" s="49">
        <f t="shared" si="2"/>
        <v>650</v>
      </c>
      <c r="K19" s="50">
        <f t="shared" si="3"/>
        <v>64350</v>
      </c>
      <c r="L19" s="51"/>
      <c r="M19" s="1" t="s">
        <v>46</v>
      </c>
    </row>
    <row r="20" spans="1:13" ht="17.100000000000001" customHeight="1" x14ac:dyDescent="0.25">
      <c r="A20" s="20">
        <v>45439</v>
      </c>
      <c r="B20" s="42" t="s">
        <v>101</v>
      </c>
      <c r="C20" s="44"/>
      <c r="D20" s="45"/>
      <c r="E20" s="24"/>
      <c r="F20" s="46">
        <v>20</v>
      </c>
      <c r="G20" s="47">
        <f t="shared" si="5"/>
        <v>650</v>
      </c>
      <c r="H20" s="24">
        <f t="shared" si="0"/>
        <v>13000</v>
      </c>
      <c r="I20" s="48">
        <f t="shared" si="1"/>
        <v>79</v>
      </c>
      <c r="J20" s="49">
        <f t="shared" si="2"/>
        <v>650</v>
      </c>
      <c r="K20" s="50">
        <f t="shared" ref="K20" si="8">ROUND(I20*J20,2)</f>
        <v>51350</v>
      </c>
      <c r="L20" s="51"/>
      <c r="M20" s="1" t="s">
        <v>50</v>
      </c>
    </row>
    <row r="21" spans="1:13" ht="17.100000000000001" customHeight="1" x14ac:dyDescent="0.25">
      <c r="A21" s="20">
        <v>45448</v>
      </c>
      <c r="B21" s="52" t="s">
        <v>100</v>
      </c>
      <c r="C21" s="44"/>
      <c r="D21" s="45"/>
      <c r="E21" s="24"/>
      <c r="F21" s="46">
        <v>8</v>
      </c>
      <c r="G21" s="47">
        <f t="shared" ref="G21" si="9">J20</f>
        <v>650</v>
      </c>
      <c r="H21" s="24">
        <f t="shared" ref="H21" si="10">F21*G21</f>
        <v>5200</v>
      </c>
      <c r="I21" s="48">
        <f t="shared" ref="I21" si="11">+I20+C21-F21</f>
        <v>71</v>
      </c>
      <c r="J21" s="49">
        <f t="shared" si="2"/>
        <v>650</v>
      </c>
      <c r="K21" s="50">
        <f t="shared" ref="K21" si="12">ROUND(I21*J21,2)</f>
        <v>46150</v>
      </c>
      <c r="L21" s="51"/>
      <c r="M21" s="1" t="s">
        <v>54</v>
      </c>
    </row>
    <row r="22" spans="1:13" ht="17.100000000000001" customHeight="1" x14ac:dyDescent="0.25">
      <c r="A22" s="20">
        <v>45449</v>
      </c>
      <c r="B22" s="53" t="s">
        <v>99</v>
      </c>
      <c r="C22" s="44"/>
      <c r="D22" s="45"/>
      <c r="E22" s="24"/>
      <c r="F22" s="46">
        <v>1</v>
      </c>
      <c r="G22" s="47">
        <f t="shared" ref="G22" si="13">J21</f>
        <v>650</v>
      </c>
      <c r="H22" s="24">
        <f t="shared" ref="H22" si="14">F22*G22</f>
        <v>650</v>
      </c>
      <c r="I22" s="48">
        <f t="shared" ref="I22" si="15">+I21+C22-F22</f>
        <v>70</v>
      </c>
      <c r="J22" s="49">
        <f t="shared" si="2"/>
        <v>650</v>
      </c>
      <c r="K22" s="50">
        <f t="shared" ref="K22" si="16">ROUND(I22*J22,2)</f>
        <v>45500</v>
      </c>
      <c r="L22" s="51"/>
      <c r="M22" s="1" t="s">
        <v>55</v>
      </c>
    </row>
    <row r="23" spans="1:13" ht="17.100000000000001" customHeight="1" x14ac:dyDescent="0.25">
      <c r="A23" s="20">
        <v>45450</v>
      </c>
      <c r="B23" s="53" t="s">
        <v>66</v>
      </c>
      <c r="C23" s="44"/>
      <c r="D23" s="45"/>
      <c r="E23" s="24"/>
      <c r="F23" s="46">
        <v>2</v>
      </c>
      <c r="G23" s="47">
        <f t="shared" ref="G23" si="17">J22</f>
        <v>650</v>
      </c>
      <c r="H23" s="24">
        <f t="shared" ref="H23" si="18">F23*G23</f>
        <v>1300</v>
      </c>
      <c r="I23" s="48">
        <f t="shared" ref="I23" si="19">+I22+C23-F23</f>
        <v>68</v>
      </c>
      <c r="J23" s="49">
        <f t="shared" si="2"/>
        <v>650</v>
      </c>
      <c r="K23" s="50">
        <f t="shared" ref="K23" si="20">ROUND(I23*J23,2)</f>
        <v>44200</v>
      </c>
      <c r="L23" s="51"/>
      <c r="M23" s="1" t="s">
        <v>57</v>
      </c>
    </row>
    <row r="24" spans="1:13" ht="17.100000000000001" customHeight="1" x14ac:dyDescent="0.25">
      <c r="A24" s="20">
        <v>45453</v>
      </c>
      <c r="B24" s="53" t="s">
        <v>67</v>
      </c>
      <c r="C24" s="44"/>
      <c r="D24" s="45"/>
      <c r="E24" s="24"/>
      <c r="F24" s="46">
        <v>1</v>
      </c>
      <c r="G24" s="47">
        <f t="shared" ref="G24" si="21">J23</f>
        <v>650</v>
      </c>
      <c r="H24" s="24">
        <f t="shared" ref="H24" si="22">F24*G24</f>
        <v>650</v>
      </c>
      <c r="I24" s="48">
        <f t="shared" ref="I24" si="23">+I23+C24-F24</f>
        <v>67</v>
      </c>
      <c r="J24" s="49">
        <f t="shared" si="2"/>
        <v>650</v>
      </c>
      <c r="K24" s="50">
        <f t="shared" ref="K24" si="24">ROUND(I24*J24,2)</f>
        <v>43550</v>
      </c>
      <c r="L24" s="51"/>
      <c r="M24" s="1" t="s">
        <v>58</v>
      </c>
    </row>
    <row r="25" spans="1:13" ht="17.100000000000001" customHeight="1" x14ac:dyDescent="0.25">
      <c r="A25" s="30">
        <v>45461</v>
      </c>
      <c r="B25" s="31" t="s">
        <v>96</v>
      </c>
      <c r="C25" s="32"/>
      <c r="D25" s="33"/>
      <c r="E25" s="34"/>
      <c r="F25" s="35">
        <v>1</v>
      </c>
      <c r="G25" s="36">
        <f t="shared" ref="G25" si="25">J24</f>
        <v>650</v>
      </c>
      <c r="H25" s="34">
        <f t="shared" ref="H25:H26" si="26">F25*G25</f>
        <v>650</v>
      </c>
      <c r="I25" s="37">
        <f t="shared" ref="I25" si="27">+I24+C25-F25</f>
        <v>66</v>
      </c>
      <c r="J25" s="38">
        <f t="shared" si="2"/>
        <v>650</v>
      </c>
      <c r="K25" s="39">
        <f t="shared" ref="K25" si="28">ROUND(I25*J25,2)</f>
        <v>42900</v>
      </c>
      <c r="L25" s="40"/>
      <c r="M25" s="41" t="s">
        <v>60</v>
      </c>
    </row>
    <row r="26" spans="1:13" ht="17.100000000000001" customHeight="1" x14ac:dyDescent="0.25">
      <c r="A26" s="20">
        <v>45469</v>
      </c>
      <c r="B26" s="42" t="s">
        <v>79</v>
      </c>
      <c r="C26" s="22"/>
      <c r="D26" s="23"/>
      <c r="E26" s="24"/>
      <c r="F26" s="25">
        <v>2</v>
      </c>
      <c r="G26" s="47">
        <f>J23</f>
        <v>650</v>
      </c>
      <c r="H26" s="24">
        <f t="shared" si="26"/>
        <v>1300</v>
      </c>
      <c r="I26" s="37">
        <f t="shared" ref="I26:I27" si="29">+I25+C26-F26</f>
        <v>64</v>
      </c>
      <c r="J26" s="38">
        <f t="shared" ref="J26:J27" si="30">ROUND(((K25+E26)-H26)/I26,2)</f>
        <v>650</v>
      </c>
      <c r="K26" s="39">
        <f t="shared" ref="K26:K27" si="31">ROUND(I26*J26,2)</f>
        <v>41600</v>
      </c>
      <c r="L26" s="58"/>
      <c r="M26" s="1" t="s">
        <v>90</v>
      </c>
    </row>
    <row r="27" spans="1:13" ht="17.100000000000001" customHeight="1" x14ac:dyDescent="0.25">
      <c r="A27" s="20">
        <v>45469</v>
      </c>
      <c r="B27" s="42" t="s">
        <v>74</v>
      </c>
      <c r="C27" s="22"/>
      <c r="D27" s="23"/>
      <c r="E27" s="24"/>
      <c r="F27" s="25">
        <v>4</v>
      </c>
      <c r="G27" s="47">
        <f>J24</f>
        <v>650</v>
      </c>
      <c r="H27" s="24">
        <f t="shared" ref="H27" si="32">F27*G27</f>
        <v>2600</v>
      </c>
      <c r="I27" s="37">
        <f t="shared" si="29"/>
        <v>60</v>
      </c>
      <c r="J27" s="38">
        <f t="shared" si="30"/>
        <v>650</v>
      </c>
      <c r="K27" s="39">
        <f t="shared" si="31"/>
        <v>39000</v>
      </c>
      <c r="L27" s="58"/>
      <c r="M27" s="1" t="s">
        <v>93</v>
      </c>
    </row>
    <row r="28" spans="1:13" ht="17.100000000000001" customHeight="1" x14ac:dyDescent="0.25">
      <c r="A28" s="20">
        <v>45474</v>
      </c>
      <c r="B28" s="42" t="s">
        <v>63</v>
      </c>
      <c r="C28" s="22"/>
      <c r="D28" s="23"/>
      <c r="E28" s="24"/>
      <c r="F28" s="25">
        <v>8</v>
      </c>
      <c r="G28" s="47">
        <f>J25</f>
        <v>650</v>
      </c>
      <c r="H28" s="24">
        <f t="shared" ref="H28:H29" si="33">F28*G28</f>
        <v>5200</v>
      </c>
      <c r="I28" s="37">
        <f t="shared" ref="I28" si="34">+I27+C28-F28</f>
        <v>52</v>
      </c>
      <c r="J28" s="38">
        <f t="shared" ref="J28" si="35">ROUND(((K27+E28)-H28)/I28,2)</f>
        <v>650</v>
      </c>
      <c r="K28" s="39">
        <f t="shared" ref="K28" si="36">ROUND(I28*J28,2)</f>
        <v>33800</v>
      </c>
      <c r="L28" s="29"/>
      <c r="M28" s="1" t="s">
        <v>64</v>
      </c>
    </row>
    <row r="29" spans="1:13" ht="17.100000000000001" customHeight="1" x14ac:dyDescent="0.25">
      <c r="A29" s="20">
        <v>45474</v>
      </c>
      <c r="B29" s="53" t="s">
        <v>68</v>
      </c>
      <c r="C29" s="44"/>
      <c r="D29" s="45"/>
      <c r="E29" s="24"/>
      <c r="F29" s="46">
        <v>8</v>
      </c>
      <c r="G29" s="47">
        <f>J27</f>
        <v>650</v>
      </c>
      <c r="H29" s="24">
        <f t="shared" si="33"/>
        <v>5200</v>
      </c>
      <c r="I29" s="37">
        <f t="shared" ref="I29" si="37">+I28+C29-F29</f>
        <v>44</v>
      </c>
      <c r="J29" s="38">
        <f t="shared" ref="J29" si="38">ROUND(((K28+E29)-H29)/I29,2)</f>
        <v>650</v>
      </c>
      <c r="K29" s="39">
        <f t="shared" ref="K29" si="39">ROUND(I29*J29,2)</f>
        <v>28600</v>
      </c>
      <c r="L29" s="51"/>
      <c r="M29" s="1" t="s">
        <v>69</v>
      </c>
    </row>
    <row r="30" spans="1:13" ht="17.100000000000001" customHeight="1" x14ac:dyDescent="0.25">
      <c r="A30" s="20">
        <v>45474</v>
      </c>
      <c r="B30" s="53" t="s">
        <v>72</v>
      </c>
      <c r="C30" s="44"/>
      <c r="D30" s="45"/>
      <c r="E30" s="24"/>
      <c r="F30" s="46">
        <v>1</v>
      </c>
      <c r="G30" s="47">
        <f t="shared" ref="G30:G37" si="40">J29</f>
        <v>650</v>
      </c>
      <c r="H30" s="24">
        <f t="shared" ref="H30" si="41">F30*G30</f>
        <v>650</v>
      </c>
      <c r="I30" s="48">
        <f t="shared" ref="I30" si="42">+I29+C30-F30</f>
        <v>43</v>
      </c>
      <c r="J30" s="49">
        <f t="shared" ref="J30" si="43">ROUND(((K29+E30)-H30)/I30,2)</f>
        <v>650</v>
      </c>
      <c r="K30" s="50">
        <f t="shared" ref="K30" si="44">ROUND(I30*J30,2)</f>
        <v>27950</v>
      </c>
      <c r="L30" s="51"/>
      <c r="M30" s="1" t="s">
        <v>73</v>
      </c>
    </row>
    <row r="31" spans="1:13" ht="17.100000000000001" customHeight="1" x14ac:dyDescent="0.25">
      <c r="A31" s="20">
        <v>45476</v>
      </c>
      <c r="B31" s="53" t="s">
        <v>74</v>
      </c>
      <c r="C31" s="44"/>
      <c r="D31" s="45"/>
      <c r="E31" s="24"/>
      <c r="F31" s="46">
        <v>4</v>
      </c>
      <c r="G31" s="47">
        <f t="shared" si="40"/>
        <v>650</v>
      </c>
      <c r="H31" s="24">
        <f t="shared" ref="H31" si="45">F31*G31</f>
        <v>2600</v>
      </c>
      <c r="I31" s="48">
        <f t="shared" ref="I31" si="46">+I30+C31-F31</f>
        <v>39</v>
      </c>
      <c r="J31" s="49">
        <f t="shared" ref="J31" si="47">ROUND(((K30+E31)-H31)/I31,2)</f>
        <v>650</v>
      </c>
      <c r="K31" s="50">
        <f t="shared" ref="K31" si="48">ROUND(I31*J31,2)</f>
        <v>25350</v>
      </c>
      <c r="L31" s="51"/>
      <c r="M31" s="1" t="s">
        <v>75</v>
      </c>
    </row>
    <row r="32" spans="1:13" ht="17.100000000000001" customHeight="1" x14ac:dyDescent="0.25">
      <c r="A32" s="20">
        <v>45476</v>
      </c>
      <c r="B32" s="53" t="s">
        <v>76</v>
      </c>
      <c r="C32" s="44"/>
      <c r="D32" s="45"/>
      <c r="E32" s="24"/>
      <c r="F32" s="46">
        <v>1</v>
      </c>
      <c r="G32" s="47">
        <f t="shared" si="40"/>
        <v>650</v>
      </c>
      <c r="H32" s="24">
        <f t="shared" ref="H32" si="49">F32*G32</f>
        <v>650</v>
      </c>
      <c r="I32" s="48">
        <f t="shared" ref="I32" si="50">+I31+C32-F32</f>
        <v>38</v>
      </c>
      <c r="J32" s="49">
        <f t="shared" ref="J32" si="51">ROUND(((K31+E32)-H32)/I32,2)</f>
        <v>650</v>
      </c>
      <c r="K32" s="50">
        <f t="shared" ref="K32" si="52">ROUND(I32*J32,2)</f>
        <v>24700</v>
      </c>
      <c r="L32" s="51"/>
      <c r="M32" s="1" t="s">
        <v>77</v>
      </c>
    </row>
    <row r="33" spans="1:13" ht="17.100000000000001" customHeight="1" x14ac:dyDescent="0.25">
      <c r="A33" s="20">
        <v>45477</v>
      </c>
      <c r="B33" s="53" t="s">
        <v>63</v>
      </c>
      <c r="C33" s="44"/>
      <c r="D33" s="45"/>
      <c r="E33" s="24"/>
      <c r="F33" s="46">
        <v>1</v>
      </c>
      <c r="G33" s="47">
        <f t="shared" si="40"/>
        <v>650</v>
      </c>
      <c r="H33" s="24">
        <f t="shared" ref="H33" si="53">F33*G33</f>
        <v>650</v>
      </c>
      <c r="I33" s="48">
        <f t="shared" ref="I33" si="54">+I32+C33-F33</f>
        <v>37</v>
      </c>
      <c r="J33" s="49">
        <f t="shared" ref="J33" si="55">ROUND(((K32+E33)-H33)/I33,2)</f>
        <v>650</v>
      </c>
      <c r="K33" s="50">
        <f t="shared" ref="K33" si="56">ROUND(I33*J33,2)</f>
        <v>24050</v>
      </c>
      <c r="L33" s="51"/>
      <c r="M33" s="1" t="s">
        <v>78</v>
      </c>
    </row>
    <row r="34" spans="1:13" ht="17.100000000000001" customHeight="1" x14ac:dyDescent="0.25">
      <c r="A34" s="20">
        <v>45482</v>
      </c>
      <c r="B34" s="53" t="s">
        <v>79</v>
      </c>
      <c r="C34" s="44"/>
      <c r="D34" s="45"/>
      <c r="E34" s="24"/>
      <c r="F34" s="46">
        <v>5</v>
      </c>
      <c r="G34" s="47">
        <f t="shared" si="40"/>
        <v>650</v>
      </c>
      <c r="H34" s="24">
        <f t="shared" ref="H34" si="57">F34*G34</f>
        <v>3250</v>
      </c>
      <c r="I34" s="48">
        <f t="shared" ref="I34" si="58">+I33+C34-F34</f>
        <v>32</v>
      </c>
      <c r="J34" s="49">
        <f t="shared" ref="J34" si="59">ROUND(((K33+E34)-H34)/I34,2)</f>
        <v>650</v>
      </c>
      <c r="K34" s="50">
        <f t="shared" ref="K34" si="60">ROUND(I34*J34,2)</f>
        <v>20800</v>
      </c>
      <c r="L34" s="51"/>
      <c r="M34" s="1" t="s">
        <v>80</v>
      </c>
    </row>
    <row r="35" spans="1:13" ht="17.100000000000001" customHeight="1" x14ac:dyDescent="0.25">
      <c r="A35" s="20">
        <v>45483</v>
      </c>
      <c r="B35" s="53" t="s">
        <v>81</v>
      </c>
      <c r="C35" s="44"/>
      <c r="D35" s="45"/>
      <c r="E35" s="24"/>
      <c r="F35" s="46">
        <v>5</v>
      </c>
      <c r="G35" s="47">
        <f t="shared" si="40"/>
        <v>650</v>
      </c>
      <c r="H35" s="24">
        <f t="shared" ref="H35" si="61">F35*G35</f>
        <v>3250</v>
      </c>
      <c r="I35" s="48">
        <f t="shared" ref="I35" si="62">+I34+C35-F35</f>
        <v>27</v>
      </c>
      <c r="J35" s="49">
        <f t="shared" ref="J35" si="63">ROUND(((K34+E35)-H35)/I35,2)</f>
        <v>650</v>
      </c>
      <c r="K35" s="50">
        <f t="shared" ref="K35" si="64">ROUND(I35*J35,2)</f>
        <v>17550</v>
      </c>
      <c r="L35" s="51"/>
      <c r="M35" s="1" t="s">
        <v>82</v>
      </c>
    </row>
    <row r="36" spans="1:13" ht="17.100000000000001" customHeight="1" x14ac:dyDescent="0.25">
      <c r="A36" s="20">
        <v>45484</v>
      </c>
      <c r="B36" s="53" t="s">
        <v>83</v>
      </c>
      <c r="C36" s="44"/>
      <c r="D36" s="45"/>
      <c r="E36" s="24"/>
      <c r="F36" s="46">
        <v>8</v>
      </c>
      <c r="G36" s="47">
        <f t="shared" si="40"/>
        <v>650</v>
      </c>
      <c r="H36" s="24">
        <f t="shared" ref="H36" si="65">F36*G36</f>
        <v>5200</v>
      </c>
      <c r="I36" s="48">
        <f t="shared" ref="I36" si="66">+I35+C36-F36</f>
        <v>19</v>
      </c>
      <c r="J36" s="49">
        <f t="shared" ref="J36" si="67">ROUND(((K35+E36)-H36)/I36,2)</f>
        <v>650</v>
      </c>
      <c r="K36" s="50">
        <f t="shared" ref="K36" si="68">ROUND(I36*J36,2)</f>
        <v>12350</v>
      </c>
      <c r="L36" s="51"/>
      <c r="M36" s="1" t="s">
        <v>84</v>
      </c>
    </row>
    <row r="37" spans="1:13" ht="17.100000000000001" customHeight="1" x14ac:dyDescent="0.25">
      <c r="A37" s="20">
        <v>45490</v>
      </c>
      <c r="B37" s="53" t="s">
        <v>85</v>
      </c>
      <c r="C37" s="44"/>
      <c r="D37" s="45"/>
      <c r="E37" s="24"/>
      <c r="F37" s="46">
        <v>2</v>
      </c>
      <c r="G37" s="47">
        <f t="shared" si="40"/>
        <v>650</v>
      </c>
      <c r="H37" s="24">
        <f t="shared" ref="H37" si="69">F37*G37</f>
        <v>1300</v>
      </c>
      <c r="I37" s="48">
        <f t="shared" ref="I37" si="70">+I36+C37-F37</f>
        <v>17</v>
      </c>
      <c r="J37" s="49">
        <f t="shared" ref="J37" si="71">ROUND(((K36+E37)-H37)/I37,2)</f>
        <v>650</v>
      </c>
      <c r="K37" s="50">
        <f t="shared" ref="K37" si="72">ROUND(I37*J37,2)</f>
        <v>11050</v>
      </c>
      <c r="L37" s="51"/>
      <c r="M37" s="1" t="s">
        <v>86</v>
      </c>
    </row>
    <row r="38" spans="1:13" ht="17.100000000000001" customHeight="1" x14ac:dyDescent="0.25">
      <c r="A38" s="20">
        <v>45531</v>
      </c>
      <c r="B38" s="53" t="s">
        <v>132</v>
      </c>
      <c r="C38" s="44"/>
      <c r="D38" s="45"/>
      <c r="E38" s="24"/>
      <c r="F38" s="46">
        <v>1</v>
      </c>
      <c r="G38" s="47">
        <f t="shared" ref="G38" si="73">J37</f>
        <v>650</v>
      </c>
      <c r="H38" s="24">
        <f t="shared" ref="H38" si="74">F38*G38</f>
        <v>650</v>
      </c>
      <c r="I38" s="48">
        <f t="shared" ref="I38" si="75">+I37+C38-F38</f>
        <v>16</v>
      </c>
      <c r="J38" s="49">
        <f t="shared" ref="J38" si="76">ROUND(((K37+E38)-H38)/I38,2)</f>
        <v>650</v>
      </c>
      <c r="K38" s="50">
        <f t="shared" ref="K38" si="77">ROUND(I38*J38,2)</f>
        <v>10400</v>
      </c>
      <c r="L38" s="51"/>
      <c r="M38" s="1" t="s">
        <v>133</v>
      </c>
    </row>
    <row r="39" spans="1:13" ht="17.100000000000001" customHeight="1" x14ac:dyDescent="0.25">
      <c r="A39" s="20">
        <v>45544</v>
      </c>
      <c r="B39" s="53" t="s">
        <v>143</v>
      </c>
      <c r="C39" s="44"/>
      <c r="D39" s="45"/>
      <c r="E39" s="24"/>
      <c r="F39" s="46">
        <v>8</v>
      </c>
      <c r="G39" s="47">
        <f t="shared" ref="G39" si="78">J38</f>
        <v>650</v>
      </c>
      <c r="H39" s="24">
        <f t="shared" ref="H39" si="79">F39*G39</f>
        <v>5200</v>
      </c>
      <c r="I39" s="48">
        <f t="shared" ref="I39" si="80">+I38+C39-F39</f>
        <v>8</v>
      </c>
      <c r="J39" s="49">
        <f t="shared" ref="J39" si="81">ROUND(((K38+E39)-H39)/I39,2)</f>
        <v>650</v>
      </c>
      <c r="K39" s="50">
        <f t="shared" ref="K39" si="82">ROUND(I39*J39,2)</f>
        <v>5200</v>
      </c>
      <c r="L39" s="51"/>
      <c r="M39" s="1" t="s">
        <v>145</v>
      </c>
    </row>
    <row r="40" spans="1:13" ht="17.100000000000001" customHeight="1" x14ac:dyDescent="0.25">
      <c r="A40" s="20">
        <v>45546</v>
      </c>
      <c r="B40" s="53" t="s">
        <v>79</v>
      </c>
      <c r="C40" s="44"/>
      <c r="D40" s="45"/>
      <c r="E40" s="24"/>
      <c r="F40" s="46">
        <v>2</v>
      </c>
      <c r="G40" s="47">
        <f t="shared" ref="G40" si="83">J39</f>
        <v>650</v>
      </c>
      <c r="H40" s="24">
        <f t="shared" ref="H40" si="84">F40*G40</f>
        <v>1300</v>
      </c>
      <c r="I40" s="48">
        <f t="shared" ref="I40" si="85">+I39+C40-F40</f>
        <v>6</v>
      </c>
      <c r="J40" s="49">
        <f t="shared" ref="J40" si="86">ROUND(((K39+E40)-H40)/I40,2)</f>
        <v>650</v>
      </c>
      <c r="K40" s="50">
        <f t="shared" ref="K40" si="87">ROUND(I40*J40,2)</f>
        <v>3900</v>
      </c>
      <c r="L40" s="51"/>
      <c r="M40" s="1" t="s">
        <v>150</v>
      </c>
    </row>
    <row r="41" spans="1:13" ht="17.100000000000001" customHeight="1" x14ac:dyDescent="0.25">
      <c r="A41" s="20">
        <v>45548</v>
      </c>
      <c r="B41" s="53" t="s">
        <v>81</v>
      </c>
      <c r="C41" s="44"/>
      <c r="D41" s="45"/>
      <c r="E41" s="24"/>
      <c r="F41" s="46">
        <v>2</v>
      </c>
      <c r="G41" s="47">
        <f t="shared" ref="G41" si="88">J40</f>
        <v>650</v>
      </c>
      <c r="H41" s="24">
        <f t="shared" ref="H41" si="89">F41*G41</f>
        <v>1300</v>
      </c>
      <c r="I41" s="48">
        <f t="shared" ref="I41" si="90">+I40+C41-F41</f>
        <v>4</v>
      </c>
      <c r="J41" s="49">
        <f t="shared" ref="J41" si="91">ROUND(((K40+E41)-H41)/I41,2)</f>
        <v>650</v>
      </c>
      <c r="K41" s="50">
        <f t="shared" ref="K41" si="92">ROUND(I41*J41,2)</f>
        <v>2600</v>
      </c>
      <c r="L41" s="51"/>
      <c r="M41" s="1" t="s">
        <v>151</v>
      </c>
    </row>
    <row r="42" spans="1:13" ht="17.100000000000001" customHeight="1" x14ac:dyDescent="0.25">
      <c r="A42" s="20">
        <v>45567</v>
      </c>
      <c r="B42" s="53" t="s">
        <v>81</v>
      </c>
      <c r="C42" s="44"/>
      <c r="D42" s="45"/>
      <c r="E42" s="24"/>
      <c r="F42" s="46">
        <v>2</v>
      </c>
      <c r="G42" s="47">
        <f t="shared" ref="G42" si="93">J41</f>
        <v>650</v>
      </c>
      <c r="H42" s="24">
        <f t="shared" ref="H42" si="94">F42*G42</f>
        <v>1300</v>
      </c>
      <c r="I42" s="48">
        <f t="shared" ref="I42" si="95">+I41+C42-F42</f>
        <v>2</v>
      </c>
      <c r="J42" s="49">
        <f t="shared" ref="J42" si="96">ROUND(((K41+E42)-H42)/I42,2)</f>
        <v>650</v>
      </c>
      <c r="K42" s="50">
        <f t="shared" ref="K42" si="97">ROUND(I42*J42,2)</f>
        <v>1300</v>
      </c>
      <c r="L42" s="51"/>
      <c r="M42" s="1" t="s">
        <v>171</v>
      </c>
    </row>
    <row r="43" spans="1:13" ht="17.100000000000001" customHeight="1" x14ac:dyDescent="0.25">
      <c r="A43" s="20">
        <v>45567</v>
      </c>
      <c r="B43" s="53" t="s">
        <v>79</v>
      </c>
      <c r="C43" s="44"/>
      <c r="D43" s="45"/>
      <c r="E43" s="24"/>
      <c r="F43" s="46">
        <v>2</v>
      </c>
      <c r="G43" s="47">
        <f t="shared" ref="G43" si="98">J42</f>
        <v>650</v>
      </c>
      <c r="H43" s="24">
        <f t="shared" ref="H43" si="99">F43*G43</f>
        <v>1300</v>
      </c>
      <c r="I43" s="48">
        <f t="shared" ref="I43" si="100">+I42+C43-F43</f>
        <v>0</v>
      </c>
      <c r="J43" s="49">
        <v>0</v>
      </c>
      <c r="K43" s="50">
        <f t="shared" ref="K43" si="101">ROUND(I43*J43,2)</f>
        <v>0</v>
      </c>
      <c r="L43" s="51"/>
      <c r="M43" s="1" t="s">
        <v>172</v>
      </c>
    </row>
    <row r="44" spans="1:13" ht="17.100000000000001" customHeight="1" x14ac:dyDescent="0.25">
      <c r="A44" s="20"/>
      <c r="B44" s="53"/>
      <c r="C44" s="44"/>
      <c r="D44" s="45"/>
      <c r="E44" s="24"/>
      <c r="F44" s="46"/>
      <c r="G44" s="47"/>
      <c r="H44" s="24"/>
      <c r="I44" s="48"/>
      <c r="J44" s="49"/>
      <c r="K44" s="50"/>
      <c r="L44" s="51"/>
    </row>
    <row r="45" spans="1:13" ht="17.100000000000001" customHeight="1" x14ac:dyDescent="0.25">
      <c r="A45" s="20"/>
      <c r="B45" s="53"/>
      <c r="C45" s="44"/>
      <c r="D45" s="45"/>
      <c r="E45" s="24"/>
      <c r="F45" s="46"/>
      <c r="G45" s="47"/>
      <c r="H45" s="24"/>
      <c r="I45" s="48"/>
      <c r="J45" s="49"/>
      <c r="K45" s="50"/>
      <c r="L45" s="51"/>
    </row>
    <row r="46" spans="1:13" ht="17.100000000000001" customHeight="1" x14ac:dyDescent="0.25">
      <c r="A46" s="20"/>
      <c r="B46" s="53"/>
      <c r="C46" s="44"/>
      <c r="D46" s="45"/>
      <c r="E46" s="24"/>
      <c r="F46" s="46"/>
      <c r="G46" s="47"/>
      <c r="H46" s="24"/>
      <c r="I46" s="48"/>
      <c r="J46" s="49"/>
      <c r="K46" s="50"/>
      <c r="L46" s="51"/>
    </row>
  </sheetData>
  <mergeCells count="23">
    <mergeCell ref="K9:L9"/>
    <mergeCell ref="K1:L1"/>
    <mergeCell ref="A3:L3"/>
    <mergeCell ref="A4:L4"/>
    <mergeCell ref="B6:H6"/>
    <mergeCell ref="A7:L7"/>
    <mergeCell ref="I10:L10"/>
    <mergeCell ref="A11:A13"/>
    <mergeCell ref="B11:B13"/>
    <mergeCell ref="C11:E11"/>
    <mergeCell ref="F11:H11"/>
    <mergeCell ref="I11:K11"/>
    <mergeCell ref="L11:L13"/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</mergeCells>
  <printOptions horizontalCentered="1"/>
  <pageMargins left="0.27559055118110237" right="0.27559055118110237" top="0.39370078740157483" bottom="0.19685039370078741" header="0" footer="0.51181102362204722"/>
  <pageSetup paperSize="14" scale="76" fitToHeight="10" orientation="portrait" r:id="rId1"/>
  <headerFooter alignWithMargins="0">
    <oddFooter>&amp;C&amp;"Times New Roman,Regular"&amp;16  145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N44"/>
  <sheetViews>
    <sheetView tabSelected="1" topLeftCell="A4" zoomScaleNormal="100" zoomScaleSheetLayoutView="100" workbookViewId="0">
      <selection activeCell="L23" sqref="L23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7.8554687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4" ht="28.5" customHeight="1" x14ac:dyDescent="0.25">
      <c r="K1" s="127" t="s">
        <v>0</v>
      </c>
      <c r="L1" s="127"/>
    </row>
    <row r="2" spans="1:14" ht="15" customHeight="1" x14ac:dyDescent="0.25"/>
    <row r="3" spans="1:14" s="3" customFormat="1" ht="24.75" customHeight="1" x14ac:dyDescent="0.25">
      <c r="A3" s="128" t="s">
        <v>1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</row>
    <row r="4" spans="1:14" ht="15" customHeight="1" x14ac:dyDescent="0.25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</row>
    <row r="5" spans="1:14" s="4" customFormat="1" ht="15" customHeight="1" x14ac:dyDescent="0.3">
      <c r="L5" s="5"/>
    </row>
    <row r="6" spans="1:14" ht="15" customHeight="1" x14ac:dyDescent="0.25">
      <c r="A6" s="6" t="s">
        <v>2</v>
      </c>
      <c r="B6" s="130" t="s">
        <v>3</v>
      </c>
      <c r="C6" s="130"/>
      <c r="D6" s="130"/>
      <c r="E6" s="130"/>
      <c r="F6" s="130"/>
      <c r="G6" s="130"/>
      <c r="H6" s="130"/>
      <c r="I6" s="7"/>
      <c r="J6" s="8" t="s">
        <v>4</v>
      </c>
      <c r="K6" s="8"/>
      <c r="L6" s="8"/>
    </row>
    <row r="7" spans="1:14" ht="15" customHeight="1" thickBot="1" x14ac:dyDescent="0.3">
      <c r="A7" s="131"/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</row>
    <row r="8" spans="1:14" ht="15" customHeight="1" thickBot="1" x14ac:dyDescent="0.3">
      <c r="A8" s="9" t="s">
        <v>5</v>
      </c>
      <c r="B8" s="10"/>
      <c r="C8" s="10"/>
      <c r="D8" s="10" t="s">
        <v>24</v>
      </c>
      <c r="E8" s="10"/>
      <c r="F8" s="10"/>
      <c r="G8" s="10"/>
      <c r="H8" s="11"/>
      <c r="I8" s="12" t="s">
        <v>6</v>
      </c>
      <c r="J8" s="10"/>
      <c r="K8" s="10" t="s">
        <v>37</v>
      </c>
      <c r="L8" s="13"/>
    </row>
    <row r="9" spans="1:14" ht="15" customHeight="1" x14ac:dyDescent="0.25">
      <c r="A9" s="14" t="s">
        <v>7</v>
      </c>
      <c r="B9" s="10"/>
      <c r="C9" s="10"/>
      <c r="D9" s="10"/>
      <c r="E9" s="10"/>
      <c r="F9" s="10"/>
      <c r="G9" s="10"/>
      <c r="H9" s="11"/>
      <c r="I9" s="15" t="s">
        <v>8</v>
      </c>
      <c r="J9" s="16"/>
      <c r="K9" s="112"/>
      <c r="L9" s="113"/>
    </row>
    <row r="10" spans="1:14" ht="18.75" customHeight="1" thickBot="1" x14ac:dyDescent="0.3">
      <c r="A10" s="17" t="s">
        <v>9</v>
      </c>
      <c r="B10" s="18"/>
      <c r="C10" s="18"/>
      <c r="D10" s="18" t="s">
        <v>22</v>
      </c>
      <c r="E10" s="18"/>
      <c r="F10" s="18"/>
      <c r="G10" s="18"/>
      <c r="H10" s="19"/>
      <c r="I10" s="114"/>
      <c r="J10" s="115"/>
      <c r="K10" s="115"/>
      <c r="L10" s="116"/>
    </row>
    <row r="11" spans="1:14" s="3" customFormat="1" ht="21.75" customHeight="1" thickBot="1" x14ac:dyDescent="0.3">
      <c r="A11" s="120" t="s">
        <v>10</v>
      </c>
      <c r="B11" s="120" t="s">
        <v>11</v>
      </c>
      <c r="C11" s="123" t="s">
        <v>12</v>
      </c>
      <c r="D11" s="124"/>
      <c r="E11" s="125"/>
      <c r="F11" s="123" t="s">
        <v>13</v>
      </c>
      <c r="G11" s="124"/>
      <c r="H11" s="125"/>
      <c r="I11" s="123" t="s">
        <v>14</v>
      </c>
      <c r="J11" s="124"/>
      <c r="K11" s="125"/>
      <c r="L11" s="117" t="s">
        <v>15</v>
      </c>
      <c r="M11" s="126" t="s">
        <v>16</v>
      </c>
    </row>
    <row r="12" spans="1:14" ht="21.75" customHeight="1" x14ac:dyDescent="0.25">
      <c r="A12" s="121"/>
      <c r="B12" s="121"/>
      <c r="C12" s="110" t="s">
        <v>17</v>
      </c>
      <c r="D12" s="106" t="s">
        <v>18</v>
      </c>
      <c r="E12" s="108" t="s">
        <v>19</v>
      </c>
      <c r="F12" s="110" t="s">
        <v>17</v>
      </c>
      <c r="G12" s="106" t="s">
        <v>18</v>
      </c>
      <c r="H12" s="108" t="s">
        <v>19</v>
      </c>
      <c r="I12" s="110" t="s">
        <v>17</v>
      </c>
      <c r="J12" s="106" t="s">
        <v>18</v>
      </c>
      <c r="K12" s="108" t="s">
        <v>19</v>
      </c>
      <c r="L12" s="118"/>
      <c r="M12" s="126"/>
      <c r="N12" s="3"/>
    </row>
    <row r="13" spans="1:14" ht="9.75" customHeight="1" thickBot="1" x14ac:dyDescent="0.3">
      <c r="A13" s="122"/>
      <c r="B13" s="122"/>
      <c r="C13" s="111"/>
      <c r="D13" s="107"/>
      <c r="E13" s="109"/>
      <c r="F13" s="111"/>
      <c r="G13" s="107"/>
      <c r="H13" s="109"/>
      <c r="I13" s="111"/>
      <c r="J13" s="107"/>
      <c r="K13" s="109"/>
      <c r="L13" s="119"/>
      <c r="M13" s="126"/>
    </row>
    <row r="14" spans="1:14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4" ht="17.100000000000001" customHeight="1" x14ac:dyDescent="0.25">
      <c r="A15" s="30">
        <v>45412</v>
      </c>
      <c r="B15" s="31" t="s">
        <v>40</v>
      </c>
      <c r="C15" s="32">
        <v>48</v>
      </c>
      <c r="D15" s="33">
        <v>300</v>
      </c>
      <c r="E15" s="24">
        <f>C15*D15</f>
        <v>14400</v>
      </c>
      <c r="F15" s="35">
        <v>0</v>
      </c>
      <c r="G15" s="36"/>
      <c r="H15" s="34">
        <f t="shared" si="0"/>
        <v>0</v>
      </c>
      <c r="I15" s="37">
        <f t="shared" ref="I15:I22" si="1">+I14+C15-F15</f>
        <v>48</v>
      </c>
      <c r="J15" s="38">
        <f t="shared" ref="J15:J22" si="2">ROUND(((K14+E15)-H15)/I15,2)</f>
        <v>300</v>
      </c>
      <c r="K15" s="39">
        <f t="shared" ref="K15:K22" si="3">ROUND(I15*J15,2)</f>
        <v>14400</v>
      </c>
      <c r="L15" s="40"/>
      <c r="M15" s="41"/>
    </row>
    <row r="16" spans="1:14" ht="17.100000000000001" customHeight="1" x14ac:dyDescent="0.25">
      <c r="A16" s="20">
        <v>45448</v>
      </c>
      <c r="B16" s="42" t="s">
        <v>96</v>
      </c>
      <c r="C16" s="22"/>
      <c r="D16" s="23"/>
      <c r="E16" s="24"/>
      <c r="F16" s="25">
        <v>1</v>
      </c>
      <c r="G16" s="26">
        <f>J15</f>
        <v>300</v>
      </c>
      <c r="H16" s="24">
        <f t="shared" si="0"/>
        <v>300</v>
      </c>
      <c r="I16" s="27">
        <f t="shared" si="1"/>
        <v>47</v>
      </c>
      <c r="J16" s="43">
        <f t="shared" si="2"/>
        <v>300</v>
      </c>
      <c r="K16" s="24">
        <f t="shared" si="3"/>
        <v>14100</v>
      </c>
      <c r="L16" s="29"/>
      <c r="M16" s="1" t="s">
        <v>53</v>
      </c>
    </row>
    <row r="17" spans="1:13" ht="17.100000000000001" customHeight="1" x14ac:dyDescent="0.25">
      <c r="A17" s="20">
        <v>45449</v>
      </c>
      <c r="B17" s="42" t="s">
        <v>98</v>
      </c>
      <c r="C17" s="44"/>
      <c r="D17" s="45"/>
      <c r="E17" s="24"/>
      <c r="F17" s="46">
        <v>1</v>
      </c>
      <c r="G17" s="26">
        <f t="shared" ref="G17:G18" si="4">J16</f>
        <v>300</v>
      </c>
      <c r="H17" s="24">
        <f t="shared" si="0"/>
        <v>300</v>
      </c>
      <c r="I17" s="48">
        <f t="shared" si="1"/>
        <v>46</v>
      </c>
      <c r="J17" s="49">
        <f t="shared" si="2"/>
        <v>300</v>
      </c>
      <c r="K17" s="50">
        <f t="shared" si="3"/>
        <v>13800</v>
      </c>
      <c r="L17" s="51"/>
      <c r="M17" s="1" t="s">
        <v>56</v>
      </c>
    </row>
    <row r="18" spans="1:13" ht="17.100000000000001" customHeight="1" x14ac:dyDescent="0.25">
      <c r="A18" s="20">
        <v>45462</v>
      </c>
      <c r="B18" s="42" t="s">
        <v>94</v>
      </c>
      <c r="C18" s="44"/>
      <c r="D18" s="45"/>
      <c r="E18" s="24"/>
      <c r="F18" s="46">
        <v>1</v>
      </c>
      <c r="G18" s="26">
        <f t="shared" si="4"/>
        <v>300</v>
      </c>
      <c r="H18" s="24">
        <f t="shared" si="0"/>
        <v>300</v>
      </c>
      <c r="I18" s="48">
        <f t="shared" si="1"/>
        <v>45</v>
      </c>
      <c r="J18" s="49">
        <f t="shared" si="2"/>
        <v>300</v>
      </c>
      <c r="K18" s="50">
        <f t="shared" si="3"/>
        <v>13500</v>
      </c>
      <c r="L18" s="51"/>
      <c r="M18" s="1" t="s">
        <v>62</v>
      </c>
    </row>
    <row r="19" spans="1:13" ht="17.100000000000001" customHeight="1" x14ac:dyDescent="0.25">
      <c r="A19" s="20">
        <v>45504</v>
      </c>
      <c r="B19" s="52" t="s">
        <v>111</v>
      </c>
      <c r="C19" s="44"/>
      <c r="D19" s="45"/>
      <c r="E19" s="24"/>
      <c r="F19" s="46">
        <v>1</v>
      </c>
      <c r="G19" s="26">
        <f t="shared" ref="G19:G21" si="5">J18</f>
        <v>300</v>
      </c>
      <c r="H19" s="24">
        <f t="shared" ref="H19:H21" si="6">F19*G19</f>
        <v>300</v>
      </c>
      <c r="I19" s="48">
        <f t="shared" ref="I19:I21" si="7">+I18+C19-F19</f>
        <v>44</v>
      </c>
      <c r="J19" s="49">
        <f t="shared" ref="J19:J21" si="8">ROUND(((K18+E19)-H19)/I19,2)</f>
        <v>300</v>
      </c>
      <c r="K19" s="50">
        <f t="shared" ref="K19:K21" si="9">ROUND(I19*J19,2)</f>
        <v>13200</v>
      </c>
      <c r="L19" s="51"/>
    </row>
    <row r="20" spans="1:13" ht="17.100000000000001" customHeight="1" x14ac:dyDescent="0.25">
      <c r="A20" s="20">
        <v>45504</v>
      </c>
      <c r="B20" s="52" t="s">
        <v>111</v>
      </c>
      <c r="C20" s="44"/>
      <c r="D20" s="45"/>
      <c r="E20" s="24"/>
      <c r="F20" s="46">
        <v>1</v>
      </c>
      <c r="G20" s="26">
        <f t="shared" si="5"/>
        <v>300</v>
      </c>
      <c r="H20" s="24">
        <f t="shared" si="6"/>
        <v>300</v>
      </c>
      <c r="I20" s="48">
        <f t="shared" si="7"/>
        <v>43</v>
      </c>
      <c r="J20" s="49">
        <f t="shared" si="8"/>
        <v>300</v>
      </c>
      <c r="K20" s="50">
        <f t="shared" si="9"/>
        <v>12900</v>
      </c>
      <c r="L20" s="51"/>
    </row>
    <row r="21" spans="1:13" ht="17.100000000000001" customHeight="1" x14ac:dyDescent="0.25">
      <c r="A21" s="20">
        <v>45505</v>
      </c>
      <c r="B21" s="52" t="s">
        <v>111</v>
      </c>
      <c r="C21" s="44"/>
      <c r="D21" s="45"/>
      <c r="E21" s="24"/>
      <c r="F21" s="46">
        <v>1</v>
      </c>
      <c r="G21" s="26">
        <f t="shared" si="5"/>
        <v>300</v>
      </c>
      <c r="H21" s="24">
        <f t="shared" si="6"/>
        <v>300</v>
      </c>
      <c r="I21" s="48">
        <f t="shared" si="7"/>
        <v>42</v>
      </c>
      <c r="J21" s="49">
        <f t="shared" si="8"/>
        <v>300</v>
      </c>
      <c r="K21" s="50">
        <f t="shared" si="9"/>
        <v>12600</v>
      </c>
      <c r="L21" s="51"/>
      <c r="M21" s="1" t="s">
        <v>112</v>
      </c>
    </row>
    <row r="22" spans="1:13" ht="17.100000000000001" customHeight="1" x14ac:dyDescent="0.25">
      <c r="A22" s="20">
        <v>45531</v>
      </c>
      <c r="B22" s="53" t="s">
        <v>132</v>
      </c>
      <c r="C22" s="44"/>
      <c r="D22" s="45"/>
      <c r="E22" s="24"/>
      <c r="F22" s="46">
        <v>2</v>
      </c>
      <c r="G22" s="26">
        <f t="shared" ref="G22" si="10">J21</f>
        <v>300</v>
      </c>
      <c r="H22" s="24">
        <f t="shared" ref="H22" si="11">F22*G22</f>
        <v>600</v>
      </c>
      <c r="I22" s="48">
        <f t="shared" si="1"/>
        <v>40</v>
      </c>
      <c r="J22" s="49">
        <f t="shared" si="2"/>
        <v>300</v>
      </c>
      <c r="K22" s="50">
        <f t="shared" si="3"/>
        <v>12000</v>
      </c>
      <c r="L22" s="51"/>
      <c r="M22" s="1" t="s">
        <v>133</v>
      </c>
    </row>
    <row r="23" spans="1:13" ht="17.100000000000001" customHeight="1" x14ac:dyDescent="0.25">
      <c r="A23" s="20">
        <v>45628</v>
      </c>
      <c r="B23" s="53" t="s">
        <v>132</v>
      </c>
      <c r="C23" s="44"/>
      <c r="D23" s="45"/>
      <c r="E23" s="24"/>
      <c r="F23" s="46">
        <v>1</v>
      </c>
      <c r="G23" s="26">
        <f t="shared" ref="G23" si="12">J22</f>
        <v>300</v>
      </c>
      <c r="H23" s="24">
        <f t="shared" ref="H23" si="13">F23*G23</f>
        <v>300</v>
      </c>
      <c r="I23" s="48">
        <f t="shared" ref="I23" si="14">+I22+C23-F23</f>
        <v>39</v>
      </c>
      <c r="J23" s="49">
        <f t="shared" ref="J23" si="15">ROUND(((K22+E23)-H23)/I23,2)</f>
        <v>300</v>
      </c>
      <c r="K23" s="50">
        <f t="shared" ref="K23" si="16">ROUND(I23*J23,2)</f>
        <v>11700</v>
      </c>
      <c r="L23" s="51"/>
    </row>
    <row r="24" spans="1:13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3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3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3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3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3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3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3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3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  <row r="43" spans="1:12" ht="17.100000000000001" customHeight="1" x14ac:dyDescent="0.25">
      <c r="A43" s="20"/>
      <c r="B43" s="53"/>
      <c r="C43" s="44"/>
      <c r="D43" s="45"/>
      <c r="E43" s="24"/>
      <c r="F43" s="46"/>
      <c r="G43" s="47"/>
      <c r="H43" s="24"/>
      <c r="I43" s="48"/>
      <c r="J43" s="49"/>
      <c r="K43" s="50"/>
      <c r="L43" s="51"/>
    </row>
    <row r="44" spans="1:12" ht="17.100000000000001" customHeight="1" x14ac:dyDescent="0.25">
      <c r="A44" s="20"/>
      <c r="B44" s="53"/>
      <c r="C44" s="44"/>
      <c r="D44" s="45"/>
      <c r="E44" s="24"/>
      <c r="F44" s="46"/>
      <c r="G44" s="47"/>
      <c r="H44" s="24"/>
      <c r="I44" s="48"/>
      <c r="J44" s="49"/>
      <c r="K44" s="50"/>
      <c r="L44" s="51"/>
    </row>
  </sheetData>
  <mergeCells count="23">
    <mergeCell ref="K9:L9"/>
    <mergeCell ref="K1:L1"/>
    <mergeCell ref="A3:L3"/>
    <mergeCell ref="A4:L4"/>
    <mergeCell ref="B6:H6"/>
    <mergeCell ref="A7:L7"/>
    <mergeCell ref="I10:L10"/>
    <mergeCell ref="A11:A13"/>
    <mergeCell ref="B11:B13"/>
    <mergeCell ref="C11:E11"/>
    <mergeCell ref="F11:H11"/>
    <mergeCell ref="I11:K11"/>
    <mergeCell ref="L11:L13"/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</mergeCells>
  <printOptions horizontalCentered="1"/>
  <pageMargins left="0.27559055118110237" right="0.27559055118110237" top="0.39370078740157483" bottom="0.19685039370078741" header="0" footer="0.51181102362204722"/>
  <pageSetup paperSize="14" scale="76" fitToHeight="10" orientation="portrait" r:id="rId1"/>
  <headerFooter alignWithMargins="0">
    <oddFooter>&amp;C&amp;"Times New Roman,Regular"&amp;16  145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A1:M43"/>
  <sheetViews>
    <sheetView zoomScaleNormal="100" zoomScaleSheetLayoutView="100" workbookViewId="0">
      <selection activeCell="A26" sqref="A26:B26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7.8554687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127" t="s">
        <v>0</v>
      </c>
      <c r="L1" s="127"/>
    </row>
    <row r="2" spans="1:13" ht="15" customHeight="1" x14ac:dyDescent="0.25"/>
    <row r="3" spans="1:13" s="3" customFormat="1" ht="24.75" customHeight="1" x14ac:dyDescent="0.25">
      <c r="A3" s="128" t="s">
        <v>1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</row>
    <row r="4" spans="1:13" ht="15" customHeight="1" x14ac:dyDescent="0.25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130" t="s">
        <v>3</v>
      </c>
      <c r="C6" s="130"/>
      <c r="D6" s="130"/>
      <c r="E6" s="130"/>
      <c r="F6" s="130"/>
      <c r="G6" s="130"/>
      <c r="H6" s="130"/>
      <c r="I6" s="7"/>
      <c r="J6" s="8" t="s">
        <v>4</v>
      </c>
      <c r="K6" s="8"/>
      <c r="L6" s="8"/>
    </row>
    <row r="7" spans="1:13" ht="15" customHeight="1" thickBot="1" x14ac:dyDescent="0.3">
      <c r="A7" s="131"/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</row>
    <row r="8" spans="1:13" ht="15" customHeight="1" thickBot="1" x14ac:dyDescent="0.3">
      <c r="A8" s="9" t="s">
        <v>5</v>
      </c>
      <c r="B8" s="10"/>
      <c r="C8" s="10"/>
      <c r="D8" s="10" t="s">
        <v>25</v>
      </c>
      <c r="E8" s="10"/>
      <c r="F8" s="10"/>
      <c r="G8" s="10"/>
      <c r="H8" s="11"/>
      <c r="I8" s="12" t="s">
        <v>6</v>
      </c>
      <c r="J8" s="10"/>
      <c r="K8" s="10" t="s">
        <v>38</v>
      </c>
      <c r="L8" s="13"/>
    </row>
    <row r="9" spans="1:13" ht="15" customHeight="1" x14ac:dyDescent="0.25">
      <c r="A9" s="14" t="s">
        <v>7</v>
      </c>
      <c r="B9" s="10"/>
      <c r="C9" s="10"/>
      <c r="D9" s="10" t="s">
        <v>26</v>
      </c>
      <c r="E9" s="10"/>
      <c r="F9" s="10"/>
      <c r="G9" s="10"/>
      <c r="H9" s="11"/>
      <c r="I9" s="15" t="s">
        <v>8</v>
      </c>
      <c r="J9" s="16"/>
      <c r="K9" s="112"/>
      <c r="L9" s="113"/>
    </row>
    <row r="10" spans="1:13" ht="18.75" customHeight="1" thickBot="1" x14ac:dyDescent="0.3">
      <c r="A10" s="17" t="s">
        <v>9</v>
      </c>
      <c r="B10" s="18"/>
      <c r="C10" s="18"/>
      <c r="D10" s="18" t="s">
        <v>22</v>
      </c>
      <c r="E10" s="18"/>
      <c r="F10" s="18"/>
      <c r="G10" s="18"/>
      <c r="H10" s="19"/>
      <c r="I10" s="114"/>
      <c r="J10" s="115"/>
      <c r="K10" s="115"/>
      <c r="L10" s="116"/>
    </row>
    <row r="11" spans="1:13" s="3" customFormat="1" ht="21.75" customHeight="1" thickBot="1" x14ac:dyDescent="0.3">
      <c r="A11" s="120" t="s">
        <v>10</v>
      </c>
      <c r="B11" s="120" t="s">
        <v>11</v>
      </c>
      <c r="C11" s="123" t="s">
        <v>12</v>
      </c>
      <c r="D11" s="124"/>
      <c r="E11" s="125"/>
      <c r="F11" s="123" t="s">
        <v>13</v>
      </c>
      <c r="G11" s="124"/>
      <c r="H11" s="125"/>
      <c r="I11" s="123" t="s">
        <v>14</v>
      </c>
      <c r="J11" s="124"/>
      <c r="K11" s="125"/>
      <c r="L11" s="117" t="s">
        <v>15</v>
      </c>
      <c r="M11" s="126" t="s">
        <v>16</v>
      </c>
    </row>
    <row r="12" spans="1:13" ht="21.75" customHeight="1" x14ac:dyDescent="0.25">
      <c r="A12" s="121"/>
      <c r="B12" s="121"/>
      <c r="C12" s="110" t="s">
        <v>17</v>
      </c>
      <c r="D12" s="106" t="s">
        <v>18</v>
      </c>
      <c r="E12" s="108" t="s">
        <v>19</v>
      </c>
      <c r="F12" s="110" t="s">
        <v>17</v>
      </c>
      <c r="G12" s="106" t="s">
        <v>18</v>
      </c>
      <c r="H12" s="108" t="s">
        <v>19</v>
      </c>
      <c r="I12" s="110" t="s">
        <v>17</v>
      </c>
      <c r="J12" s="106" t="s">
        <v>18</v>
      </c>
      <c r="K12" s="108" t="s">
        <v>19</v>
      </c>
      <c r="L12" s="118"/>
      <c r="M12" s="126"/>
    </row>
    <row r="13" spans="1:13" ht="9.75" customHeight="1" thickBot="1" x14ac:dyDescent="0.3">
      <c r="A13" s="122"/>
      <c r="B13" s="122"/>
      <c r="C13" s="111"/>
      <c r="D13" s="107"/>
      <c r="E13" s="109"/>
      <c r="F13" s="111"/>
      <c r="G13" s="107"/>
      <c r="H13" s="109"/>
      <c r="I13" s="111"/>
      <c r="J13" s="107"/>
      <c r="K13" s="109"/>
      <c r="L13" s="119"/>
      <c r="M13" s="126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9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40</v>
      </c>
      <c r="C15" s="32">
        <v>48</v>
      </c>
      <c r="D15" s="33">
        <v>300</v>
      </c>
      <c r="E15" s="24">
        <f>C15*D15</f>
        <v>14400</v>
      </c>
      <c r="F15" s="35">
        <v>0</v>
      </c>
      <c r="G15" s="36"/>
      <c r="H15" s="34">
        <f t="shared" si="0"/>
        <v>0</v>
      </c>
      <c r="I15" s="37">
        <f t="shared" ref="I15:I21" si="1">+I14+C15-F15</f>
        <v>48</v>
      </c>
      <c r="J15" s="38">
        <f t="shared" ref="J15:J21" si="2">ROUND(((K14+E15)-H15)/I15,2)</f>
        <v>300</v>
      </c>
      <c r="K15" s="39">
        <f t="shared" ref="K15:K21" si="3">ROUND(I15*J15,2)</f>
        <v>14400</v>
      </c>
      <c r="L15" s="40"/>
      <c r="M15" s="41"/>
    </row>
    <row r="16" spans="1:13" ht="17.100000000000001" customHeight="1" x14ac:dyDescent="0.25">
      <c r="A16" s="20">
        <v>45432</v>
      </c>
      <c r="B16" s="42" t="s">
        <v>94</v>
      </c>
      <c r="C16" s="22"/>
      <c r="D16" s="23"/>
      <c r="E16" s="24"/>
      <c r="F16" s="25">
        <v>8</v>
      </c>
      <c r="G16" s="26">
        <f>J15</f>
        <v>300</v>
      </c>
      <c r="H16" s="24">
        <f t="shared" si="0"/>
        <v>2400</v>
      </c>
      <c r="I16" s="27">
        <f t="shared" si="1"/>
        <v>40</v>
      </c>
      <c r="J16" s="43">
        <f t="shared" si="2"/>
        <v>300</v>
      </c>
      <c r="K16" s="24">
        <f t="shared" si="3"/>
        <v>12000</v>
      </c>
      <c r="L16" s="29"/>
      <c r="M16" s="1" t="s">
        <v>47</v>
      </c>
    </row>
    <row r="17" spans="1:13" ht="17.100000000000001" customHeight="1" x14ac:dyDescent="0.25">
      <c r="A17" s="20">
        <v>45432</v>
      </c>
      <c r="B17" s="42" t="s">
        <v>95</v>
      </c>
      <c r="C17" s="44"/>
      <c r="D17" s="45"/>
      <c r="E17" s="24"/>
      <c r="F17" s="46">
        <v>8</v>
      </c>
      <c r="G17" s="26">
        <f t="shared" ref="G17:G24" si="4">J16</f>
        <v>300</v>
      </c>
      <c r="H17" s="24">
        <f t="shared" si="0"/>
        <v>2400</v>
      </c>
      <c r="I17" s="48">
        <f t="shared" si="1"/>
        <v>32</v>
      </c>
      <c r="J17" s="49">
        <f t="shared" si="2"/>
        <v>300</v>
      </c>
      <c r="K17" s="50">
        <f t="shared" si="3"/>
        <v>9600</v>
      </c>
      <c r="L17" s="51"/>
      <c r="M17" s="1" t="s">
        <v>46</v>
      </c>
    </row>
    <row r="18" spans="1:13" ht="17.100000000000001" customHeight="1" x14ac:dyDescent="0.25">
      <c r="A18" s="56">
        <v>45447</v>
      </c>
      <c r="B18" s="66" t="s">
        <v>95</v>
      </c>
      <c r="C18" s="59"/>
      <c r="D18" s="60"/>
      <c r="E18" s="57"/>
      <c r="F18" s="61">
        <v>4</v>
      </c>
      <c r="G18" s="62">
        <f t="shared" si="4"/>
        <v>300</v>
      </c>
      <c r="H18" s="57">
        <f t="shared" si="0"/>
        <v>1200</v>
      </c>
      <c r="I18" s="63">
        <f t="shared" si="1"/>
        <v>28</v>
      </c>
      <c r="J18" s="64">
        <f t="shared" si="2"/>
        <v>300</v>
      </c>
      <c r="K18" s="65">
        <f t="shared" si="3"/>
        <v>8400</v>
      </c>
      <c r="L18" s="67"/>
      <c r="M18" s="1" t="s">
        <v>51</v>
      </c>
    </row>
    <row r="19" spans="1:13" ht="17.100000000000001" customHeight="1" x14ac:dyDescent="0.25">
      <c r="A19" s="68">
        <v>45462</v>
      </c>
      <c r="B19" s="69" t="s">
        <v>95</v>
      </c>
      <c r="C19" s="70"/>
      <c r="D19" s="71"/>
      <c r="E19" s="72"/>
      <c r="F19" s="73">
        <v>1</v>
      </c>
      <c r="G19" s="74">
        <f t="shared" si="4"/>
        <v>300</v>
      </c>
      <c r="H19" s="72">
        <f t="shared" si="0"/>
        <v>300</v>
      </c>
      <c r="I19" s="72">
        <f t="shared" si="1"/>
        <v>27</v>
      </c>
      <c r="J19" s="72">
        <f t="shared" si="2"/>
        <v>300</v>
      </c>
      <c r="K19" s="72">
        <f t="shared" si="3"/>
        <v>8100</v>
      </c>
      <c r="L19" s="72"/>
      <c r="M19" s="41" t="s">
        <v>61</v>
      </c>
    </row>
    <row r="20" spans="1:13" ht="17.100000000000001" customHeight="1" x14ac:dyDescent="0.25">
      <c r="A20" s="68">
        <v>45469</v>
      </c>
      <c r="B20" s="75" t="s">
        <v>89</v>
      </c>
      <c r="C20" s="70"/>
      <c r="D20" s="71"/>
      <c r="E20" s="72"/>
      <c r="F20" s="73">
        <v>6</v>
      </c>
      <c r="G20" s="74">
        <f t="shared" ref="G20:G21" si="5">J19</f>
        <v>300</v>
      </c>
      <c r="H20" s="72">
        <f t="shared" ref="H20:H24" si="6">F20*G20</f>
        <v>1800</v>
      </c>
      <c r="I20" s="72">
        <f t="shared" si="1"/>
        <v>21</v>
      </c>
      <c r="J20" s="72">
        <f t="shared" si="2"/>
        <v>300</v>
      </c>
      <c r="K20" s="72">
        <f t="shared" si="3"/>
        <v>6300</v>
      </c>
      <c r="L20" s="72"/>
      <c r="M20" s="1" t="s">
        <v>93</v>
      </c>
    </row>
    <row r="21" spans="1:13" ht="17.100000000000001" customHeight="1" x14ac:dyDescent="0.25">
      <c r="A21" s="68">
        <v>45482</v>
      </c>
      <c r="B21" s="75" t="s">
        <v>89</v>
      </c>
      <c r="C21" s="70"/>
      <c r="D21" s="71"/>
      <c r="E21" s="72"/>
      <c r="F21" s="73">
        <v>4</v>
      </c>
      <c r="G21" s="74">
        <f t="shared" si="5"/>
        <v>300</v>
      </c>
      <c r="H21" s="72">
        <f t="shared" si="6"/>
        <v>1200</v>
      </c>
      <c r="I21" s="72">
        <f t="shared" si="1"/>
        <v>17</v>
      </c>
      <c r="J21" s="72">
        <f t="shared" si="2"/>
        <v>300</v>
      </c>
      <c r="K21" s="72">
        <f t="shared" si="3"/>
        <v>5100</v>
      </c>
      <c r="L21" s="72"/>
      <c r="M21" s="1" t="s">
        <v>90</v>
      </c>
    </row>
    <row r="22" spans="1:13" ht="17.100000000000001" customHeight="1" x14ac:dyDescent="0.25">
      <c r="A22" s="20">
        <v>45541</v>
      </c>
      <c r="B22" s="75" t="s">
        <v>89</v>
      </c>
      <c r="C22" s="22"/>
      <c r="D22" s="23"/>
      <c r="E22" s="24"/>
      <c r="F22" s="25">
        <v>4</v>
      </c>
      <c r="G22" s="26">
        <f t="shared" si="4"/>
        <v>300</v>
      </c>
      <c r="H22" s="24">
        <f t="shared" si="6"/>
        <v>1200</v>
      </c>
      <c r="I22" s="72">
        <f t="shared" ref="I22" si="7">+I21+C22-F22</f>
        <v>13</v>
      </c>
      <c r="J22" s="72">
        <f t="shared" ref="J22" si="8">ROUND(((K21+E22)-H22)/I22,2)</f>
        <v>300</v>
      </c>
      <c r="K22" s="72">
        <f t="shared" ref="K22" si="9">ROUND(I22*J22,2)</f>
        <v>3900</v>
      </c>
      <c r="L22" s="29"/>
      <c r="M22" s="1" t="s">
        <v>140</v>
      </c>
    </row>
    <row r="23" spans="1:13" ht="17.100000000000001" customHeight="1" x14ac:dyDescent="0.25">
      <c r="A23" s="20">
        <v>45548</v>
      </c>
      <c r="B23" s="53" t="s">
        <v>81</v>
      </c>
      <c r="C23" s="44"/>
      <c r="D23" s="45"/>
      <c r="E23" s="24"/>
      <c r="F23" s="46">
        <v>4</v>
      </c>
      <c r="G23" s="26">
        <f t="shared" si="4"/>
        <v>300</v>
      </c>
      <c r="H23" s="24">
        <f t="shared" si="6"/>
        <v>1200</v>
      </c>
      <c r="I23" s="72">
        <f t="shared" ref="I23" si="10">+I22+C23-F23</f>
        <v>9</v>
      </c>
      <c r="J23" s="72">
        <f t="shared" ref="J23" si="11">ROUND(((K22+E23)-H23)/I23,2)</f>
        <v>300</v>
      </c>
      <c r="K23" s="72">
        <f t="shared" ref="K23" si="12">ROUND(I23*J23,2)</f>
        <v>2700</v>
      </c>
      <c r="L23" s="51"/>
      <c r="M23" s="1" t="s">
        <v>151</v>
      </c>
    </row>
    <row r="24" spans="1:13" ht="17.100000000000001" customHeight="1" x14ac:dyDescent="0.25">
      <c r="A24" s="20">
        <v>45567</v>
      </c>
      <c r="B24" s="53" t="s">
        <v>81</v>
      </c>
      <c r="C24" s="44"/>
      <c r="D24" s="45"/>
      <c r="E24" s="24"/>
      <c r="F24" s="46">
        <v>4</v>
      </c>
      <c r="G24" s="26">
        <f t="shared" si="4"/>
        <v>300</v>
      </c>
      <c r="H24" s="24">
        <f t="shared" si="6"/>
        <v>1200</v>
      </c>
      <c r="I24" s="72">
        <f t="shared" ref="I24" si="13">+I23+C24-F24</f>
        <v>5</v>
      </c>
      <c r="J24" s="72">
        <f t="shared" ref="J24" si="14">ROUND(((K23+E24)-H24)/I24,2)</f>
        <v>300</v>
      </c>
      <c r="K24" s="72">
        <f t="shared" ref="K24" si="15">ROUND(I24*J24,2)</f>
        <v>1500</v>
      </c>
      <c r="L24" s="51"/>
      <c r="M24" s="1" t="s">
        <v>171</v>
      </c>
    </row>
    <row r="25" spans="1:13" ht="17.100000000000001" customHeight="1" x14ac:dyDescent="0.25">
      <c r="A25" s="20">
        <v>45567</v>
      </c>
      <c r="B25" s="75" t="s">
        <v>89</v>
      </c>
      <c r="C25" s="44"/>
      <c r="D25" s="45"/>
      <c r="E25" s="24"/>
      <c r="F25" s="46">
        <v>5</v>
      </c>
      <c r="G25" s="26">
        <f t="shared" ref="G25" si="16">J24</f>
        <v>300</v>
      </c>
      <c r="H25" s="24">
        <f t="shared" ref="H25" si="17">F25*G25</f>
        <v>1500</v>
      </c>
      <c r="I25" s="72">
        <f t="shared" ref="I25" si="18">+I24+C25-F25</f>
        <v>0</v>
      </c>
      <c r="J25" s="72">
        <v>0</v>
      </c>
      <c r="K25" s="72">
        <f t="shared" ref="K25" si="19">ROUND(I25*J25,2)</f>
        <v>0</v>
      </c>
      <c r="L25" s="51"/>
      <c r="M25" s="1" t="s">
        <v>173</v>
      </c>
    </row>
    <row r="26" spans="1:13" ht="17.100000000000001" customHeight="1" x14ac:dyDescent="0.25">
      <c r="A26" s="20"/>
      <c r="B26" s="75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3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3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3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3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3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3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  <row r="43" spans="1:12" ht="17.100000000000001" customHeight="1" x14ac:dyDescent="0.25">
      <c r="A43" s="20"/>
      <c r="B43" s="53"/>
      <c r="C43" s="44"/>
      <c r="D43" s="45"/>
      <c r="E43" s="24"/>
      <c r="F43" s="46"/>
      <c r="G43" s="47"/>
      <c r="H43" s="24"/>
      <c r="I43" s="48"/>
      <c r="J43" s="49"/>
      <c r="K43" s="50"/>
      <c r="L43" s="51"/>
    </row>
  </sheetData>
  <mergeCells count="23">
    <mergeCell ref="K9:L9"/>
    <mergeCell ref="K1:L1"/>
    <mergeCell ref="A3:L3"/>
    <mergeCell ref="A4:L4"/>
    <mergeCell ref="B6:H6"/>
    <mergeCell ref="A7:L7"/>
    <mergeCell ref="I10:L10"/>
    <mergeCell ref="A11:A13"/>
    <mergeCell ref="B11:B13"/>
    <mergeCell ref="C11:E11"/>
    <mergeCell ref="F11:H11"/>
    <mergeCell ref="I11:K11"/>
    <mergeCell ref="L11:L13"/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</mergeCells>
  <printOptions horizontalCentered="1"/>
  <pageMargins left="0.27559055118110237" right="0.27559055118110237" top="0.39370078740157483" bottom="0.19685039370078741" header="0" footer="0.51181102362204722"/>
  <pageSetup paperSize="14" scale="76" fitToHeight="10" orientation="portrait" r:id="rId1"/>
  <headerFooter alignWithMargins="0">
    <oddFooter>&amp;C&amp;"Times New Roman,Regular"&amp;16  145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fitToPage="1"/>
  </sheetPr>
  <dimension ref="A1:M42"/>
  <sheetViews>
    <sheetView zoomScaleNormal="100" zoomScaleSheetLayoutView="100" workbookViewId="0">
      <selection activeCell="M25" sqref="M25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9.710937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127" t="s">
        <v>0</v>
      </c>
      <c r="L1" s="127"/>
    </row>
    <row r="2" spans="1:13" ht="15" customHeight="1" x14ac:dyDescent="0.25"/>
    <row r="3" spans="1:13" s="3" customFormat="1" ht="24.75" customHeight="1" x14ac:dyDescent="0.25">
      <c r="A3" s="128" t="s">
        <v>1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</row>
    <row r="4" spans="1:13" ht="15" customHeight="1" x14ac:dyDescent="0.25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130" t="s">
        <v>3</v>
      </c>
      <c r="C6" s="130"/>
      <c r="D6" s="130"/>
      <c r="E6" s="130"/>
      <c r="F6" s="130"/>
      <c r="G6" s="130"/>
      <c r="H6" s="130"/>
      <c r="I6" s="7"/>
      <c r="J6" s="8" t="s">
        <v>4</v>
      </c>
      <c r="K6" s="8"/>
      <c r="L6" s="8"/>
    </row>
    <row r="7" spans="1:13" ht="15" customHeight="1" thickBot="1" x14ac:dyDescent="0.3">
      <c r="A7" s="131"/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</row>
    <row r="8" spans="1:13" ht="15" customHeight="1" thickBot="1" x14ac:dyDescent="0.3">
      <c r="A8" s="9" t="s">
        <v>5</v>
      </c>
      <c r="B8" s="10"/>
      <c r="C8" s="10"/>
      <c r="D8" s="10" t="s">
        <v>27</v>
      </c>
      <c r="E8" s="10"/>
      <c r="F8" s="10"/>
      <c r="G8" s="10"/>
      <c r="H8" s="11"/>
      <c r="I8" s="12" t="s">
        <v>6</v>
      </c>
      <c r="J8" s="10"/>
      <c r="K8" s="10" t="s">
        <v>39</v>
      </c>
      <c r="L8" s="13"/>
    </row>
    <row r="9" spans="1:13" ht="15" customHeight="1" x14ac:dyDescent="0.25">
      <c r="A9" s="14" t="s">
        <v>7</v>
      </c>
      <c r="B9" s="10"/>
      <c r="C9" s="10"/>
      <c r="D9" s="10"/>
      <c r="E9" s="10"/>
      <c r="F9" s="10"/>
      <c r="G9" s="10"/>
      <c r="H9" s="11"/>
      <c r="I9" s="15" t="s">
        <v>8</v>
      </c>
      <c r="J9" s="16"/>
      <c r="K9" s="112"/>
      <c r="L9" s="113"/>
    </row>
    <row r="10" spans="1:13" ht="18.75" customHeight="1" thickBot="1" x14ac:dyDescent="0.3">
      <c r="A10" s="17" t="s">
        <v>9</v>
      </c>
      <c r="B10" s="18"/>
      <c r="C10" s="18"/>
      <c r="D10" s="18" t="s">
        <v>22</v>
      </c>
      <c r="E10" s="18"/>
      <c r="F10" s="18"/>
      <c r="G10" s="18"/>
      <c r="H10" s="19"/>
      <c r="I10" s="114"/>
      <c r="J10" s="115"/>
      <c r="K10" s="115"/>
      <c r="L10" s="116"/>
    </row>
    <row r="11" spans="1:13" s="3" customFormat="1" ht="21.75" customHeight="1" thickBot="1" x14ac:dyDescent="0.3">
      <c r="A11" s="120" t="s">
        <v>10</v>
      </c>
      <c r="B11" s="120" t="s">
        <v>11</v>
      </c>
      <c r="C11" s="123" t="s">
        <v>12</v>
      </c>
      <c r="D11" s="124"/>
      <c r="E11" s="125"/>
      <c r="F11" s="123" t="s">
        <v>13</v>
      </c>
      <c r="G11" s="124"/>
      <c r="H11" s="125"/>
      <c r="I11" s="123" t="s">
        <v>14</v>
      </c>
      <c r="J11" s="124"/>
      <c r="K11" s="125"/>
      <c r="L11" s="117" t="s">
        <v>15</v>
      </c>
      <c r="M11" s="126" t="s">
        <v>16</v>
      </c>
    </row>
    <row r="12" spans="1:13" ht="21.75" customHeight="1" x14ac:dyDescent="0.25">
      <c r="A12" s="121"/>
      <c r="B12" s="121"/>
      <c r="C12" s="110" t="s">
        <v>17</v>
      </c>
      <c r="D12" s="106" t="s">
        <v>18</v>
      </c>
      <c r="E12" s="108" t="s">
        <v>19</v>
      </c>
      <c r="F12" s="110" t="s">
        <v>17</v>
      </c>
      <c r="G12" s="106" t="s">
        <v>18</v>
      </c>
      <c r="H12" s="108" t="s">
        <v>19</v>
      </c>
      <c r="I12" s="110" t="s">
        <v>17</v>
      </c>
      <c r="J12" s="106" t="s">
        <v>18</v>
      </c>
      <c r="K12" s="108" t="s">
        <v>19</v>
      </c>
      <c r="L12" s="118"/>
      <c r="M12" s="126"/>
    </row>
    <row r="13" spans="1:13" ht="9.75" customHeight="1" thickBot="1" x14ac:dyDescent="0.3">
      <c r="A13" s="122"/>
      <c r="B13" s="122"/>
      <c r="C13" s="111"/>
      <c r="D13" s="107"/>
      <c r="E13" s="109"/>
      <c r="F13" s="111"/>
      <c r="G13" s="107"/>
      <c r="H13" s="109"/>
      <c r="I13" s="111"/>
      <c r="J13" s="107"/>
      <c r="K13" s="109"/>
      <c r="L13" s="119"/>
      <c r="M13" s="126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40</v>
      </c>
      <c r="C15" s="32">
        <v>10</v>
      </c>
      <c r="D15" s="33">
        <v>5500</v>
      </c>
      <c r="E15" s="24">
        <f>C15*D15</f>
        <v>55000</v>
      </c>
      <c r="F15" s="35">
        <v>0</v>
      </c>
      <c r="G15" s="36"/>
      <c r="H15" s="34">
        <f t="shared" si="0"/>
        <v>0</v>
      </c>
      <c r="I15" s="37">
        <f t="shared" ref="I15:I20" si="1">+I14+C15-F15</f>
        <v>10</v>
      </c>
      <c r="J15" s="38">
        <f t="shared" ref="J15:J20" si="2">ROUND(((K14+E15)-H15)/I15,2)</f>
        <v>5500</v>
      </c>
      <c r="K15" s="39">
        <f t="shared" ref="K15:K20" si="3">ROUND(I15*J15,2)</f>
        <v>55000</v>
      </c>
      <c r="L15" s="40"/>
      <c r="M15" s="41"/>
    </row>
    <row r="16" spans="1:13" ht="17.100000000000001" customHeight="1" x14ac:dyDescent="0.25">
      <c r="A16" s="20">
        <v>45435</v>
      </c>
      <c r="B16" s="42" t="s">
        <v>102</v>
      </c>
      <c r="C16" s="22"/>
      <c r="D16" s="23"/>
      <c r="E16" s="24"/>
      <c r="F16" s="25">
        <v>1</v>
      </c>
      <c r="G16" s="26">
        <f>J15</f>
        <v>5500</v>
      </c>
      <c r="H16" s="24">
        <f t="shared" si="0"/>
        <v>5500</v>
      </c>
      <c r="I16" s="27">
        <f t="shared" si="1"/>
        <v>9</v>
      </c>
      <c r="J16" s="43">
        <f t="shared" si="2"/>
        <v>5500</v>
      </c>
      <c r="K16" s="24">
        <f t="shared" si="3"/>
        <v>49500</v>
      </c>
      <c r="L16" s="29"/>
      <c r="M16" s="1" t="s">
        <v>49</v>
      </c>
    </row>
    <row r="17" spans="1:13" ht="17.100000000000001" customHeight="1" x14ac:dyDescent="0.25">
      <c r="A17" s="20">
        <v>45448</v>
      </c>
      <c r="B17" s="42" t="s">
        <v>95</v>
      </c>
      <c r="C17" s="44"/>
      <c r="D17" s="45"/>
      <c r="E17" s="24"/>
      <c r="F17" s="46">
        <v>1</v>
      </c>
      <c r="G17" s="26">
        <f t="shared" ref="G17:G25" si="4">J16</f>
        <v>5500</v>
      </c>
      <c r="H17" s="24">
        <f t="shared" si="0"/>
        <v>5500</v>
      </c>
      <c r="I17" s="48">
        <f t="shared" si="1"/>
        <v>8</v>
      </c>
      <c r="J17" s="49">
        <f t="shared" si="2"/>
        <v>5500</v>
      </c>
      <c r="K17" s="50">
        <f t="shared" si="3"/>
        <v>44000</v>
      </c>
      <c r="L17" s="51"/>
      <c r="M17" s="1" t="s">
        <v>52</v>
      </c>
    </row>
    <row r="18" spans="1:13" ht="17.100000000000001" customHeight="1" x14ac:dyDescent="0.25">
      <c r="A18" s="30">
        <v>45461</v>
      </c>
      <c r="B18" s="55" t="s">
        <v>97</v>
      </c>
      <c r="C18" s="32"/>
      <c r="D18" s="33"/>
      <c r="E18" s="34"/>
      <c r="F18" s="35">
        <v>1</v>
      </c>
      <c r="G18" s="54">
        <f t="shared" si="4"/>
        <v>5500</v>
      </c>
      <c r="H18" s="34">
        <f t="shared" si="0"/>
        <v>5500</v>
      </c>
      <c r="I18" s="37">
        <f t="shared" si="1"/>
        <v>7</v>
      </c>
      <c r="J18" s="38">
        <f t="shared" si="2"/>
        <v>5500</v>
      </c>
      <c r="K18" s="39">
        <f t="shared" si="3"/>
        <v>38500</v>
      </c>
      <c r="L18" s="40"/>
      <c r="M18" s="41" t="s">
        <v>59</v>
      </c>
    </row>
    <row r="19" spans="1:13" ht="17.100000000000001" customHeight="1" x14ac:dyDescent="0.25">
      <c r="A19" s="20">
        <v>45482</v>
      </c>
      <c r="B19" s="52" t="s">
        <v>87</v>
      </c>
      <c r="C19" s="22"/>
      <c r="D19" s="23"/>
      <c r="E19" s="24"/>
      <c r="F19" s="25">
        <v>2</v>
      </c>
      <c r="G19" s="54">
        <f t="shared" ref="G19" si="5">J18</f>
        <v>5500</v>
      </c>
      <c r="H19" s="34">
        <f t="shared" ref="H19:H24" si="6">F19*G19</f>
        <v>11000</v>
      </c>
      <c r="I19" s="37">
        <f t="shared" si="1"/>
        <v>5</v>
      </c>
      <c r="J19" s="38">
        <f t="shared" si="2"/>
        <v>5500</v>
      </c>
      <c r="K19" s="39">
        <f t="shared" si="3"/>
        <v>27500</v>
      </c>
      <c r="L19" s="29"/>
      <c r="M19" s="1" t="s">
        <v>88</v>
      </c>
    </row>
    <row r="20" spans="1:13" ht="17.100000000000001" customHeight="1" x14ac:dyDescent="0.25">
      <c r="A20" s="20">
        <v>45523</v>
      </c>
      <c r="B20" s="53" t="s">
        <v>126</v>
      </c>
      <c r="C20" s="44"/>
      <c r="D20" s="45"/>
      <c r="E20" s="24"/>
      <c r="F20" s="46">
        <v>1</v>
      </c>
      <c r="G20" s="26">
        <f t="shared" si="4"/>
        <v>5500</v>
      </c>
      <c r="H20" s="24">
        <f t="shared" si="6"/>
        <v>5500</v>
      </c>
      <c r="I20" s="37">
        <f t="shared" si="1"/>
        <v>4</v>
      </c>
      <c r="J20" s="38">
        <f t="shared" si="2"/>
        <v>5500</v>
      </c>
      <c r="K20" s="39">
        <f t="shared" si="3"/>
        <v>22000</v>
      </c>
      <c r="L20" s="51"/>
      <c r="M20" s="1" t="s">
        <v>127</v>
      </c>
    </row>
    <row r="21" spans="1:13" ht="17.100000000000001" customHeight="1" x14ac:dyDescent="0.25">
      <c r="A21" s="20">
        <v>45546</v>
      </c>
      <c r="B21" s="53" t="s">
        <v>148</v>
      </c>
      <c r="C21" s="44"/>
      <c r="D21" s="45"/>
      <c r="E21" s="24"/>
      <c r="F21" s="46">
        <v>1</v>
      </c>
      <c r="G21" s="26">
        <f t="shared" si="4"/>
        <v>5500</v>
      </c>
      <c r="H21" s="24">
        <f t="shared" si="6"/>
        <v>5500</v>
      </c>
      <c r="I21" s="37">
        <f t="shared" ref="I21" si="7">+I20+C21-F21</f>
        <v>3</v>
      </c>
      <c r="J21" s="38">
        <f t="shared" ref="J21" si="8">ROUND(((K20+E21)-H21)/I21,2)</f>
        <v>5500</v>
      </c>
      <c r="K21" s="39">
        <f t="shared" ref="K21" si="9">ROUND(I21*J21,2)</f>
        <v>16500</v>
      </c>
      <c r="L21" s="51"/>
      <c r="M21" s="1" t="s">
        <v>149</v>
      </c>
    </row>
    <row r="22" spans="1:13" ht="17.100000000000001" customHeight="1" x14ac:dyDescent="0.25">
      <c r="A22" s="20">
        <v>45546</v>
      </c>
      <c r="B22" s="53" t="s">
        <v>148</v>
      </c>
      <c r="C22" s="44"/>
      <c r="D22" s="45"/>
      <c r="E22" s="24"/>
      <c r="F22" s="46">
        <v>1</v>
      </c>
      <c r="G22" s="26">
        <f t="shared" si="4"/>
        <v>5500</v>
      </c>
      <c r="H22" s="24">
        <f t="shared" si="6"/>
        <v>5500</v>
      </c>
      <c r="I22" s="37">
        <f t="shared" ref="I22" si="10">+I21+C22-F22</f>
        <v>2</v>
      </c>
      <c r="J22" s="38">
        <f t="shared" ref="J22" si="11">ROUND(((K21+E22)-H22)/I22,2)</f>
        <v>5500</v>
      </c>
      <c r="K22" s="39">
        <f t="shared" ref="K22" si="12">ROUND(I22*J22,2)</f>
        <v>11000</v>
      </c>
      <c r="L22" s="51"/>
      <c r="M22" s="1" t="s">
        <v>174</v>
      </c>
    </row>
    <row r="23" spans="1:13" ht="17.100000000000001" customHeight="1" x14ac:dyDescent="0.25">
      <c r="A23" s="20">
        <v>45568</v>
      </c>
      <c r="B23" s="53" t="s">
        <v>126</v>
      </c>
      <c r="C23" s="44"/>
      <c r="D23" s="45"/>
      <c r="E23" s="24"/>
      <c r="F23" s="46">
        <v>1</v>
      </c>
      <c r="G23" s="26">
        <f t="shared" si="4"/>
        <v>5500</v>
      </c>
      <c r="H23" s="24">
        <f t="shared" si="6"/>
        <v>5500</v>
      </c>
      <c r="I23" s="37">
        <f t="shared" ref="I23" si="13">+I22+C23-F23</f>
        <v>1</v>
      </c>
      <c r="J23" s="38">
        <f t="shared" ref="J23" si="14">ROUND(((K22+E23)-H23)/I23,2)</f>
        <v>5500</v>
      </c>
      <c r="K23" s="39">
        <f t="shared" ref="K23" si="15">ROUND(I23*J23,2)</f>
        <v>5500</v>
      </c>
      <c r="L23" s="51"/>
      <c r="M23" s="1" t="s">
        <v>175</v>
      </c>
    </row>
    <row r="24" spans="1:13" ht="17.100000000000001" customHeight="1" x14ac:dyDescent="0.25">
      <c r="A24" s="20">
        <v>45568</v>
      </c>
      <c r="B24" s="52" t="s">
        <v>87</v>
      </c>
      <c r="C24" s="44"/>
      <c r="D24" s="45"/>
      <c r="E24" s="24"/>
      <c r="F24" s="46">
        <v>1</v>
      </c>
      <c r="G24" s="26">
        <f t="shared" si="4"/>
        <v>5500</v>
      </c>
      <c r="H24" s="24">
        <f t="shared" si="6"/>
        <v>5500</v>
      </c>
      <c r="I24" s="37">
        <f t="shared" ref="I24" si="16">+I23+C24-F24</f>
        <v>0</v>
      </c>
      <c r="J24" s="38">
        <v>0</v>
      </c>
      <c r="K24" s="39">
        <f t="shared" ref="K24" si="17">ROUND(I24*J24,2)</f>
        <v>0</v>
      </c>
      <c r="L24" s="51"/>
      <c r="M24" s="1" t="s">
        <v>176</v>
      </c>
    </row>
    <row r="25" spans="1:13" ht="17.100000000000001" customHeight="1" x14ac:dyDescent="0.25">
      <c r="A25" s="20"/>
      <c r="B25" s="53"/>
      <c r="C25" s="44"/>
      <c r="D25" s="45"/>
      <c r="E25" s="24"/>
      <c r="F25" s="46"/>
      <c r="G25" s="26">
        <f t="shared" si="4"/>
        <v>0</v>
      </c>
      <c r="H25" s="24"/>
      <c r="I25" s="48"/>
      <c r="J25" s="49"/>
      <c r="K25" s="50"/>
      <c r="L25" s="51"/>
      <c r="M25" s="1" t="s">
        <v>177</v>
      </c>
    </row>
    <row r="26" spans="1:13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3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3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3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3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3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3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K9:L9"/>
    <mergeCell ref="K1:L1"/>
    <mergeCell ref="A3:L3"/>
    <mergeCell ref="A4:L4"/>
    <mergeCell ref="B6:H6"/>
    <mergeCell ref="A7:L7"/>
    <mergeCell ref="I10:L10"/>
    <mergeCell ref="A11:A13"/>
    <mergeCell ref="B11:B13"/>
    <mergeCell ref="C11:E11"/>
    <mergeCell ref="F11:H11"/>
    <mergeCell ref="I11:K11"/>
    <mergeCell ref="L11:L13"/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</mergeCells>
  <printOptions horizontalCentered="1"/>
  <pageMargins left="0.27559055118110237" right="0.27559055118110237" top="0.39370078740157483" bottom="0.19685039370078741" header="0" footer="0.51181102362204722"/>
  <pageSetup paperSize="14" scale="75" fitToHeight="10" orientation="portrait" r:id="rId1"/>
  <headerFooter alignWithMargins="0">
    <oddFooter>&amp;C&amp;"Times New Roman,Regular"&amp;16  145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SUMMARY</vt:lpstr>
      <vt:lpstr>0001</vt:lpstr>
      <vt:lpstr>0002</vt:lpstr>
      <vt:lpstr>0003</vt:lpstr>
      <vt:lpstr>0004</vt:lpstr>
      <vt:lpstr>0005</vt:lpstr>
      <vt:lpstr>'0001'!Print_Area</vt:lpstr>
      <vt:lpstr>'0002'!Print_Area</vt:lpstr>
      <vt:lpstr>'0003'!Print_Area</vt:lpstr>
      <vt:lpstr>'0004'!Print_Area</vt:lpstr>
      <vt:lpstr>'0005'!Print_Area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NIA-PIMO</dc:creator>
  <cp:lastModifiedBy>user</cp:lastModifiedBy>
  <cp:lastPrinted>2024-12-19T03:03:18Z</cp:lastPrinted>
  <dcterms:created xsi:type="dcterms:W3CDTF">2024-05-06T01:54:27Z</dcterms:created>
  <dcterms:modified xsi:type="dcterms:W3CDTF">2025-01-23T03:09:40Z</dcterms:modified>
</cp:coreProperties>
</file>