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A-PIMO\Desktop\SLC 2024\SLC 2024\"/>
    </mc:Choice>
  </mc:AlternateContent>
  <bookViews>
    <workbookView xWindow="-105" yWindow="-105" windowWidth="19425" windowHeight="10305" tabRatio="872" firstSheet="1" activeTab="28"/>
  </bookViews>
  <sheets>
    <sheet name="0001" sheetId="1" r:id="rId1"/>
    <sheet name="0002" sheetId="2" r:id="rId2"/>
    <sheet name="0003" sheetId="3" r:id="rId3"/>
    <sheet name="0004" sheetId="4" r:id="rId4"/>
    <sheet name="0005" sheetId="5" r:id="rId5"/>
    <sheet name="0006" sheetId="6" r:id="rId6"/>
    <sheet name="0007" sheetId="7" r:id="rId7"/>
    <sheet name="0008" sheetId="8" r:id="rId8"/>
    <sheet name="0009" sheetId="9" r:id="rId9"/>
    <sheet name="0010" sheetId="10" r:id="rId10"/>
    <sheet name="0011" sheetId="11" r:id="rId11"/>
    <sheet name="0012" sheetId="12" r:id="rId12"/>
    <sheet name="0013" sheetId="13" r:id="rId13"/>
    <sheet name="0014" sheetId="14" r:id="rId14"/>
    <sheet name="0015" sheetId="22" r:id="rId15"/>
    <sheet name="0016" sheetId="15" r:id="rId16"/>
    <sheet name="0017" sheetId="16" r:id="rId17"/>
    <sheet name="0018" sheetId="17" r:id="rId18"/>
    <sheet name="0019" sheetId="18" r:id="rId19"/>
    <sheet name="0020" sheetId="19" r:id="rId20"/>
    <sheet name="0021" sheetId="20" r:id="rId21"/>
    <sheet name="0022" sheetId="21" r:id="rId22"/>
    <sheet name="0023" sheetId="23" r:id="rId23"/>
    <sheet name="0024" sheetId="24" r:id="rId24"/>
    <sheet name="0025" sheetId="25" r:id="rId25"/>
    <sheet name="0026" sheetId="26" r:id="rId26"/>
    <sheet name="0027" sheetId="27" r:id="rId27"/>
    <sheet name="0028" sheetId="28" r:id="rId28"/>
    <sheet name="0029" sheetId="29" r:id="rId29"/>
  </sheets>
  <definedNames>
    <definedName name="_xlnm._FilterDatabase" localSheetId="0" hidden="1">'0001'!$A$8:$L$42</definedName>
    <definedName name="_xlnm._FilterDatabase" localSheetId="1" hidden="1">'0002'!$A$8:$L$42</definedName>
    <definedName name="_xlnm._FilterDatabase" localSheetId="2" hidden="1">'0003'!$A$8:$L$42</definedName>
    <definedName name="_xlnm._FilterDatabase" localSheetId="3" hidden="1">'0004'!$A$8:$L$42</definedName>
    <definedName name="_xlnm._FilterDatabase" localSheetId="4" hidden="1">'0005'!$A$8:$L$42</definedName>
    <definedName name="_xlnm._FilterDatabase" localSheetId="5" hidden="1">'0006'!$A$8:$L$42</definedName>
    <definedName name="_xlnm._FilterDatabase" localSheetId="6" hidden="1">'0007'!$A$8:$L$42</definedName>
    <definedName name="_xlnm._FilterDatabase" localSheetId="7" hidden="1">'0008'!$A$8:$L$42</definedName>
    <definedName name="_xlnm._FilterDatabase" localSheetId="8" hidden="1">'0009'!$A$8:$L$42</definedName>
    <definedName name="_xlnm._FilterDatabase" localSheetId="9" hidden="1">'0010'!$A$8:$L$42</definedName>
    <definedName name="_xlnm._FilterDatabase" localSheetId="10" hidden="1">'0011'!$A$8:$L$42</definedName>
    <definedName name="_xlnm._FilterDatabase" localSheetId="11" hidden="1">'0012'!$A$8:$L$42</definedName>
    <definedName name="_xlnm._FilterDatabase" localSheetId="12" hidden="1">'0013'!$A$8:$L$42</definedName>
    <definedName name="_xlnm._FilterDatabase" localSheetId="13" hidden="1">'0014'!$A$8:$L$42</definedName>
    <definedName name="_xlnm._FilterDatabase" localSheetId="14" hidden="1">'0015'!$A$8:$L$42</definedName>
    <definedName name="_xlnm._FilterDatabase" localSheetId="15" hidden="1">'0016'!$A$8:$L$44</definedName>
    <definedName name="_xlnm._FilterDatabase" localSheetId="16" hidden="1">'0017'!$A$8:$L$42</definedName>
    <definedName name="_xlnm._FilterDatabase" localSheetId="17" hidden="1">'0018'!$A$8:$L$42</definedName>
    <definedName name="_xlnm._FilterDatabase" localSheetId="18" hidden="1">'0019'!$A$8:$L$42</definedName>
    <definedName name="_xlnm._FilterDatabase" localSheetId="19" hidden="1">'0020'!$A$8:$L$42</definedName>
    <definedName name="_xlnm._FilterDatabase" localSheetId="20" hidden="1">'0021'!$A$8:$L$42</definedName>
    <definedName name="_xlnm._FilterDatabase" localSheetId="21" hidden="1">'0022'!$A$8:$L$42</definedName>
    <definedName name="_xlnm._FilterDatabase" localSheetId="22" hidden="1">'0023'!$A$8:$L$42</definedName>
    <definedName name="_xlnm._FilterDatabase" localSheetId="23" hidden="1">'0024'!$A$8:$L$42</definedName>
    <definedName name="_xlnm._FilterDatabase" localSheetId="24" hidden="1">'0025'!$A$8:$L$42</definedName>
    <definedName name="_xlnm._FilterDatabase" localSheetId="25" hidden="1">'0026'!$A$8:$L$42</definedName>
    <definedName name="_xlnm._FilterDatabase" localSheetId="26" hidden="1">'0027'!$A$8:$L$42</definedName>
    <definedName name="_xlnm._FilterDatabase" localSheetId="27" hidden="1">'0028'!$A$8:$L$42</definedName>
    <definedName name="_xlnm._FilterDatabase" localSheetId="28" hidden="1">'0029'!$A$8:$L$42</definedName>
    <definedName name="_xlnm.Print_Area" localSheetId="0">'0001'!$A$1:$L$42</definedName>
    <definedName name="_xlnm.Print_Area" localSheetId="1">'0002'!$A$1:$L$42</definedName>
    <definedName name="_xlnm.Print_Area" localSheetId="2">'0003'!$A$1:$L$42</definedName>
    <definedName name="_xlnm.Print_Area" localSheetId="3">'0004'!$A$1:$L$42</definedName>
    <definedName name="_xlnm.Print_Area" localSheetId="4">'0005'!$A$1:$L$42</definedName>
    <definedName name="_xlnm.Print_Area" localSheetId="5">'0006'!$A$1:$L$42</definedName>
    <definedName name="_xlnm.Print_Area" localSheetId="6">'0007'!$A$1:$L$42</definedName>
    <definedName name="_xlnm.Print_Area" localSheetId="7">'0008'!$A$1:$L$42</definedName>
    <definedName name="_xlnm.Print_Area" localSheetId="8">'0009'!$A$1:$L$42</definedName>
    <definedName name="_xlnm.Print_Area" localSheetId="9">'0010'!$A$1:$L$42</definedName>
    <definedName name="_xlnm.Print_Area" localSheetId="10">'0011'!$A$1:$L$42</definedName>
    <definedName name="_xlnm.Print_Area" localSheetId="11">'0012'!$A$1:$L$42</definedName>
    <definedName name="_xlnm.Print_Area" localSheetId="12">'0013'!$A$1:$L$42</definedName>
    <definedName name="_xlnm.Print_Area" localSheetId="13">'0014'!$A$1:$L$42</definedName>
    <definedName name="_xlnm.Print_Area" localSheetId="14">'0015'!$A$1:$L$42</definedName>
    <definedName name="_xlnm.Print_Area" localSheetId="15">'0016'!$A$1:$L$44</definedName>
    <definedName name="_xlnm.Print_Area" localSheetId="16">'0017'!$A$1:$L$42</definedName>
    <definedName name="_xlnm.Print_Area" localSheetId="17">'0018'!$A$1:$L$42</definedName>
    <definedName name="_xlnm.Print_Area" localSheetId="18">'0019'!$A$1:$L$42</definedName>
    <definedName name="_xlnm.Print_Area" localSheetId="19">'0020'!$A$1:$L$42</definedName>
    <definedName name="_xlnm.Print_Area" localSheetId="20">'0021'!$A$1:$L$42</definedName>
    <definedName name="_xlnm.Print_Area" localSheetId="21">'0022'!$A$1:$L$42</definedName>
    <definedName name="_xlnm.Print_Area" localSheetId="22">'0023'!$A$1:$L$42</definedName>
    <definedName name="_xlnm.Print_Area" localSheetId="23">'0024'!$A$1:$L$42</definedName>
    <definedName name="_xlnm.Print_Area" localSheetId="24">'0025'!$A$1:$L$42</definedName>
    <definedName name="_xlnm.Print_Area" localSheetId="25">'0026'!$A$1:$L$42</definedName>
    <definedName name="_xlnm.Print_Area" localSheetId="26">'0027'!$A$1:$L$42</definedName>
    <definedName name="_xlnm.Print_Area" localSheetId="27">'0028'!$A$1:$L$42</definedName>
    <definedName name="_xlnm.Print_Area" localSheetId="28">'0029'!$A$1:$L$42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4" l="1"/>
  <c r="I17" i="8"/>
  <c r="G17" i="8"/>
  <c r="H17" i="8" s="1"/>
  <c r="K17" i="8" l="1"/>
  <c r="I19" i="6" l="1"/>
  <c r="H19" i="6"/>
  <c r="J19" i="6" s="1"/>
  <c r="G19" i="6"/>
  <c r="I21" i="3"/>
  <c r="H21" i="3"/>
  <c r="G21" i="3"/>
  <c r="J21" i="5"/>
  <c r="I21" i="5"/>
  <c r="K21" i="5" s="1"/>
  <c r="H21" i="5"/>
  <c r="G21" i="5"/>
  <c r="I18" i="6"/>
  <c r="G18" i="6"/>
  <c r="H18" i="6" s="1"/>
  <c r="J18" i="6" s="1"/>
  <c r="I23" i="1"/>
  <c r="H23" i="1"/>
  <c r="J23" i="1" s="1"/>
  <c r="G23" i="1"/>
  <c r="I16" i="7"/>
  <c r="H16" i="7"/>
  <c r="G16" i="7"/>
  <c r="I22" i="1"/>
  <c r="G22" i="1"/>
  <c r="H22" i="1" s="1"/>
  <c r="J22" i="1" s="1"/>
  <c r="J21" i="3" l="1"/>
  <c r="K21" i="3" s="1"/>
  <c r="K19" i="6"/>
  <c r="K18" i="6"/>
  <c r="K23" i="1"/>
  <c r="J16" i="7"/>
  <c r="K16" i="7" s="1"/>
  <c r="K22" i="1"/>
  <c r="I16" i="8"/>
  <c r="G16" i="8"/>
  <c r="H16" i="8" s="1"/>
  <c r="J16" i="8" s="1"/>
  <c r="I20" i="3"/>
  <c r="H20" i="3"/>
  <c r="J20" i="3" s="1"/>
  <c r="G20" i="3"/>
  <c r="I20" i="5"/>
  <c r="H20" i="5"/>
  <c r="J20" i="5" s="1"/>
  <c r="G20" i="5"/>
  <c r="I19" i="3"/>
  <c r="G19" i="3"/>
  <c r="H19" i="3" s="1"/>
  <c r="J19" i="3" s="1"/>
  <c r="K16" i="8" l="1"/>
  <c r="K20" i="3"/>
  <c r="K20" i="5"/>
  <c r="K19" i="3"/>
  <c r="I18" i="3"/>
  <c r="G18" i="3"/>
  <c r="H18" i="3" s="1"/>
  <c r="J18" i="3" s="1"/>
  <c r="K18" i="3" l="1"/>
  <c r="H16" i="21"/>
  <c r="H17" i="21"/>
  <c r="I17" i="21"/>
  <c r="I18" i="21" s="1"/>
  <c r="K18" i="21" s="1"/>
  <c r="K19" i="21"/>
  <c r="K16" i="21" l="1"/>
  <c r="H18" i="21" s="1"/>
  <c r="K17" i="21" l="1"/>
  <c r="G19" i="13"/>
  <c r="G19" i="11"/>
  <c r="G20" i="11"/>
  <c r="G20" i="10"/>
  <c r="G21" i="10"/>
  <c r="G20" i="9"/>
  <c r="G20" i="8"/>
  <c r="G19" i="4"/>
  <c r="K19" i="29" l="1"/>
  <c r="H18" i="29"/>
  <c r="H17" i="29"/>
  <c r="I15" i="29"/>
  <c r="I16" i="29" s="1"/>
  <c r="H15" i="29"/>
  <c r="E15" i="29"/>
  <c r="H14" i="29"/>
  <c r="E14" i="29"/>
  <c r="H18" i="28"/>
  <c r="H17" i="28"/>
  <c r="I15" i="28"/>
  <c r="I16" i="28" s="1"/>
  <c r="H15" i="28"/>
  <c r="E15" i="28"/>
  <c r="H14" i="28"/>
  <c r="E14" i="28"/>
  <c r="K19" i="27"/>
  <c r="H18" i="27"/>
  <c r="H17" i="27"/>
  <c r="I15" i="27"/>
  <c r="I16" i="27" s="1"/>
  <c r="H15" i="27"/>
  <c r="E15" i="27"/>
  <c r="H14" i="27"/>
  <c r="E14" i="27"/>
  <c r="K19" i="26"/>
  <c r="H18" i="26"/>
  <c r="H17" i="26"/>
  <c r="I15" i="26"/>
  <c r="I16" i="26" s="1"/>
  <c r="H15" i="26"/>
  <c r="E15" i="26"/>
  <c r="H14" i="26"/>
  <c r="E14" i="26"/>
  <c r="H18" i="25"/>
  <c r="H17" i="25"/>
  <c r="I15" i="25"/>
  <c r="I16" i="25" s="1"/>
  <c r="H15" i="25"/>
  <c r="E15" i="25"/>
  <c r="H14" i="25"/>
  <c r="E14" i="25"/>
  <c r="H18" i="24"/>
  <c r="H17" i="24"/>
  <c r="I15" i="24"/>
  <c r="I16" i="24" s="1"/>
  <c r="H15" i="24"/>
  <c r="E15" i="24"/>
  <c r="H14" i="24"/>
  <c r="E14" i="24"/>
  <c r="K19" i="23"/>
  <c r="H18" i="23"/>
  <c r="H17" i="23"/>
  <c r="I15" i="23"/>
  <c r="I16" i="23" s="1"/>
  <c r="H15" i="23"/>
  <c r="E15" i="23"/>
  <c r="H14" i="23"/>
  <c r="E14" i="23"/>
  <c r="I15" i="22"/>
  <c r="H15" i="22"/>
  <c r="E15" i="22"/>
  <c r="H14" i="22"/>
  <c r="E14" i="22"/>
  <c r="I15" i="21"/>
  <c r="H15" i="21"/>
  <c r="E15" i="21"/>
  <c r="H14" i="21"/>
  <c r="E14" i="21"/>
  <c r="K19" i="20"/>
  <c r="I15" i="20"/>
  <c r="I16" i="20" s="1"/>
  <c r="H15" i="20"/>
  <c r="E15" i="20"/>
  <c r="H14" i="20"/>
  <c r="E14" i="20"/>
  <c r="K19" i="19"/>
  <c r="I15" i="19"/>
  <c r="I16" i="19" s="1"/>
  <c r="I17" i="19" s="1"/>
  <c r="H15" i="19"/>
  <c r="E15" i="19"/>
  <c r="H14" i="19"/>
  <c r="E14" i="19"/>
  <c r="K19" i="18"/>
  <c r="I15" i="18"/>
  <c r="I16" i="18" s="1"/>
  <c r="H15" i="18"/>
  <c r="E15" i="18"/>
  <c r="H14" i="18"/>
  <c r="E14" i="18"/>
  <c r="I15" i="17"/>
  <c r="I16" i="17" s="1"/>
  <c r="H15" i="17"/>
  <c r="E15" i="17"/>
  <c r="H14" i="17"/>
  <c r="E14" i="17"/>
  <c r="K19" i="16"/>
  <c r="I15" i="16"/>
  <c r="I16" i="16" s="1"/>
  <c r="H15" i="16"/>
  <c r="E15" i="16"/>
  <c r="H14" i="16"/>
  <c r="E14" i="16"/>
  <c r="I15" i="15"/>
  <c r="I16" i="15" s="1"/>
  <c r="H15" i="15"/>
  <c r="E15" i="15"/>
  <c r="H14" i="15"/>
  <c r="E14" i="15"/>
  <c r="I15" i="14"/>
  <c r="I16" i="14" s="1"/>
  <c r="H15" i="14"/>
  <c r="H14" i="14"/>
  <c r="E14" i="14"/>
  <c r="K19" i="13"/>
  <c r="I15" i="13"/>
  <c r="I16" i="13" s="1"/>
  <c r="H15" i="13"/>
  <c r="E15" i="13"/>
  <c r="H14" i="13"/>
  <c r="E14" i="13"/>
  <c r="K19" i="12"/>
  <c r="I15" i="12"/>
  <c r="H15" i="12"/>
  <c r="E15" i="12"/>
  <c r="H14" i="12"/>
  <c r="E14" i="12"/>
  <c r="K19" i="11"/>
  <c r="I15" i="11"/>
  <c r="I16" i="11" s="1"/>
  <c r="I17" i="11" s="1"/>
  <c r="K17" i="11" s="1"/>
  <c r="H15" i="11"/>
  <c r="E15" i="11"/>
  <c r="H14" i="11"/>
  <c r="E14" i="11"/>
  <c r="I15" i="10"/>
  <c r="I16" i="10" s="1"/>
  <c r="H15" i="10"/>
  <c r="E15" i="10"/>
  <c r="H14" i="10"/>
  <c r="E14" i="10"/>
  <c r="I15" i="9"/>
  <c r="I16" i="9" s="1"/>
  <c r="H15" i="9"/>
  <c r="E15" i="9"/>
  <c r="H14" i="9"/>
  <c r="E14" i="9"/>
  <c r="I15" i="8"/>
  <c r="H15" i="8"/>
  <c r="E15" i="8"/>
  <c r="H14" i="8"/>
  <c r="E14" i="8"/>
  <c r="I15" i="7"/>
  <c r="H15" i="7"/>
  <c r="E15" i="7"/>
  <c r="H14" i="7"/>
  <c r="E14" i="7"/>
  <c r="I15" i="6"/>
  <c r="I16" i="6" s="1"/>
  <c r="I17" i="6" s="1"/>
  <c r="H15" i="6"/>
  <c r="E15" i="6"/>
  <c r="H14" i="6"/>
  <c r="E14" i="6"/>
  <c r="I15" i="5"/>
  <c r="I16" i="5" s="1"/>
  <c r="I17" i="5" s="1"/>
  <c r="H15" i="5"/>
  <c r="E15" i="5"/>
  <c r="H14" i="5"/>
  <c r="E14" i="5"/>
  <c r="K19" i="4"/>
  <c r="I15" i="4"/>
  <c r="I16" i="4" s="1"/>
  <c r="H15" i="4"/>
  <c r="E15" i="4"/>
  <c r="H14" i="4"/>
  <c r="E14" i="4"/>
  <c r="I15" i="3"/>
  <c r="H15" i="3"/>
  <c r="E15" i="3"/>
  <c r="H14" i="3"/>
  <c r="E14" i="3"/>
  <c r="J15" i="29" l="1"/>
  <c r="J15" i="17"/>
  <c r="G16" i="17" s="1"/>
  <c r="H16" i="17" s="1"/>
  <c r="I17" i="20"/>
  <c r="J15" i="8"/>
  <c r="I17" i="17"/>
  <c r="I17" i="15"/>
  <c r="I18" i="15" s="1"/>
  <c r="I19" i="15" s="1"/>
  <c r="I20" i="15" s="1"/>
  <c r="I21" i="15" s="1"/>
  <c r="I22" i="15" s="1"/>
  <c r="I23" i="15" s="1"/>
  <c r="I24" i="15" s="1"/>
  <c r="J15" i="26"/>
  <c r="K15" i="26" s="1"/>
  <c r="J15" i="27"/>
  <c r="G16" i="27" s="1"/>
  <c r="H16" i="27" s="1"/>
  <c r="J15" i="28"/>
  <c r="J15" i="23"/>
  <c r="J15" i="24"/>
  <c r="G16" i="24" s="1"/>
  <c r="H16" i="24" s="1"/>
  <c r="I18" i="5"/>
  <c r="J15" i="16"/>
  <c r="K15" i="8"/>
  <c r="J15" i="6"/>
  <c r="G16" i="6" s="1"/>
  <c r="H16" i="6" s="1"/>
  <c r="J15" i="22"/>
  <c r="K15" i="22" s="1"/>
  <c r="J15" i="15"/>
  <c r="G16" i="15" s="1"/>
  <c r="H16" i="15" s="1"/>
  <c r="J15" i="21"/>
  <c r="J15" i="14"/>
  <c r="G16" i="14" s="1"/>
  <c r="H16" i="14" s="1"/>
  <c r="J15" i="20"/>
  <c r="J15" i="13"/>
  <c r="G16" i="13" s="1"/>
  <c r="H16" i="13" s="1"/>
  <c r="J15" i="19"/>
  <c r="G16" i="19" s="1"/>
  <c r="H16" i="19" s="1"/>
  <c r="J15" i="12"/>
  <c r="K15" i="12" s="1"/>
  <c r="J15" i="18"/>
  <c r="G16" i="29"/>
  <c r="H16" i="29" s="1"/>
  <c r="K15" i="29"/>
  <c r="I17" i="29"/>
  <c r="K15" i="28"/>
  <c r="G16" i="28"/>
  <c r="H16" i="28" s="1"/>
  <c r="K15" i="27"/>
  <c r="I17" i="27"/>
  <c r="J15" i="25"/>
  <c r="G16" i="25" s="1"/>
  <c r="H16" i="25" s="1"/>
  <c r="K15" i="24"/>
  <c r="G16" i="23"/>
  <c r="H16" i="23" s="1"/>
  <c r="K15" i="23"/>
  <c r="I17" i="23"/>
  <c r="K15" i="21"/>
  <c r="H16" i="18"/>
  <c r="K15" i="18"/>
  <c r="K15" i="17"/>
  <c r="J16" i="17" s="1"/>
  <c r="G16" i="16"/>
  <c r="H16" i="16" s="1"/>
  <c r="K15" i="16"/>
  <c r="K15" i="13"/>
  <c r="J15" i="11"/>
  <c r="G16" i="11" s="1"/>
  <c r="H16" i="11" s="1"/>
  <c r="J15" i="10"/>
  <c r="G16" i="10" s="1"/>
  <c r="H16" i="10" s="1"/>
  <c r="J15" i="9"/>
  <c r="G16" i="9" s="1"/>
  <c r="H16" i="9" s="1"/>
  <c r="J15" i="7"/>
  <c r="J15" i="5"/>
  <c r="J15" i="4"/>
  <c r="I17" i="4"/>
  <c r="I16" i="3"/>
  <c r="J15" i="3"/>
  <c r="I15" i="2"/>
  <c r="I16" i="2" s="1"/>
  <c r="I17" i="2" s="1"/>
  <c r="H15" i="2"/>
  <c r="E15" i="2"/>
  <c r="H14" i="2"/>
  <c r="E14" i="2"/>
  <c r="K15" i="20" l="1"/>
  <c r="G16" i="20"/>
  <c r="H16" i="20" s="1"/>
  <c r="J16" i="20" s="1"/>
  <c r="K15" i="6"/>
  <c r="J16" i="6" s="1"/>
  <c r="G17" i="6" s="1"/>
  <c r="H17" i="6" s="1"/>
  <c r="G16" i="26"/>
  <c r="H16" i="26" s="1"/>
  <c r="G17" i="17"/>
  <c r="H17" i="17" s="1"/>
  <c r="K16" i="17"/>
  <c r="K16" i="6"/>
  <c r="J17" i="6" s="1"/>
  <c r="K17" i="6" s="1"/>
  <c r="K15" i="14"/>
  <c r="J16" i="14" s="1"/>
  <c r="K16" i="14" s="1"/>
  <c r="J16" i="13"/>
  <c r="K16" i="13" s="1"/>
  <c r="I25" i="15"/>
  <c r="K15" i="15"/>
  <c r="I18" i="2"/>
  <c r="I19" i="2" s="1"/>
  <c r="I19" i="5"/>
  <c r="J16" i="18"/>
  <c r="K16" i="18" s="1"/>
  <c r="H17" i="18"/>
  <c r="K16" i="27"/>
  <c r="K17" i="27" s="1"/>
  <c r="K15" i="5"/>
  <c r="G16" i="5"/>
  <c r="H16" i="5" s="1"/>
  <c r="K15" i="9"/>
  <c r="J16" i="9" s="1"/>
  <c r="K16" i="9" s="1"/>
  <c r="K15" i="19"/>
  <c r="J16" i="19" s="1"/>
  <c r="G17" i="19" s="1"/>
  <c r="H17" i="19" s="1"/>
  <c r="K15" i="4"/>
  <c r="G16" i="4"/>
  <c r="H16" i="4" s="1"/>
  <c r="K15" i="3"/>
  <c r="G16" i="3"/>
  <c r="H16" i="3" s="1"/>
  <c r="J16" i="3" s="1"/>
  <c r="K15" i="7"/>
  <c r="J15" i="2"/>
  <c r="J16" i="29"/>
  <c r="K16" i="29" s="1"/>
  <c r="J17" i="29" s="1"/>
  <c r="K17" i="29" s="1"/>
  <c r="I18" i="29"/>
  <c r="K18" i="29" s="1"/>
  <c r="J16" i="28"/>
  <c r="K16" i="28" s="1"/>
  <c r="I18" i="27"/>
  <c r="K18" i="27" s="1"/>
  <c r="J16" i="26"/>
  <c r="K16" i="26" s="1"/>
  <c r="K15" i="25"/>
  <c r="J16" i="25" s="1"/>
  <c r="K16" i="25" s="1"/>
  <c r="J16" i="24"/>
  <c r="K16" i="24" s="1"/>
  <c r="K16" i="23"/>
  <c r="I18" i="23"/>
  <c r="K18" i="23" s="1"/>
  <c r="K18" i="20"/>
  <c r="I18" i="18"/>
  <c r="K18" i="18" s="1"/>
  <c r="K18" i="17"/>
  <c r="K19" i="17" s="1"/>
  <c r="J16" i="16"/>
  <c r="J16" i="15"/>
  <c r="K15" i="11"/>
  <c r="J16" i="11" s="1"/>
  <c r="G17" i="11" s="1"/>
  <c r="H17" i="11" s="1"/>
  <c r="K15" i="10"/>
  <c r="J16" i="10" s="1"/>
  <c r="K16" i="10" s="1"/>
  <c r="K18" i="4"/>
  <c r="I17" i="3"/>
  <c r="I15" i="1"/>
  <c r="I16" i="1" s="1"/>
  <c r="H15" i="1"/>
  <c r="E15" i="1"/>
  <c r="H14" i="1"/>
  <c r="E14" i="1"/>
  <c r="G17" i="20" l="1"/>
  <c r="H17" i="20" s="1"/>
  <c r="K16" i="20"/>
  <c r="J17" i="17"/>
  <c r="K17" i="17" s="1"/>
  <c r="J16" i="5"/>
  <c r="G17" i="5" s="1"/>
  <c r="H17" i="5" s="1"/>
  <c r="I26" i="15"/>
  <c r="K16" i="19"/>
  <c r="J17" i="19" s="1"/>
  <c r="K17" i="19" s="1"/>
  <c r="K16" i="3"/>
  <c r="J17" i="3" s="1"/>
  <c r="G17" i="3"/>
  <c r="H17" i="3" s="1"/>
  <c r="K16" i="15"/>
  <c r="G17" i="15"/>
  <c r="H17" i="15" s="1"/>
  <c r="K15" i="2"/>
  <c r="G16" i="2"/>
  <c r="H16" i="2" s="1"/>
  <c r="K16" i="11"/>
  <c r="K16" i="16"/>
  <c r="H17" i="16"/>
  <c r="J16" i="4"/>
  <c r="H18" i="20"/>
  <c r="H18" i="16"/>
  <c r="J15" i="1"/>
  <c r="I17" i="1"/>
  <c r="I18" i="1" s="1"/>
  <c r="J17" i="20" l="1"/>
  <c r="K17" i="20" s="1"/>
  <c r="I19" i="1"/>
  <c r="I20" i="1" s="1"/>
  <c r="I21" i="1" s="1"/>
  <c r="K16" i="5"/>
  <c r="J17" i="5" s="1"/>
  <c r="K15" i="1"/>
  <c r="G16" i="1"/>
  <c r="H16" i="1" s="1"/>
  <c r="K16" i="4"/>
  <c r="G17" i="4"/>
  <c r="H17" i="4" s="1"/>
  <c r="J16" i="2"/>
  <c r="G17" i="2" s="1"/>
  <c r="H17" i="2" s="1"/>
  <c r="J17" i="15"/>
  <c r="G18" i="18"/>
  <c r="H18" i="18" s="1"/>
  <c r="K17" i="18"/>
  <c r="H18" i="17"/>
  <c r="K17" i="3"/>
  <c r="G18" i="5" l="1"/>
  <c r="H18" i="5" s="1"/>
  <c r="K17" i="5"/>
  <c r="K16" i="2"/>
  <c r="J17" i="2" s="1"/>
  <c r="J17" i="4"/>
  <c r="K17" i="15"/>
  <c r="G18" i="15"/>
  <c r="H18" i="15" s="1"/>
  <c r="J16" i="1"/>
  <c r="J18" i="15" l="1"/>
  <c r="J18" i="5"/>
  <c r="G19" i="5" s="1"/>
  <c r="H19" i="5" s="1"/>
  <c r="G18" i="2"/>
  <c r="H18" i="2" s="1"/>
  <c r="K17" i="2"/>
  <c r="K16" i="1"/>
  <c r="G17" i="1"/>
  <c r="H17" i="1" s="1"/>
  <c r="K18" i="15"/>
  <c r="G19" i="15"/>
  <c r="H19" i="15" s="1"/>
  <c r="K17" i="4"/>
  <c r="K18" i="5" l="1"/>
  <c r="J19" i="5" s="1"/>
  <c r="K19" i="5" s="1"/>
  <c r="J17" i="1"/>
  <c r="G18" i="1" s="1"/>
  <c r="H18" i="1" s="1"/>
  <c r="J18" i="2"/>
  <c r="J19" i="15"/>
  <c r="K17" i="1"/>
  <c r="J18" i="1" s="1"/>
  <c r="K18" i="2" l="1"/>
  <c r="G19" i="2"/>
  <c r="H19" i="2" s="1"/>
  <c r="G19" i="1"/>
  <c r="H19" i="1" s="1"/>
  <c r="K18" i="1"/>
  <c r="K19" i="15"/>
  <c r="G20" i="15"/>
  <c r="H20" i="15" s="1"/>
  <c r="J19" i="1" l="1"/>
  <c r="K19" i="1" s="1"/>
  <c r="J19" i="2"/>
  <c r="K19" i="2" s="1"/>
  <c r="J20" i="15"/>
  <c r="G20" i="1" l="1"/>
  <c r="H20" i="1" s="1"/>
  <c r="J20" i="1" s="1"/>
  <c r="K20" i="1" s="1"/>
  <c r="G21" i="15"/>
  <c r="H21" i="15" s="1"/>
  <c r="K20" i="15"/>
  <c r="G21" i="1" l="1"/>
  <c r="H21" i="1" s="1"/>
  <c r="J21" i="1" s="1"/>
  <c r="K21" i="1" s="1"/>
  <c r="J21" i="15"/>
  <c r="G22" i="15" s="1"/>
  <c r="H22" i="15" s="1"/>
  <c r="K21" i="15" l="1"/>
  <c r="J22" i="15" s="1"/>
  <c r="K22" i="15" l="1"/>
  <c r="G23" i="15"/>
  <c r="H23" i="15" s="1"/>
  <c r="J23" i="15" l="1"/>
  <c r="K23" i="15" l="1"/>
  <c r="G24" i="15"/>
  <c r="H24" i="15" s="1"/>
  <c r="J24" i="15" l="1"/>
  <c r="G25" i="15" s="1"/>
  <c r="H25" i="15" s="1"/>
  <c r="K24" i="15" l="1"/>
  <c r="J25" i="15"/>
  <c r="G26" i="15" l="1"/>
  <c r="H26" i="15" s="1"/>
  <c r="K25" i="15"/>
  <c r="J26" i="15" l="1"/>
  <c r="K26" i="15" s="1"/>
</calcChain>
</file>

<file path=xl/comments1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input number of quantity upon receipt of supplies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input cost per item 
 upon receipt of supplies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input number of quantity issued to office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input unit cost of item issued to office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<sst xmlns="http://schemas.openxmlformats.org/spreadsheetml/2006/main" count="1045" uniqueCount="154">
  <si>
    <t xml:space="preserve">Appendix 57
</t>
  </si>
  <si>
    <t>SUPPLIES LEDGER CARD</t>
  </si>
  <si>
    <t>Entity Name:</t>
  </si>
  <si>
    <t>NIA-Pangasinan IMO</t>
  </si>
  <si>
    <t>Fund Cluster : 501-COB</t>
  </si>
  <si>
    <t xml:space="preserve">Item : </t>
  </si>
  <si>
    <t xml:space="preserve">Item Code : </t>
  </si>
  <si>
    <t xml:space="preserve">Description : </t>
  </si>
  <si>
    <t xml:space="preserve">Re-order Point : </t>
  </si>
  <si>
    <t xml:space="preserve">Unit of Measurement : </t>
  </si>
  <si>
    <t>Date</t>
  </si>
  <si>
    <t>Reference</t>
  </si>
  <si>
    <t>Receipt</t>
  </si>
  <si>
    <t>Issue</t>
  </si>
  <si>
    <t>Balance</t>
  </si>
  <si>
    <t>No. of Days to Consume</t>
  </si>
  <si>
    <t>RIS NO.</t>
  </si>
  <si>
    <t>Qty.</t>
  </si>
  <si>
    <t>Unit 
Cost</t>
  </si>
  <si>
    <t>Total Cost</t>
  </si>
  <si>
    <t>Oil Filter</t>
  </si>
  <si>
    <t>C-306</t>
  </si>
  <si>
    <t>C-111</t>
  </si>
  <si>
    <t>C-101</t>
  </si>
  <si>
    <t>C-312</t>
  </si>
  <si>
    <t>C-512</t>
  </si>
  <si>
    <t>C-231</t>
  </si>
  <si>
    <t>C-605</t>
  </si>
  <si>
    <t>ME034605</t>
  </si>
  <si>
    <t>pcs</t>
  </si>
  <si>
    <t>Fuel Filter</t>
  </si>
  <si>
    <t>FC-321</t>
  </si>
  <si>
    <t>FC-158</t>
  </si>
  <si>
    <t>F-193</t>
  </si>
  <si>
    <t>16403-4KVOA</t>
  </si>
  <si>
    <t>FC-234</t>
  </si>
  <si>
    <t>FC-235</t>
  </si>
  <si>
    <t>Brake Cleaner</t>
  </si>
  <si>
    <t>500 ml</t>
  </si>
  <si>
    <t>Air Filter</t>
  </si>
  <si>
    <t>2019 Mitsubishi Strada B9-L304</t>
  </si>
  <si>
    <t>Nissan Navarra F1Z-126</t>
  </si>
  <si>
    <t>Nissan Navarra SJB-129</t>
  </si>
  <si>
    <t>Mitsubishi Strada Triton NYO 858</t>
  </si>
  <si>
    <t>Toyota Innova TQA 521</t>
  </si>
  <si>
    <t>Isuzu D-Max ZKJ 815</t>
  </si>
  <si>
    <t>Air Filter Element</t>
  </si>
  <si>
    <t>F-605</t>
  </si>
  <si>
    <t>Cabin Filter</t>
  </si>
  <si>
    <t>Nissan Navarra SJB 129</t>
  </si>
  <si>
    <t>Mitsubishi Triton NYO 858</t>
  </si>
  <si>
    <t>Beta Gray</t>
  </si>
  <si>
    <t>tube</t>
  </si>
  <si>
    <t>J. Ramos</t>
  </si>
  <si>
    <t>2024-05-001</t>
  </si>
  <si>
    <t>M. Imbisan</t>
  </si>
  <si>
    <t>2024-05-002</t>
  </si>
  <si>
    <t>R. Laureta</t>
  </si>
  <si>
    <t>2024-05-003</t>
  </si>
  <si>
    <t>M. Tuliao</t>
  </si>
  <si>
    <t>2024-05-004</t>
  </si>
  <si>
    <t>R. Tandoc</t>
  </si>
  <si>
    <t>2024-05-005</t>
  </si>
  <si>
    <t>E. Gozon</t>
  </si>
  <si>
    <t>2024-05-006</t>
  </si>
  <si>
    <t>2024-05-007</t>
  </si>
  <si>
    <t>PIMO-EU-0001</t>
  </si>
  <si>
    <t>PIMO-EU-0002</t>
  </si>
  <si>
    <t>PIMO-EU-0003</t>
  </si>
  <si>
    <t>PIMO-EU-0004</t>
  </si>
  <si>
    <t>PIMO-EU-0005</t>
  </si>
  <si>
    <t>PIMO-EU-0006</t>
  </si>
  <si>
    <t>PIMO-EU-0007</t>
  </si>
  <si>
    <t>PIMO-EU-0008</t>
  </si>
  <si>
    <t>PIMO-EU-0009</t>
  </si>
  <si>
    <t>PIMO-EU-0010</t>
  </si>
  <si>
    <t>PIMO-EU-0011</t>
  </si>
  <si>
    <t>PIMO-EU-0012</t>
  </si>
  <si>
    <t>PIMO-EU-0013</t>
  </si>
  <si>
    <t>PIMO-EU-0014</t>
  </si>
  <si>
    <t>PIMO-EU-0015</t>
  </si>
  <si>
    <t>PIMO-EU-0016</t>
  </si>
  <si>
    <t>PIMO-EU-0017</t>
  </si>
  <si>
    <t>PIMO-EU-0018</t>
  </si>
  <si>
    <t>PIMO-EU-0019</t>
  </si>
  <si>
    <t>PIMO-EU-0020</t>
  </si>
  <si>
    <t>PIMO-EU-0021</t>
  </si>
  <si>
    <t>PIMO-EU-0022</t>
  </si>
  <si>
    <t>PIMO-EU-0023</t>
  </si>
  <si>
    <t>PIMO-EU-0024</t>
  </si>
  <si>
    <t>PIMO-EU-0025</t>
  </si>
  <si>
    <t>PIMO-EU-0026</t>
  </si>
  <si>
    <t>PIMO-EU-0027</t>
  </si>
  <si>
    <t>PIMO-EU-0028</t>
  </si>
  <si>
    <t>PIMO-EU-0029</t>
  </si>
  <si>
    <t>IAR#2024-0430-334</t>
  </si>
  <si>
    <t>A. Cariño</t>
  </si>
  <si>
    <t>2024-05-008</t>
  </si>
  <si>
    <t>N. Magalong</t>
  </si>
  <si>
    <t>2024-05-009</t>
  </si>
  <si>
    <t>2024-05-011</t>
  </si>
  <si>
    <t>2024-05-010</t>
  </si>
  <si>
    <t>D. Gozon</t>
  </si>
  <si>
    <t>R. Francisco</t>
  </si>
  <si>
    <t>2024-05-012</t>
  </si>
  <si>
    <t>C. Lamsen</t>
  </si>
  <si>
    <t>2024-06-001</t>
  </si>
  <si>
    <t>SFK 728</t>
  </si>
  <si>
    <t>2024-07-001</t>
  </si>
  <si>
    <t>SFK 908</t>
  </si>
  <si>
    <t>2024-07-002</t>
  </si>
  <si>
    <t>CAV 6414</t>
  </si>
  <si>
    <t>2024-07-003</t>
  </si>
  <si>
    <t>NAI 3882</t>
  </si>
  <si>
    <t>2024-07-004</t>
  </si>
  <si>
    <t>F1Z 126</t>
  </si>
  <si>
    <t>2024-07-005</t>
  </si>
  <si>
    <t>SFT 401</t>
  </si>
  <si>
    <t>2024-07-006</t>
  </si>
  <si>
    <t>NYO 858</t>
  </si>
  <si>
    <t>2024-07-007</t>
  </si>
  <si>
    <t>SBP 907</t>
  </si>
  <si>
    <t>2024-07-008</t>
  </si>
  <si>
    <t>ZLY 358</t>
  </si>
  <si>
    <t>2024-07-009</t>
  </si>
  <si>
    <t>check rsmi issued last May</t>
  </si>
  <si>
    <t>F1Z-126</t>
  </si>
  <si>
    <t>SCH 850</t>
  </si>
  <si>
    <t>2024-08-001</t>
  </si>
  <si>
    <t>SJB 129</t>
  </si>
  <si>
    <t>2024-08-002</t>
  </si>
  <si>
    <t>ZKJ 815</t>
  </si>
  <si>
    <t>2024-08-004</t>
  </si>
  <si>
    <t>2024-08-005</t>
  </si>
  <si>
    <t>TQA 521</t>
  </si>
  <si>
    <t>2024-08-006</t>
  </si>
  <si>
    <t>SCH 785</t>
  </si>
  <si>
    <t>2024-09-001</t>
  </si>
  <si>
    <t>SCH 790</t>
  </si>
  <si>
    <t>2024-10-001</t>
  </si>
  <si>
    <t>2024-10-002</t>
  </si>
  <si>
    <t>SCH 771</t>
  </si>
  <si>
    <t>2024-10-003</t>
  </si>
  <si>
    <t>SBP 891</t>
  </si>
  <si>
    <t>2024-10-004</t>
  </si>
  <si>
    <t>2024-12-001</t>
  </si>
  <si>
    <t>SAA 2794</t>
  </si>
  <si>
    <t>2024-12-002</t>
  </si>
  <si>
    <t>F5-103</t>
  </si>
  <si>
    <t>2024-12-003</t>
  </si>
  <si>
    <t>2024-12-004</t>
  </si>
  <si>
    <t>2024-12-005</t>
  </si>
  <si>
    <t>2024-12-006</t>
  </si>
  <si>
    <t>2024-12-007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</si>
</sst>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34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1" xfId="0" applyFont="1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top"/>
    </xf>
    <xf numFmtId="165" fontId="2" fillId="0" borderId="30" xfId="0" applyNumberFormat="1" applyFont="1" applyBorder="1"/>
    <xf numFmtId="0" fontId="12" fillId="0" borderId="31" xfId="0" applyFont="1" applyBorder="1" applyAlignment="1">
      <alignment wrapText="1"/>
    </xf>
    <xf numFmtId="164" fontId="3" fillId="2" borderId="32" xfId="1" applyFont="1" applyFill="1" applyBorder="1"/>
    <xf numFmtId="164" fontId="2" fillId="3" borderId="33" xfId="1" applyFont="1" applyFill="1" applyBorder="1"/>
    <xf numFmtId="164" fontId="2" fillId="0" borderId="34" xfId="1" applyFont="1" applyBorder="1"/>
    <xf numFmtId="164" fontId="2" fillId="4" borderId="32" xfId="1" applyFont="1" applyFill="1" applyBorder="1"/>
    <xf numFmtId="164" fontId="3" fillId="5" borderId="33" xfId="1" applyFont="1" applyFill="1" applyBorder="1"/>
    <xf numFmtId="164" fontId="2" fillId="0" borderId="32" xfId="1" applyFont="1" applyBorder="1"/>
    <xf numFmtId="164" fontId="2" fillId="0" borderId="33" xfId="1" applyFont="1" applyBorder="1"/>
    <xf numFmtId="164" fontId="2" fillId="0" borderId="30" xfId="1" applyFont="1" applyBorder="1"/>
    <xf numFmtId="165" fontId="2" fillId="0" borderId="35" xfId="0" applyNumberFormat="1" applyFont="1" applyBorder="1"/>
    <xf numFmtId="0" fontId="3" fillId="0" borderId="36" xfId="0" applyFont="1" applyBorder="1"/>
    <xf numFmtId="164" fontId="3" fillId="2" borderId="37" xfId="1" applyFont="1" applyFill="1" applyBorder="1"/>
    <xf numFmtId="164" fontId="2" fillId="3" borderId="38" xfId="1" applyFont="1" applyFill="1" applyBorder="1"/>
    <xf numFmtId="164" fontId="2" fillId="4" borderId="37" xfId="1" applyFont="1" applyFill="1" applyBorder="1"/>
    <xf numFmtId="164" fontId="3" fillId="5" borderId="38" xfId="1" applyFont="1" applyFill="1" applyBorder="1"/>
    <xf numFmtId="164" fontId="2" fillId="0" borderId="39" xfId="1" applyFont="1" applyBorder="1"/>
    <xf numFmtId="164" fontId="2" fillId="0" borderId="37" xfId="1" applyFont="1" applyBorder="1"/>
    <xf numFmtId="164" fontId="2" fillId="0" borderId="40" xfId="1" applyFont="1" applyBorder="1"/>
    <xf numFmtId="164" fontId="2" fillId="0" borderId="41" xfId="1" applyFont="1" applyBorder="1"/>
    <xf numFmtId="164" fontId="2" fillId="0" borderId="36" xfId="1" applyFont="1" applyBorder="1"/>
    <xf numFmtId="0" fontId="2" fillId="0" borderId="42" xfId="0" applyFont="1" applyBorder="1"/>
    <xf numFmtId="0" fontId="3" fillId="0" borderId="30" xfId="0" applyFont="1" applyBorder="1"/>
    <xf numFmtId="164" fontId="2" fillId="0" borderId="43" xfId="1" applyFont="1" applyBorder="1"/>
    <xf numFmtId="164" fontId="3" fillId="2" borderId="44" xfId="1" applyFont="1" applyFill="1" applyBorder="1"/>
    <xf numFmtId="164" fontId="2" fillId="3" borderId="45" xfId="1" applyFont="1" applyFill="1" applyBorder="1"/>
    <xf numFmtId="164" fontId="2" fillId="4" borderId="44" xfId="1" applyFont="1" applyFill="1" applyBorder="1"/>
    <xf numFmtId="164" fontId="3" fillId="5" borderId="45" xfId="1" applyFont="1" applyFill="1" applyBorder="1"/>
    <xf numFmtId="164" fontId="2" fillId="0" borderId="44" xfId="1" applyFont="1" applyBorder="1"/>
    <xf numFmtId="164" fontId="2" fillId="0" borderId="9" xfId="1" applyFont="1" applyBorder="1"/>
    <xf numFmtId="164" fontId="2" fillId="0" borderId="46" xfId="1" applyFont="1" applyBorder="1"/>
    <xf numFmtId="164" fontId="2" fillId="0" borderId="47" xfId="1" applyFont="1" applyBorder="1"/>
    <xf numFmtId="165" fontId="3" fillId="0" borderId="30" xfId="0" applyNumberFormat="1" applyFont="1" applyBorder="1"/>
    <xf numFmtId="0" fontId="3" fillId="0" borderId="47" xfId="0" applyFont="1" applyBorder="1"/>
    <xf numFmtId="164" fontId="3" fillId="5" borderId="48" xfId="1" applyFont="1" applyFill="1" applyBorder="1"/>
    <xf numFmtId="164" fontId="2" fillId="0" borderId="49" xfId="1" applyFont="1" applyBorder="1"/>
    <xf numFmtId="164" fontId="2" fillId="0" borderId="50" xfId="1" applyFont="1" applyBorder="1"/>
    <xf numFmtId="0" fontId="3" fillId="0" borderId="35" xfId="0" applyFont="1" applyBorder="1"/>
    <xf numFmtId="164" fontId="3" fillId="2" borderId="49" xfId="1" applyFont="1" applyFill="1" applyBorder="1"/>
    <xf numFmtId="164" fontId="2" fillId="3" borderId="48" xfId="1" applyFont="1" applyFill="1" applyBorder="1"/>
    <xf numFmtId="164" fontId="2" fillId="4" borderId="49" xfId="1" applyFont="1" applyFill="1" applyBorder="1"/>
    <xf numFmtId="164" fontId="2" fillId="0" borderId="35" xfId="1" applyFont="1" applyBorder="1"/>
    <xf numFmtId="165" fontId="2" fillId="0" borderId="51" xfId="0" applyNumberFormat="1" applyFont="1" applyBorder="1"/>
    <xf numFmtId="0" fontId="3" fillId="0" borderId="51" xfId="0" applyFont="1" applyBorder="1"/>
    <xf numFmtId="164" fontId="3" fillId="2" borderId="52" xfId="1" applyFont="1" applyFill="1" applyBorder="1"/>
    <xf numFmtId="164" fontId="2" fillId="3" borderId="53" xfId="1" applyFont="1" applyFill="1" applyBorder="1"/>
    <xf numFmtId="164" fontId="2" fillId="0" borderId="54" xfId="1" applyFont="1" applyBorder="1"/>
    <xf numFmtId="164" fontId="2" fillId="4" borderId="52" xfId="1" applyFont="1" applyFill="1" applyBorder="1"/>
    <xf numFmtId="164" fontId="3" fillId="5" borderId="53" xfId="1" applyFont="1" applyFill="1" applyBorder="1"/>
    <xf numFmtId="164" fontId="2" fillId="0" borderId="52" xfId="1" applyFont="1" applyBorder="1"/>
    <xf numFmtId="164" fontId="2" fillId="0" borderId="55" xfId="1" applyFont="1" applyBorder="1"/>
    <xf numFmtId="164" fontId="2" fillId="0" borderId="51" xfId="1" applyFont="1" applyBorder="1"/>
    <xf numFmtId="0" fontId="2" fillId="0" borderId="56" xfId="0" applyFont="1" applyBorder="1"/>
    <xf numFmtId="165" fontId="15" fillId="0" borderId="30" xfId="0" applyNumberFormat="1" applyFont="1" applyBorder="1"/>
    <xf numFmtId="0" fontId="15" fillId="0" borderId="30" xfId="0" applyFont="1" applyBorder="1"/>
    <xf numFmtId="0" fontId="2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4" zoomScaleNormal="100" zoomScaleSheetLayoutView="100" workbookViewId="0">
      <selection activeCell="A23" sqref="A23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66</v>
      </c>
      <c r="L8" s="13"/>
    </row>
    <row r="9" spans="1:13" ht="15" customHeight="1" x14ac:dyDescent="0.25">
      <c r="A9" s="14" t="s">
        <v>7</v>
      </c>
      <c r="B9" s="10"/>
      <c r="C9" s="10"/>
      <c r="D9" s="10" t="s">
        <v>21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7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16</v>
      </c>
      <c r="D15" s="33">
        <v>665</v>
      </c>
      <c r="E15" s="24">
        <f>C15*D15</f>
        <v>10640</v>
      </c>
      <c r="F15" s="34">
        <v>0</v>
      </c>
      <c r="G15" s="35"/>
      <c r="H15" s="36">
        <f t="shared" si="0"/>
        <v>0</v>
      </c>
      <c r="I15" s="37">
        <f t="shared" ref="I15:I21" si="1">+I14+C15-F15</f>
        <v>16</v>
      </c>
      <c r="J15" s="38">
        <f t="shared" ref="J15:J21" si="2">ROUND(((K14+E15)-H15)/I15,2)</f>
        <v>665</v>
      </c>
      <c r="K15" s="39">
        <f t="shared" ref="K15:K21" si="3">ROUND(I15*J15,2)</f>
        <v>10640</v>
      </c>
      <c r="L15" s="40"/>
      <c r="M15" s="41"/>
    </row>
    <row r="16" spans="1:13" ht="17.100000000000001" customHeight="1" x14ac:dyDescent="0.25">
      <c r="A16" s="20">
        <v>45418</v>
      </c>
      <c r="B16" s="42" t="s">
        <v>63</v>
      </c>
      <c r="C16" s="22"/>
      <c r="D16" s="23"/>
      <c r="E16" s="24"/>
      <c r="F16" s="25">
        <v>1</v>
      </c>
      <c r="G16" s="26">
        <f>J15</f>
        <v>665</v>
      </c>
      <c r="H16" s="24">
        <f t="shared" si="0"/>
        <v>665</v>
      </c>
      <c r="I16" s="27">
        <f t="shared" si="1"/>
        <v>15</v>
      </c>
      <c r="J16" s="43">
        <f t="shared" si="2"/>
        <v>665</v>
      </c>
      <c r="K16" s="24">
        <f t="shared" si="3"/>
        <v>9975</v>
      </c>
      <c r="L16" s="29"/>
      <c r="M16" s="1" t="s">
        <v>64</v>
      </c>
    </row>
    <row r="17" spans="1:13" ht="17.100000000000001" customHeight="1" x14ac:dyDescent="0.25">
      <c r="A17" s="20">
        <v>45417</v>
      </c>
      <c r="B17" s="42" t="s">
        <v>102</v>
      </c>
      <c r="C17" s="44"/>
      <c r="D17" s="45"/>
      <c r="E17" s="24"/>
      <c r="F17" s="46">
        <v>1</v>
      </c>
      <c r="G17" s="26">
        <f t="shared" ref="G17" si="4">J16</f>
        <v>665</v>
      </c>
      <c r="H17" s="24">
        <f t="shared" si="0"/>
        <v>665</v>
      </c>
      <c r="I17" s="48">
        <f t="shared" si="1"/>
        <v>14</v>
      </c>
      <c r="J17" s="49">
        <f t="shared" si="2"/>
        <v>665</v>
      </c>
      <c r="K17" s="50">
        <f t="shared" si="3"/>
        <v>9310</v>
      </c>
      <c r="L17" s="51"/>
      <c r="M17" s="1" t="s">
        <v>97</v>
      </c>
    </row>
    <row r="18" spans="1:13" ht="17.100000000000001" customHeight="1" x14ac:dyDescent="0.25">
      <c r="A18" s="20">
        <v>45491</v>
      </c>
      <c r="B18" s="42" t="s">
        <v>119</v>
      </c>
      <c r="C18" s="44"/>
      <c r="D18" s="45"/>
      <c r="E18" s="24"/>
      <c r="F18" s="46">
        <v>1</v>
      </c>
      <c r="G18" s="26">
        <f t="shared" ref="G18" si="5">J17</f>
        <v>665</v>
      </c>
      <c r="H18" s="24">
        <f t="shared" ref="H18" si="6">F18*G18</f>
        <v>665</v>
      </c>
      <c r="I18" s="48">
        <f t="shared" si="1"/>
        <v>13</v>
      </c>
      <c r="J18" s="49">
        <f t="shared" si="2"/>
        <v>665</v>
      </c>
      <c r="K18" s="50">
        <f t="shared" si="3"/>
        <v>8645</v>
      </c>
      <c r="L18" s="51"/>
      <c r="M18" s="1" t="s">
        <v>120</v>
      </c>
    </row>
    <row r="19" spans="1:13" ht="17.100000000000001" customHeight="1" x14ac:dyDescent="0.25">
      <c r="A19" s="20">
        <v>45492</v>
      </c>
      <c r="B19" s="52" t="s">
        <v>121</v>
      </c>
      <c r="C19" s="44"/>
      <c r="D19" s="45"/>
      <c r="E19" s="24"/>
      <c r="F19" s="46">
        <v>1</v>
      </c>
      <c r="G19" s="26">
        <f t="shared" ref="G19" si="7">J18</f>
        <v>665</v>
      </c>
      <c r="H19" s="24">
        <f t="shared" ref="H19" si="8">F19*G19</f>
        <v>665</v>
      </c>
      <c r="I19" s="48">
        <f t="shared" si="1"/>
        <v>12</v>
      </c>
      <c r="J19" s="49">
        <f t="shared" si="2"/>
        <v>665</v>
      </c>
      <c r="K19" s="50">
        <f t="shared" si="3"/>
        <v>7980</v>
      </c>
      <c r="L19" s="51"/>
      <c r="M19" s="1" t="s">
        <v>122</v>
      </c>
    </row>
    <row r="20" spans="1:13" ht="17.100000000000001" customHeight="1" x14ac:dyDescent="0.25">
      <c r="A20" s="20">
        <v>45505</v>
      </c>
      <c r="B20" s="53" t="s">
        <v>127</v>
      </c>
      <c r="C20" s="44"/>
      <c r="D20" s="45"/>
      <c r="E20" s="24"/>
      <c r="F20" s="46">
        <v>1</v>
      </c>
      <c r="G20" s="26">
        <f t="shared" ref="G20" si="9">J19</f>
        <v>665</v>
      </c>
      <c r="H20" s="24">
        <f t="shared" ref="H20" si="10">F20*G20</f>
        <v>665</v>
      </c>
      <c r="I20" s="48">
        <f t="shared" si="1"/>
        <v>11</v>
      </c>
      <c r="J20" s="49">
        <f t="shared" si="2"/>
        <v>665</v>
      </c>
      <c r="K20" s="50">
        <f t="shared" si="3"/>
        <v>7315</v>
      </c>
      <c r="L20" s="51"/>
      <c r="M20" s="1" t="s">
        <v>128</v>
      </c>
    </row>
    <row r="21" spans="1:13" ht="17.100000000000001" customHeight="1" x14ac:dyDescent="0.25">
      <c r="A21" s="20">
        <v>45506</v>
      </c>
      <c r="B21" s="53" t="s">
        <v>131</v>
      </c>
      <c r="C21" s="44"/>
      <c r="D21" s="45"/>
      <c r="E21" s="24"/>
      <c r="F21" s="46">
        <v>1</v>
      </c>
      <c r="G21" s="26">
        <f t="shared" ref="G21" si="11">J20</f>
        <v>665</v>
      </c>
      <c r="H21" s="24">
        <f t="shared" ref="H21" si="12">F21*G21</f>
        <v>665</v>
      </c>
      <c r="I21" s="48">
        <f t="shared" si="1"/>
        <v>10</v>
      </c>
      <c r="J21" s="49">
        <f t="shared" si="2"/>
        <v>665</v>
      </c>
      <c r="K21" s="50">
        <f t="shared" si="3"/>
        <v>6650</v>
      </c>
      <c r="L21" s="51"/>
      <c r="M21" s="1" t="s">
        <v>130</v>
      </c>
    </row>
    <row r="22" spans="1:13" ht="17.100000000000001" customHeight="1" x14ac:dyDescent="0.25">
      <c r="A22" s="20">
        <v>45635</v>
      </c>
      <c r="B22" s="53" t="s">
        <v>121</v>
      </c>
      <c r="C22" s="44"/>
      <c r="D22" s="45"/>
      <c r="E22" s="24"/>
      <c r="F22" s="46">
        <v>1</v>
      </c>
      <c r="G22" s="26">
        <f t="shared" ref="G22" si="13">J21</f>
        <v>665</v>
      </c>
      <c r="H22" s="24">
        <f t="shared" ref="H22" si="14">F22*G22</f>
        <v>665</v>
      </c>
      <c r="I22" s="48">
        <f t="shared" ref="I22" si="15">+I21+C22-F22</f>
        <v>9</v>
      </c>
      <c r="J22" s="49">
        <f t="shared" ref="J22" si="16">ROUND(((K21+E22)-H22)/I22,2)</f>
        <v>665</v>
      </c>
      <c r="K22" s="50">
        <f t="shared" ref="K22" si="17">ROUND(I22*J22,2)</f>
        <v>5985</v>
      </c>
      <c r="L22" s="51"/>
      <c r="M22" s="1" t="s">
        <v>145</v>
      </c>
    </row>
    <row r="23" spans="1:13" ht="17.100000000000001" customHeight="1" x14ac:dyDescent="0.25">
      <c r="A23" s="20">
        <v>45636</v>
      </c>
      <c r="B23" s="53" t="s">
        <v>148</v>
      </c>
      <c r="C23" s="44"/>
      <c r="D23" s="45"/>
      <c r="E23" s="24"/>
      <c r="F23" s="46">
        <v>1</v>
      </c>
      <c r="G23" s="26">
        <f t="shared" ref="G23" si="18">J22</f>
        <v>665</v>
      </c>
      <c r="H23" s="24">
        <f t="shared" ref="H23" si="19">F23*G23</f>
        <v>665</v>
      </c>
      <c r="I23" s="48">
        <f t="shared" ref="I23" si="20">+I22+C23-F23</f>
        <v>8</v>
      </c>
      <c r="J23" s="49">
        <f t="shared" ref="J23" si="21">ROUND(((K22+E23)-H23)/I23,2)</f>
        <v>665</v>
      </c>
      <c r="K23" s="50">
        <f t="shared" ref="K23" si="22">ROUND(I23*J23,2)</f>
        <v>5320</v>
      </c>
      <c r="L23" s="51"/>
      <c r="M23" s="1" t="s">
        <v>149</v>
      </c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K9:L9"/>
    <mergeCell ref="K1:L1"/>
    <mergeCell ref="A3:L3"/>
    <mergeCell ref="A4:L4"/>
    <mergeCell ref="B6:H6"/>
    <mergeCell ref="A7:L7"/>
    <mergeCell ref="I10:L10"/>
    <mergeCell ref="A11:A13"/>
    <mergeCell ref="B11:B13"/>
    <mergeCell ref="C11:E11"/>
    <mergeCell ref="F11:H11"/>
    <mergeCell ref="I11:K11"/>
    <mergeCell ref="L11:L13"/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5" zoomScaleNormal="100" zoomScaleSheetLayoutView="100" workbookViewId="0">
      <selection activeCell="I16" sqref="I16:K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75</v>
      </c>
      <c r="L8" s="13"/>
    </row>
    <row r="9" spans="1:13" ht="15" customHeight="1" x14ac:dyDescent="0.25">
      <c r="A9" s="14" t="s">
        <v>7</v>
      </c>
      <c r="B9" s="10"/>
      <c r="C9" s="10"/>
      <c r="D9" s="10" t="s">
        <v>32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10</v>
      </c>
      <c r="D15" s="33">
        <v>1100</v>
      </c>
      <c r="E15" s="24">
        <f>C15*D15</f>
        <v>11000</v>
      </c>
      <c r="F15" s="34">
        <v>0</v>
      </c>
      <c r="G15" s="35">
        <v>0</v>
      </c>
      <c r="H15" s="36">
        <f t="shared" si="0"/>
        <v>0</v>
      </c>
      <c r="I15" s="37">
        <f>+I14+C15-F15</f>
        <v>10</v>
      </c>
      <c r="J15" s="38">
        <f>ROUND(((K14+E15)-H15)/I15,2)</f>
        <v>1100</v>
      </c>
      <c r="K15" s="39">
        <f>ROUND(I15*J15,2)</f>
        <v>11000</v>
      </c>
      <c r="L15" s="40"/>
      <c r="M15" s="41"/>
    </row>
    <row r="16" spans="1:13" ht="17.100000000000001" customHeight="1" x14ac:dyDescent="0.25">
      <c r="A16" s="20">
        <v>45491</v>
      </c>
      <c r="B16" s="42" t="s">
        <v>119</v>
      </c>
      <c r="C16" s="22"/>
      <c r="D16" s="23"/>
      <c r="E16" s="24"/>
      <c r="F16" s="25">
        <v>1</v>
      </c>
      <c r="G16" s="26">
        <f>J15</f>
        <v>1100</v>
      </c>
      <c r="H16" s="24">
        <f>F16*G16</f>
        <v>1100</v>
      </c>
      <c r="I16" s="27">
        <f>+I15+C16-F16</f>
        <v>9</v>
      </c>
      <c r="J16" s="43">
        <f>ROUND(((K15+E16)-H16)/I16,2)</f>
        <v>1100</v>
      </c>
      <c r="K16" s="24">
        <f>ROUND(I16*J16,2)</f>
        <v>9900</v>
      </c>
      <c r="L16" s="29"/>
      <c r="M16" s="1" t="s">
        <v>120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26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26">
        <f t="shared" ref="G20:G21" si="1">J19</f>
        <v>0</v>
      </c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26">
        <f t="shared" si="1"/>
        <v>0</v>
      </c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6" zoomScaleNormal="100" zoomScaleSheetLayoutView="100" workbookViewId="0">
      <selection activeCell="M18" sqref="M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76</v>
      </c>
      <c r="L8" s="13"/>
    </row>
    <row r="9" spans="1:13" ht="15" customHeight="1" x14ac:dyDescent="0.25">
      <c r="A9" s="14" t="s">
        <v>7</v>
      </c>
      <c r="B9" s="10"/>
      <c r="C9" s="10"/>
      <c r="D9" s="10" t="s">
        <v>33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1050</v>
      </c>
      <c r="E15" s="24">
        <f>C15*D15</f>
        <v>2100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1050</v>
      </c>
      <c r="K15" s="39">
        <f>ROUND(I15*J15,2)</f>
        <v>2100</v>
      </c>
      <c r="L15" s="40"/>
      <c r="M15" s="41"/>
    </row>
    <row r="16" spans="1:13" ht="17.100000000000001" customHeight="1" x14ac:dyDescent="0.25">
      <c r="A16" s="20">
        <v>45418</v>
      </c>
      <c r="B16" s="42" t="s">
        <v>57</v>
      </c>
      <c r="C16" s="22"/>
      <c r="D16" s="23"/>
      <c r="E16" s="24"/>
      <c r="F16" s="25">
        <v>1</v>
      </c>
      <c r="G16" s="26">
        <f>J15</f>
        <v>1050</v>
      </c>
      <c r="H16" s="24">
        <f>F16*G16</f>
        <v>1050</v>
      </c>
      <c r="I16" s="27">
        <f>+I15+C16-F16</f>
        <v>1</v>
      </c>
      <c r="J16" s="43">
        <f>ROUND(((K15+E16)-H16)/I16,2)</f>
        <v>1050</v>
      </c>
      <c r="K16" s="24">
        <f>ROUND(I16*J16,2)</f>
        <v>1050</v>
      </c>
      <c r="L16" s="29"/>
      <c r="M16" s="1" t="s">
        <v>58</v>
      </c>
    </row>
    <row r="17" spans="1:13" ht="17.100000000000001" customHeight="1" x14ac:dyDescent="0.25">
      <c r="A17" s="20">
        <v>45526</v>
      </c>
      <c r="B17" s="42" t="s">
        <v>134</v>
      </c>
      <c r="C17" s="44"/>
      <c r="D17" s="45"/>
      <c r="E17" s="24"/>
      <c r="F17" s="46">
        <v>1</v>
      </c>
      <c r="G17" s="26">
        <f>J16</f>
        <v>1050</v>
      </c>
      <c r="H17" s="24">
        <f>F17*G17</f>
        <v>1050</v>
      </c>
      <c r="I17" s="27">
        <f>+I16+C17-F17</f>
        <v>0</v>
      </c>
      <c r="J17" s="43">
        <v>0</v>
      </c>
      <c r="K17" s="24">
        <f>ROUND(I17*J17,2)</f>
        <v>0</v>
      </c>
      <c r="L17" s="51"/>
      <c r="M17" s="1" t="s">
        <v>135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26">
        <f t="shared" ref="G19:G20" si="1">J18</f>
        <v>0</v>
      </c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26">
        <f t="shared" si="1"/>
        <v>0</v>
      </c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6" zoomScaleNormal="100" zoomScaleSheetLayoutView="100" workbookViewId="0">
      <selection activeCell="D15" sqref="D15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77</v>
      </c>
      <c r="L8" s="13"/>
    </row>
    <row r="9" spans="1:13" ht="15" customHeight="1" x14ac:dyDescent="0.25">
      <c r="A9" s="14" t="s">
        <v>7</v>
      </c>
      <c r="B9" s="10"/>
      <c r="C9" s="10"/>
      <c r="D9" s="10" t="s">
        <v>34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1100</v>
      </c>
      <c r="E15" s="24">
        <f>C15*D15</f>
        <v>2200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1100</v>
      </c>
      <c r="K15" s="39">
        <f>ROUND(I15*J15,2)</f>
        <v>2200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/>
      <c r="H16" s="24"/>
      <c r="I16" s="27"/>
      <c r="J16" s="43"/>
      <c r="K16" s="24"/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zoomScaleNormal="100" zoomScaleSheetLayoutView="100" workbookViewId="0">
      <selection activeCell="D15" sqref="D15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78</v>
      </c>
      <c r="L8" s="13"/>
    </row>
    <row r="9" spans="1:13" ht="15" customHeight="1" x14ac:dyDescent="0.25">
      <c r="A9" s="14" t="s">
        <v>7</v>
      </c>
      <c r="B9" s="10"/>
      <c r="C9" s="10"/>
      <c r="D9" s="10" t="s">
        <v>35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1100</v>
      </c>
      <c r="E15" s="24">
        <f>C15*D15</f>
        <v>2200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1100</v>
      </c>
      <c r="K15" s="39">
        <f>ROUND(I15*J15,2)</f>
        <v>2200</v>
      </c>
      <c r="L15" s="40"/>
      <c r="M15" s="41"/>
    </row>
    <row r="16" spans="1:13" ht="17.100000000000001" customHeight="1" x14ac:dyDescent="0.25">
      <c r="A16" s="20">
        <v>45505</v>
      </c>
      <c r="B16" s="42" t="s">
        <v>129</v>
      </c>
      <c r="C16" s="22"/>
      <c r="D16" s="23"/>
      <c r="E16" s="24"/>
      <c r="F16" s="25">
        <v>1</v>
      </c>
      <c r="G16" s="26">
        <f>J15</f>
        <v>1100</v>
      </c>
      <c r="H16" s="24">
        <f>F16*G16</f>
        <v>1100</v>
      </c>
      <c r="I16" s="27">
        <f>+I15+C16-F16</f>
        <v>1</v>
      </c>
      <c r="J16" s="43">
        <f>ROUND(((K15+E16)-H16)/I16,2)</f>
        <v>1100</v>
      </c>
      <c r="K16" s="24">
        <f>ROUND(I16*J16,2)</f>
        <v>1100</v>
      </c>
      <c r="L16" s="29"/>
      <c r="M16" s="1" t="s">
        <v>130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26">
        <f t="shared" ref="G19" si="1">J18</f>
        <v>0</v>
      </c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4" zoomScaleNormal="100" zoomScaleSheetLayoutView="100" workbookViewId="0">
      <selection activeCell="D16" sqref="D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79</v>
      </c>
      <c r="L8" s="13"/>
    </row>
    <row r="9" spans="1:13" ht="15" customHeight="1" x14ac:dyDescent="0.25">
      <c r="A9" s="14" t="s">
        <v>7</v>
      </c>
      <c r="B9" s="10"/>
      <c r="C9" s="10"/>
      <c r="D9" s="10" t="s">
        <v>36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1100</v>
      </c>
      <c r="E15" s="24">
        <f>C15*D15</f>
        <v>2200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1100</v>
      </c>
      <c r="K15" s="39">
        <f>ROUND(I15*J15,2)</f>
        <v>2200</v>
      </c>
      <c r="L15" s="40"/>
      <c r="M15" s="41"/>
    </row>
    <row r="16" spans="1:13" ht="17.100000000000001" customHeight="1" x14ac:dyDescent="0.25">
      <c r="A16" s="20">
        <v>45505</v>
      </c>
      <c r="B16" s="42" t="s">
        <v>129</v>
      </c>
      <c r="C16" s="22"/>
      <c r="D16" s="23"/>
      <c r="E16" s="24"/>
      <c r="F16" s="25">
        <v>1</v>
      </c>
      <c r="G16" s="26">
        <f>J15</f>
        <v>1100</v>
      </c>
      <c r="H16" s="24">
        <f>F16*G16</f>
        <v>1100</v>
      </c>
      <c r="I16" s="27">
        <f>+I15+C16-F16</f>
        <v>1</v>
      </c>
      <c r="J16" s="43">
        <f>ROUND(((K15+E16)-H16)/I16,2)</f>
        <v>1100</v>
      </c>
      <c r="K16" s="24">
        <f>ROUND(I16*J16,2)</f>
        <v>1100</v>
      </c>
      <c r="L16" s="29"/>
      <c r="M16" s="1" t="s">
        <v>130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4" zoomScaleNormal="100" zoomScaleSheetLayoutView="100" workbookViewId="0">
      <selection activeCell="D15" sqref="D15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80</v>
      </c>
      <c r="L8" s="13"/>
    </row>
    <row r="9" spans="1:13" ht="15" customHeight="1" x14ac:dyDescent="0.25">
      <c r="A9" s="14" t="s">
        <v>7</v>
      </c>
      <c r="B9" s="10"/>
      <c r="C9" s="10"/>
      <c r="D9" s="10" t="s">
        <v>47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1100</v>
      </c>
      <c r="E15" s="24">
        <f>C15*D15</f>
        <v>2200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1100</v>
      </c>
      <c r="K15" s="39">
        <f>ROUND(I15*J15,2)</f>
        <v>2200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/>
      <c r="H16" s="24"/>
      <c r="I16" s="27"/>
      <c r="J16" s="43"/>
      <c r="K16" s="24"/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4"/>
  <sheetViews>
    <sheetView topLeftCell="A13" zoomScaleNormal="100" zoomScaleSheetLayoutView="100" workbookViewId="0">
      <selection activeCell="K8" sqref="K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37</v>
      </c>
      <c r="E8" s="10"/>
      <c r="F8" s="10"/>
      <c r="G8" s="10"/>
      <c r="H8" s="11"/>
      <c r="I8" s="12" t="s">
        <v>6</v>
      </c>
      <c r="J8" s="10"/>
      <c r="K8" s="10" t="s">
        <v>81</v>
      </c>
      <c r="L8" s="13"/>
    </row>
    <row r="9" spans="1:13" ht="15" customHeight="1" x14ac:dyDescent="0.25">
      <c r="A9" s="14" t="s">
        <v>7</v>
      </c>
      <c r="B9" s="10"/>
      <c r="C9" s="10"/>
      <c r="D9" s="10" t="s">
        <v>38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20</v>
      </c>
      <c r="D15" s="33">
        <v>500</v>
      </c>
      <c r="E15" s="24">
        <f>C15*D15</f>
        <v>10000</v>
      </c>
      <c r="F15" s="34">
        <v>0</v>
      </c>
      <c r="G15" s="35">
        <v>0</v>
      </c>
      <c r="H15" s="36">
        <f t="shared" si="0"/>
        <v>0</v>
      </c>
      <c r="I15" s="37">
        <f t="shared" ref="I15:I21" si="1">+I14+C15-F15</f>
        <v>20</v>
      </c>
      <c r="J15" s="38">
        <f t="shared" ref="J15:J21" si="2">ROUND(((K14+E15)-H15)/I15,2)</f>
        <v>500</v>
      </c>
      <c r="K15" s="39">
        <f t="shared" ref="K15:K21" si="3">ROUND(I15*J15,2)</f>
        <v>10000</v>
      </c>
      <c r="L15" s="40"/>
      <c r="M15" s="41"/>
    </row>
    <row r="16" spans="1:13" ht="17.100000000000001" customHeight="1" x14ac:dyDescent="0.25">
      <c r="A16" s="20">
        <v>45414</v>
      </c>
      <c r="B16" s="42" t="s">
        <v>55</v>
      </c>
      <c r="C16" s="22"/>
      <c r="D16" s="23"/>
      <c r="E16" s="24"/>
      <c r="F16" s="25">
        <v>2</v>
      </c>
      <c r="G16" s="26">
        <f t="shared" ref="G16:G21" si="4">J15</f>
        <v>500</v>
      </c>
      <c r="H16" s="24">
        <f t="shared" ref="H16:H21" si="5">F16*G16</f>
        <v>1000</v>
      </c>
      <c r="I16" s="27">
        <f t="shared" si="1"/>
        <v>18</v>
      </c>
      <c r="J16" s="43">
        <f t="shared" si="2"/>
        <v>500</v>
      </c>
      <c r="K16" s="24">
        <f t="shared" si="3"/>
        <v>9000</v>
      </c>
      <c r="L16" s="29"/>
      <c r="M16" s="1" t="s">
        <v>56</v>
      </c>
    </row>
    <row r="17" spans="1:13" ht="17.100000000000001" customHeight="1" x14ac:dyDescent="0.25">
      <c r="A17" s="20">
        <v>45420</v>
      </c>
      <c r="B17" s="42" t="s">
        <v>55</v>
      </c>
      <c r="C17" s="44"/>
      <c r="D17" s="45"/>
      <c r="E17" s="24"/>
      <c r="F17" s="46">
        <v>2</v>
      </c>
      <c r="G17" s="26">
        <f t="shared" si="4"/>
        <v>500</v>
      </c>
      <c r="H17" s="24">
        <f t="shared" si="5"/>
        <v>1000</v>
      </c>
      <c r="I17" s="27">
        <f>+I16+C17-F17</f>
        <v>16</v>
      </c>
      <c r="J17" s="43">
        <f t="shared" si="2"/>
        <v>500</v>
      </c>
      <c r="K17" s="24">
        <f t="shared" si="3"/>
        <v>8000</v>
      </c>
      <c r="L17" s="51"/>
      <c r="M17" s="1" t="s">
        <v>65</v>
      </c>
    </row>
    <row r="18" spans="1:13" ht="17.100000000000001" customHeight="1" x14ac:dyDescent="0.25">
      <c r="A18" s="20">
        <v>45420</v>
      </c>
      <c r="B18" s="42" t="s">
        <v>102</v>
      </c>
      <c r="C18" s="44"/>
      <c r="D18" s="45"/>
      <c r="E18" s="24"/>
      <c r="F18" s="46">
        <v>1</v>
      </c>
      <c r="G18" s="26">
        <f t="shared" si="4"/>
        <v>500</v>
      </c>
      <c r="H18" s="24">
        <f t="shared" si="5"/>
        <v>500</v>
      </c>
      <c r="I18" s="27">
        <f t="shared" si="1"/>
        <v>15</v>
      </c>
      <c r="J18" s="43">
        <f t="shared" si="2"/>
        <v>500</v>
      </c>
      <c r="K18" s="24">
        <f t="shared" si="3"/>
        <v>7500</v>
      </c>
      <c r="L18" s="51"/>
      <c r="M18" s="1" t="s">
        <v>97</v>
      </c>
    </row>
    <row r="19" spans="1:13" ht="17.100000000000001" customHeight="1" x14ac:dyDescent="0.25">
      <c r="A19" s="20">
        <v>45432</v>
      </c>
      <c r="B19" s="42" t="s">
        <v>96</v>
      </c>
      <c r="C19" s="44"/>
      <c r="D19" s="45"/>
      <c r="E19" s="24"/>
      <c r="F19" s="46">
        <v>2</v>
      </c>
      <c r="G19" s="26">
        <f t="shared" si="4"/>
        <v>500</v>
      </c>
      <c r="H19" s="24">
        <f t="shared" si="5"/>
        <v>1000</v>
      </c>
      <c r="I19" s="27">
        <f t="shared" si="1"/>
        <v>13</v>
      </c>
      <c r="J19" s="43">
        <f t="shared" si="2"/>
        <v>500</v>
      </c>
      <c r="K19" s="24">
        <f t="shared" si="3"/>
        <v>6500</v>
      </c>
      <c r="L19" s="51"/>
      <c r="M19" s="1" t="s">
        <v>99</v>
      </c>
    </row>
    <row r="20" spans="1:13" ht="17.100000000000001" customHeight="1" x14ac:dyDescent="0.25">
      <c r="A20" s="20">
        <v>45432</v>
      </c>
      <c r="B20" s="42" t="s">
        <v>96</v>
      </c>
      <c r="C20" s="44"/>
      <c r="D20" s="45"/>
      <c r="E20" s="24"/>
      <c r="F20" s="46">
        <v>2</v>
      </c>
      <c r="G20" s="26">
        <f t="shared" si="4"/>
        <v>500</v>
      </c>
      <c r="H20" s="24">
        <f t="shared" si="5"/>
        <v>1000</v>
      </c>
      <c r="I20" s="27">
        <f t="shared" si="1"/>
        <v>11</v>
      </c>
      <c r="J20" s="43">
        <f t="shared" si="2"/>
        <v>500</v>
      </c>
      <c r="K20" s="24">
        <f t="shared" si="3"/>
        <v>5500</v>
      </c>
      <c r="L20" s="51"/>
      <c r="M20" s="1" t="s">
        <v>101</v>
      </c>
    </row>
    <row r="21" spans="1:13" ht="17.100000000000001" customHeight="1" x14ac:dyDescent="0.25">
      <c r="A21" s="20">
        <v>45432</v>
      </c>
      <c r="B21" s="52" t="s">
        <v>98</v>
      </c>
      <c r="C21" s="44"/>
      <c r="D21" s="45"/>
      <c r="E21" s="24"/>
      <c r="F21" s="46">
        <v>1</v>
      </c>
      <c r="G21" s="26">
        <f t="shared" si="4"/>
        <v>500</v>
      </c>
      <c r="H21" s="24">
        <f t="shared" si="5"/>
        <v>500</v>
      </c>
      <c r="I21" s="27">
        <f t="shared" si="1"/>
        <v>10</v>
      </c>
      <c r="J21" s="43">
        <f t="shared" si="2"/>
        <v>500</v>
      </c>
      <c r="K21" s="24">
        <f t="shared" si="3"/>
        <v>5000</v>
      </c>
      <c r="L21" s="51"/>
      <c r="M21" s="1" t="s">
        <v>100</v>
      </c>
    </row>
    <row r="22" spans="1:13" ht="17.100000000000001" customHeight="1" x14ac:dyDescent="0.25">
      <c r="A22" s="30">
        <v>45439</v>
      </c>
      <c r="B22" s="31" t="s">
        <v>103</v>
      </c>
      <c r="C22" s="32"/>
      <c r="D22" s="33"/>
      <c r="E22" s="36"/>
      <c r="F22" s="34">
        <v>1</v>
      </c>
      <c r="G22" s="54">
        <f t="shared" ref="G22:G23" si="6">J21</f>
        <v>500</v>
      </c>
      <c r="H22" s="36">
        <f t="shared" ref="H22:H23" si="7">F22*G22</f>
        <v>500</v>
      </c>
      <c r="I22" s="55">
        <f t="shared" ref="I22:I23" si="8">+I21+C22-F22</f>
        <v>9</v>
      </c>
      <c r="J22" s="56">
        <f t="shared" ref="J22:J23" si="9">ROUND(((K21+E22)-H22)/I22,2)</f>
        <v>500</v>
      </c>
      <c r="K22" s="36">
        <f t="shared" ref="K22:K23" si="10">ROUND(I22*J22,2)</f>
        <v>4500</v>
      </c>
      <c r="L22" s="40"/>
      <c r="M22" s="41" t="s">
        <v>104</v>
      </c>
    </row>
    <row r="23" spans="1:13" ht="17.100000000000001" customHeight="1" x14ac:dyDescent="0.25">
      <c r="A23" s="62">
        <v>45447</v>
      </c>
      <c r="B23" s="63" t="s">
        <v>105</v>
      </c>
      <c r="C23" s="64"/>
      <c r="D23" s="65"/>
      <c r="E23" s="66"/>
      <c r="F23" s="67">
        <v>1</v>
      </c>
      <c r="G23" s="68">
        <f t="shared" si="6"/>
        <v>500</v>
      </c>
      <c r="H23" s="66">
        <f t="shared" si="7"/>
        <v>500</v>
      </c>
      <c r="I23" s="69">
        <f t="shared" si="8"/>
        <v>8</v>
      </c>
      <c r="J23" s="70">
        <f t="shared" si="9"/>
        <v>500</v>
      </c>
      <c r="K23" s="66">
        <f t="shared" si="10"/>
        <v>4000</v>
      </c>
      <c r="L23" s="71"/>
      <c r="M23" s="72" t="s">
        <v>106</v>
      </c>
    </row>
    <row r="24" spans="1:13" ht="17.100000000000001" customHeight="1" x14ac:dyDescent="0.25">
      <c r="A24" s="20">
        <v>45474</v>
      </c>
      <c r="B24" s="42" t="s">
        <v>109</v>
      </c>
      <c r="C24" s="22"/>
      <c r="D24" s="23"/>
      <c r="E24" s="24"/>
      <c r="F24" s="25">
        <v>1</v>
      </c>
      <c r="G24" s="68">
        <f t="shared" ref="G24" si="11">J23</f>
        <v>500</v>
      </c>
      <c r="H24" s="66">
        <f t="shared" ref="H24" si="12">F24*G24</f>
        <v>500</v>
      </c>
      <c r="I24" s="69">
        <f t="shared" ref="I24" si="13">+I23+C24-F24</f>
        <v>7</v>
      </c>
      <c r="J24" s="70">
        <f t="shared" ref="J24" si="14">ROUND(((K23+E24)-H24)/I24,2)</f>
        <v>500</v>
      </c>
      <c r="K24" s="66">
        <f t="shared" ref="K24" si="15">ROUND(I24*J24,2)</f>
        <v>3500</v>
      </c>
      <c r="L24" s="29"/>
      <c r="M24" s="1" t="s">
        <v>110</v>
      </c>
    </row>
    <row r="25" spans="1:13" ht="17.100000000000001" customHeight="1" x14ac:dyDescent="0.25">
      <c r="A25" s="20">
        <v>45474</v>
      </c>
      <c r="B25" s="53" t="s">
        <v>111</v>
      </c>
      <c r="C25" s="44"/>
      <c r="D25" s="45"/>
      <c r="E25" s="24"/>
      <c r="F25" s="46">
        <v>1</v>
      </c>
      <c r="G25" s="68">
        <f t="shared" ref="G25" si="16">J24</f>
        <v>500</v>
      </c>
      <c r="H25" s="66">
        <f t="shared" ref="H25" si="17">F25*G25</f>
        <v>500</v>
      </c>
      <c r="I25" s="69">
        <f t="shared" ref="I25" si="18">+I24+C25-F25</f>
        <v>6</v>
      </c>
      <c r="J25" s="70">
        <f t="shared" ref="J25" si="19">ROUND(((K24+E25)-H25)/I25,2)</f>
        <v>500</v>
      </c>
      <c r="K25" s="66">
        <f t="shared" ref="K25" si="20">ROUND(I25*J25,2)</f>
        <v>3000</v>
      </c>
      <c r="L25" s="51"/>
      <c r="M25" s="1" t="s">
        <v>112</v>
      </c>
    </row>
    <row r="26" spans="1:13" ht="17.100000000000001" customHeight="1" x14ac:dyDescent="0.25">
      <c r="A26" s="20">
        <v>45481</v>
      </c>
      <c r="B26" s="53" t="s">
        <v>113</v>
      </c>
      <c r="C26" s="44"/>
      <c r="D26" s="45"/>
      <c r="E26" s="24"/>
      <c r="F26" s="46">
        <v>2</v>
      </c>
      <c r="G26" s="68">
        <f t="shared" ref="G26" si="21">J25</f>
        <v>500</v>
      </c>
      <c r="H26" s="66">
        <f t="shared" ref="H26" si="22">F26*G26</f>
        <v>1000</v>
      </c>
      <c r="I26" s="69">
        <f t="shared" ref="I26" si="23">+I25+C26-F26</f>
        <v>4</v>
      </c>
      <c r="J26" s="70">
        <f t="shared" ref="J26" si="24">ROUND(((K25+E26)-H26)/I26,2)</f>
        <v>500</v>
      </c>
      <c r="K26" s="66">
        <f t="shared" ref="K26" si="25">ROUND(I26*J26,2)</f>
        <v>2000</v>
      </c>
      <c r="L26" s="51"/>
      <c r="M26" s="1" t="s">
        <v>114</v>
      </c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  <row r="43" spans="1:12" ht="17.100000000000001" customHeight="1" x14ac:dyDescent="0.25">
      <c r="A43" s="20"/>
      <c r="B43" s="53"/>
      <c r="C43" s="44"/>
      <c r="D43" s="45"/>
      <c r="E43" s="24"/>
      <c r="F43" s="46"/>
      <c r="G43" s="47"/>
      <c r="H43" s="24"/>
      <c r="I43" s="48"/>
      <c r="J43" s="49"/>
      <c r="K43" s="50"/>
      <c r="L43" s="51"/>
    </row>
    <row r="44" spans="1:12" ht="17.100000000000001" customHeight="1" x14ac:dyDescent="0.25">
      <c r="A44" s="20"/>
      <c r="B44" s="53"/>
      <c r="C44" s="44"/>
      <c r="D44" s="45"/>
      <c r="E44" s="24"/>
      <c r="F44" s="46"/>
      <c r="G44" s="47"/>
      <c r="H44" s="24"/>
      <c r="I44" s="48"/>
      <c r="J44" s="49"/>
      <c r="K44" s="50"/>
      <c r="L44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8" zoomScaleNormal="100" zoomScaleSheetLayoutView="100" workbookViewId="0">
      <selection activeCell="I17" sqref="I17:K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39</v>
      </c>
      <c r="E8" s="10"/>
      <c r="F8" s="10"/>
      <c r="G8" s="10"/>
      <c r="H8" s="11"/>
      <c r="I8" s="12" t="s">
        <v>6</v>
      </c>
      <c r="J8" s="10"/>
      <c r="K8" s="10" t="s">
        <v>82</v>
      </c>
      <c r="L8" s="13"/>
    </row>
    <row r="9" spans="1:13" ht="15" customHeight="1" x14ac:dyDescent="0.25">
      <c r="A9" s="14" t="s">
        <v>7</v>
      </c>
      <c r="B9" s="10"/>
      <c r="C9" s="10"/>
      <c r="D9" s="10" t="s">
        <v>40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>
        <v>45418</v>
      </c>
      <c r="B16" s="42" t="s">
        <v>59</v>
      </c>
      <c r="C16" s="22"/>
      <c r="D16" s="23"/>
      <c r="E16" s="24"/>
      <c r="F16" s="25">
        <v>1</v>
      </c>
      <c r="G16" s="26">
        <f>J15</f>
        <v>2000</v>
      </c>
      <c r="H16" s="24">
        <f>F16*G16</f>
        <v>2000</v>
      </c>
      <c r="I16" s="27">
        <f>+I15+C16-F16</f>
        <v>1</v>
      </c>
      <c r="J16" s="43">
        <f>ROUND(((K15+E16)-H16)/I16,2)</f>
        <v>2000</v>
      </c>
      <c r="K16" s="24">
        <f>ROUND(I16*J16,2)</f>
        <v>2000</v>
      </c>
      <c r="L16" s="29"/>
      <c r="M16" s="1" t="s">
        <v>60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>
        <f t="shared" si="0"/>
        <v>0</v>
      </c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>
        <f t="shared" si="0"/>
        <v>0</v>
      </c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M18" sqref="M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39</v>
      </c>
      <c r="E8" s="10"/>
      <c r="F8" s="10"/>
      <c r="G8" s="10"/>
      <c r="H8" s="11"/>
      <c r="I8" s="12" t="s">
        <v>6</v>
      </c>
      <c r="J8" s="10"/>
      <c r="K8" s="10" t="s">
        <v>83</v>
      </c>
      <c r="L8" s="13"/>
    </row>
    <row r="9" spans="1:13" ht="15" customHeight="1" x14ac:dyDescent="0.25">
      <c r="A9" s="14" t="s">
        <v>7</v>
      </c>
      <c r="B9" s="10"/>
      <c r="C9" s="10"/>
      <c r="D9" s="10" t="s">
        <v>41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>
        <v>45488</v>
      </c>
      <c r="B16" s="42" t="s">
        <v>126</v>
      </c>
      <c r="C16" s="22"/>
      <c r="D16" s="23"/>
      <c r="E16" s="24"/>
      <c r="F16" s="25">
        <v>1</v>
      </c>
      <c r="G16" s="26">
        <f>J15</f>
        <v>2000</v>
      </c>
      <c r="H16" s="24">
        <f t="shared" si="0"/>
        <v>2000</v>
      </c>
      <c r="I16" s="27">
        <f>+I15+C16-F16</f>
        <v>1</v>
      </c>
      <c r="J16" s="43">
        <f>ROUND(((K15+E16)-H16)/I16,2)</f>
        <v>2000</v>
      </c>
      <c r="K16" s="24">
        <f>ROUND(I16*J16,2)</f>
        <v>2000</v>
      </c>
      <c r="L16" s="29"/>
    </row>
    <row r="17" spans="1:13" ht="17.100000000000001" customHeight="1" x14ac:dyDescent="0.25">
      <c r="A17" s="20">
        <v>45505</v>
      </c>
      <c r="B17" s="42" t="s">
        <v>129</v>
      </c>
      <c r="C17" s="44"/>
      <c r="D17" s="45"/>
      <c r="E17" s="24"/>
      <c r="F17" s="46">
        <v>1</v>
      </c>
      <c r="G17" s="26">
        <f>J16</f>
        <v>2000</v>
      </c>
      <c r="H17" s="24">
        <f t="shared" ref="H17" si="1">F17*G17</f>
        <v>2000</v>
      </c>
      <c r="I17" s="27">
        <f>+I16+C17-F17</f>
        <v>0</v>
      </c>
      <c r="J17" s="43" t="e">
        <f>ROUND(((K16+E17)-H17)/I17,2)</f>
        <v>#DIV/0!</v>
      </c>
      <c r="K17" s="24" t="e">
        <f>ROUND(I17*J17,2)</f>
        <v>#DIV/0!</v>
      </c>
      <c r="L17" s="51"/>
      <c r="M17" s="1" t="s">
        <v>130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/>
      <c r="H18" s="24">
        <f t="shared" si="0"/>
        <v>0</v>
      </c>
      <c r="I18" s="48"/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G16" sqref="G16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39</v>
      </c>
      <c r="E8" s="10"/>
      <c r="F8" s="10"/>
      <c r="G8" s="10"/>
      <c r="H8" s="11"/>
      <c r="I8" s="12" t="s">
        <v>6</v>
      </c>
      <c r="J8" s="10"/>
      <c r="K8" s="10" t="s">
        <v>84</v>
      </c>
      <c r="L8" s="13"/>
    </row>
    <row r="9" spans="1:13" ht="15" customHeight="1" x14ac:dyDescent="0.25">
      <c r="A9" s="14" t="s">
        <v>7</v>
      </c>
      <c r="B9" s="10"/>
      <c r="C9" s="10"/>
      <c r="D9" s="10" t="s">
        <v>42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/>
      <c r="H16" s="24">
        <f>F16*G16</f>
        <v>0</v>
      </c>
      <c r="I16" s="27">
        <f>+I15+C16-F16</f>
        <v>2</v>
      </c>
      <c r="J16" s="43">
        <f>ROUND(((K15+E16)-H16)/I16,2)</f>
        <v>2000</v>
      </c>
      <c r="K16" s="24">
        <f>ROUND(I16*J16,2)</f>
        <v>4000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>
        <f t="shared" si="0"/>
        <v>0</v>
      </c>
      <c r="I17" s="48">
        <v>0</v>
      </c>
      <c r="J17" s="49">
        <v>0</v>
      </c>
      <c r="K17" s="50">
        <f>ROUND(I17*J17,2)</f>
        <v>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>
        <f t="shared" ref="G18" si="1">J17</f>
        <v>0</v>
      </c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42"/>
  <sheetViews>
    <sheetView topLeftCell="A9" zoomScaleNormal="100" zoomScaleSheetLayoutView="100" workbookViewId="0">
      <selection activeCell="D9" sqref="D9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4" ht="28.5" customHeight="1" x14ac:dyDescent="0.25">
      <c r="K1" s="96" t="s">
        <v>0</v>
      </c>
      <c r="L1" s="96"/>
    </row>
    <row r="2" spans="1:14" ht="15" customHeight="1" x14ac:dyDescent="0.25"/>
    <row r="3" spans="1:14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4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s="4" customFormat="1" ht="15" customHeight="1" x14ac:dyDescent="0.3">
      <c r="L5" s="5"/>
    </row>
    <row r="6" spans="1:14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4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4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67</v>
      </c>
      <c r="L8" s="13"/>
    </row>
    <row r="9" spans="1:14" ht="15" customHeight="1" x14ac:dyDescent="0.25">
      <c r="A9" s="14" t="s">
        <v>7</v>
      </c>
      <c r="B9" s="10"/>
      <c r="C9" s="10"/>
      <c r="D9" s="10" t="s">
        <v>22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4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4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4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4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4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6" si="0">F14*G14</f>
        <v>0</v>
      </c>
      <c r="I14" s="27">
        <v>0</v>
      </c>
      <c r="J14" s="28">
        <v>0</v>
      </c>
      <c r="K14" s="24">
        <v>0</v>
      </c>
      <c r="L14" s="29"/>
    </row>
    <row r="15" spans="1:14" ht="17.100000000000001" customHeight="1" x14ac:dyDescent="0.25">
      <c r="A15" s="30">
        <v>45412</v>
      </c>
      <c r="B15" s="31" t="s">
        <v>95</v>
      </c>
      <c r="C15" s="32">
        <v>4</v>
      </c>
      <c r="D15" s="33">
        <v>400</v>
      </c>
      <c r="E15" s="24">
        <f>C15*D15</f>
        <v>1600</v>
      </c>
      <c r="F15" s="34">
        <v>0</v>
      </c>
      <c r="G15" s="35"/>
      <c r="H15" s="36">
        <f t="shared" si="0"/>
        <v>0</v>
      </c>
      <c r="I15" s="37">
        <f>+I14+C15-F15</f>
        <v>4</v>
      </c>
      <c r="J15" s="38">
        <f>ROUND(((K14+E15)-H15)/I15,2)</f>
        <v>400</v>
      </c>
      <c r="K15" s="39">
        <f>ROUND(I15*J15,2)</f>
        <v>1600</v>
      </c>
      <c r="L15" s="40"/>
      <c r="M15" s="41"/>
    </row>
    <row r="16" spans="1:14" ht="17.100000000000001" customHeight="1" x14ac:dyDescent="0.25">
      <c r="A16" s="73">
        <v>45418</v>
      </c>
      <c r="B16" s="74" t="s">
        <v>57</v>
      </c>
      <c r="C16" s="22"/>
      <c r="D16" s="23"/>
      <c r="E16" s="24"/>
      <c r="F16" s="25">
        <v>1</v>
      </c>
      <c r="G16" s="26">
        <f>J15</f>
        <v>400</v>
      </c>
      <c r="H16" s="24">
        <f t="shared" si="0"/>
        <v>400</v>
      </c>
      <c r="I16" s="27">
        <f>+I15+C16-F16</f>
        <v>3</v>
      </c>
      <c r="J16" s="43">
        <f>ROUND(((K15+E16)-H16)/I16,2)</f>
        <v>400</v>
      </c>
      <c r="K16" s="24">
        <f>ROUND(I16*J16,2)</f>
        <v>1200</v>
      </c>
      <c r="L16" s="29"/>
      <c r="M16" s="1" t="s">
        <v>58</v>
      </c>
      <c r="N16" s="1" t="s">
        <v>125</v>
      </c>
    </row>
    <row r="17" spans="1:13" ht="17.100000000000001" customHeight="1" x14ac:dyDescent="0.25">
      <c r="A17" s="20">
        <v>45474</v>
      </c>
      <c r="B17" s="42" t="s">
        <v>111</v>
      </c>
      <c r="C17" s="44"/>
      <c r="D17" s="45"/>
      <c r="E17" s="24"/>
      <c r="F17" s="46">
        <v>1</v>
      </c>
      <c r="G17" s="26">
        <f>J16</f>
        <v>400</v>
      </c>
      <c r="H17" s="24">
        <f t="shared" ref="H17" si="1">F17*G17</f>
        <v>400</v>
      </c>
      <c r="I17" s="27">
        <f>+I16+C17-F17</f>
        <v>2</v>
      </c>
      <c r="J17" s="43">
        <f>ROUND(((K16+E17)-H17)/I17,2)</f>
        <v>400</v>
      </c>
      <c r="K17" s="24">
        <f>ROUND(I17*J17,2)</f>
        <v>800</v>
      </c>
      <c r="L17" s="51"/>
      <c r="M17" s="1" t="s">
        <v>112</v>
      </c>
    </row>
    <row r="18" spans="1:13" ht="17.100000000000001" customHeight="1" x14ac:dyDescent="0.25">
      <c r="A18" s="20">
        <v>45496</v>
      </c>
      <c r="B18" s="42" t="s">
        <v>123</v>
      </c>
      <c r="C18" s="44"/>
      <c r="D18" s="45"/>
      <c r="E18" s="24"/>
      <c r="F18" s="46">
        <v>1</v>
      </c>
      <c r="G18" s="26">
        <f>J17</f>
        <v>400</v>
      </c>
      <c r="H18" s="24">
        <f t="shared" ref="H18" si="2">F18*G18</f>
        <v>400</v>
      </c>
      <c r="I18" s="27">
        <f>+I17+C18-F18</f>
        <v>1</v>
      </c>
      <c r="J18" s="43">
        <f>ROUND(((K17+E18)-H18)/I18,2)</f>
        <v>400</v>
      </c>
      <c r="K18" s="24">
        <f>ROUND(I18*J18,2)</f>
        <v>400</v>
      </c>
      <c r="L18" s="51"/>
      <c r="M18" s="1" t="s">
        <v>124</v>
      </c>
    </row>
    <row r="19" spans="1:13" ht="17.100000000000001" customHeight="1" x14ac:dyDescent="0.25">
      <c r="A19" s="20">
        <v>45523</v>
      </c>
      <c r="B19" s="52" t="s">
        <v>113</v>
      </c>
      <c r="C19" s="44"/>
      <c r="D19" s="45"/>
      <c r="E19" s="24"/>
      <c r="F19" s="46">
        <v>1</v>
      </c>
      <c r="G19" s="26">
        <f>J18</f>
        <v>400</v>
      </c>
      <c r="H19" s="24">
        <f t="shared" ref="H19" si="3">F19*G19</f>
        <v>400</v>
      </c>
      <c r="I19" s="27">
        <f>+I18+C19-F19</f>
        <v>0</v>
      </c>
      <c r="J19" s="43" t="e">
        <f>ROUND(((K18+E19)-H19)/I19,2)</f>
        <v>#DIV/0!</v>
      </c>
      <c r="K19" s="24" t="e">
        <f>ROUND(I19*J19,2)</f>
        <v>#DIV/0!</v>
      </c>
      <c r="L19" s="51"/>
      <c r="M19" s="1" t="s">
        <v>133</v>
      </c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11" zoomScaleNormal="100" zoomScaleSheetLayoutView="100" workbookViewId="0">
      <selection activeCell="M42" sqref="M42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39</v>
      </c>
      <c r="E8" s="10"/>
      <c r="F8" s="10"/>
      <c r="G8" s="10"/>
      <c r="H8" s="11"/>
      <c r="I8" s="12" t="s">
        <v>6</v>
      </c>
      <c r="J8" s="10"/>
      <c r="K8" s="10" t="s">
        <v>85</v>
      </c>
      <c r="L8" s="13"/>
    </row>
    <row r="9" spans="1:13" ht="15" customHeight="1" x14ac:dyDescent="0.25">
      <c r="A9" s="14" t="s">
        <v>7</v>
      </c>
      <c r="B9" s="10"/>
      <c r="C9" s="10"/>
      <c r="D9" s="10" t="s">
        <v>43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>
        <v>45418</v>
      </c>
      <c r="B16" s="42" t="s">
        <v>63</v>
      </c>
      <c r="C16" s="22"/>
      <c r="D16" s="23"/>
      <c r="E16" s="24"/>
      <c r="F16" s="25">
        <v>1</v>
      </c>
      <c r="G16" s="26">
        <f>J15</f>
        <v>2000</v>
      </c>
      <c r="H16" s="24">
        <f>F16*G16</f>
        <v>2000</v>
      </c>
      <c r="I16" s="27">
        <f>+I15+C16-F16</f>
        <v>1</v>
      </c>
      <c r="J16" s="43">
        <f>ROUND(((K15+E16)-H16)/I16,2)</f>
        <v>2000</v>
      </c>
      <c r="K16" s="24">
        <f>ROUND(I16*J16,2)</f>
        <v>2000</v>
      </c>
      <c r="L16" s="29"/>
      <c r="M16" s="1" t="s">
        <v>64</v>
      </c>
    </row>
    <row r="17" spans="1:13" ht="17.100000000000001" customHeight="1" x14ac:dyDescent="0.25">
      <c r="A17" s="20">
        <v>45518</v>
      </c>
      <c r="B17" s="42" t="s">
        <v>119</v>
      </c>
      <c r="C17" s="44"/>
      <c r="D17" s="45"/>
      <c r="E17" s="24"/>
      <c r="F17" s="46">
        <v>1</v>
      </c>
      <c r="G17" s="26">
        <f>J16</f>
        <v>2000</v>
      </c>
      <c r="H17" s="24">
        <f>F17*G17</f>
        <v>2000</v>
      </c>
      <c r="I17" s="27">
        <f>+I16+C17-F17</f>
        <v>0</v>
      </c>
      <c r="J17" s="43" t="e">
        <f>ROUND(((K16+E17)-H17)/I17,2)</f>
        <v>#DIV/0!</v>
      </c>
      <c r="K17" s="24" t="e">
        <f>ROUND(I17*J17,2)</f>
        <v>#DIV/0!</v>
      </c>
      <c r="L17" s="51"/>
      <c r="M17" s="1" t="s">
        <v>132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M18" sqref="M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39</v>
      </c>
      <c r="E8" s="10"/>
      <c r="F8" s="10"/>
      <c r="G8" s="10"/>
      <c r="H8" s="11"/>
      <c r="I8" s="12" t="s">
        <v>6</v>
      </c>
      <c r="J8" s="10"/>
      <c r="K8" s="10" t="s">
        <v>86</v>
      </c>
      <c r="L8" s="13"/>
    </row>
    <row r="9" spans="1:13" ht="15" customHeight="1" x14ac:dyDescent="0.25">
      <c r="A9" s="14" t="s">
        <v>7</v>
      </c>
      <c r="B9" s="10"/>
      <c r="C9" s="10"/>
      <c r="D9" s="10" t="s">
        <v>44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>
        <v>45418</v>
      </c>
      <c r="B16" s="42" t="s">
        <v>57</v>
      </c>
      <c r="C16" s="22"/>
      <c r="D16" s="23"/>
      <c r="E16" s="24"/>
      <c r="F16" s="25">
        <v>1</v>
      </c>
      <c r="G16" s="26">
        <f>J15</f>
        <v>2000</v>
      </c>
      <c r="H16" s="24">
        <f>F16*G16</f>
        <v>2000</v>
      </c>
      <c r="I16" s="27">
        <f>+I15+C16-F16</f>
        <v>1</v>
      </c>
      <c r="J16" s="43">
        <f>ROUND(((K15+E16)-H16)/I16,2)</f>
        <v>2000</v>
      </c>
      <c r="K16" s="24">
        <f>ROUND(I16*J16,2)</f>
        <v>2000</v>
      </c>
      <c r="L16" s="29"/>
      <c r="M16" s="1" t="s">
        <v>58</v>
      </c>
    </row>
    <row r="17" spans="1:13" ht="17.100000000000001" customHeight="1" x14ac:dyDescent="0.25">
      <c r="A17" s="20">
        <v>45526</v>
      </c>
      <c r="B17" s="42" t="s">
        <v>134</v>
      </c>
      <c r="C17" s="44"/>
      <c r="D17" s="45"/>
      <c r="E17" s="24"/>
      <c r="F17" s="46">
        <v>1</v>
      </c>
      <c r="G17" s="26">
        <f>J16</f>
        <v>2000</v>
      </c>
      <c r="H17" s="24">
        <f>F17*G17</f>
        <v>2000</v>
      </c>
      <c r="I17" s="27">
        <f>+I16+C17-F17</f>
        <v>0</v>
      </c>
      <c r="J17" s="43" t="e">
        <f>ROUND(((K16+E17)-H17)/I17,2)</f>
        <v>#DIV/0!</v>
      </c>
      <c r="K17" s="24" t="e">
        <f>ROUND(I17*J17,2)</f>
        <v>#DIV/0!</v>
      </c>
      <c r="L17" s="51"/>
      <c r="M17" s="1" t="s">
        <v>135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/>
      <c r="H18" s="24">
        <f t="shared" si="0"/>
        <v>0</v>
      </c>
      <c r="I18" s="48"/>
      <c r="J18" s="49">
        <v>0</v>
      </c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26"/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4" zoomScaleNormal="100" zoomScaleSheetLayoutView="100" workbookViewId="0">
      <selection activeCell="J18" sqref="J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46</v>
      </c>
      <c r="E8" s="10"/>
      <c r="F8" s="10"/>
      <c r="G8" s="10"/>
      <c r="H8" s="11"/>
      <c r="I8" s="12" t="s">
        <v>6</v>
      </c>
      <c r="J8" s="10"/>
      <c r="K8" s="10" t="s">
        <v>87</v>
      </c>
      <c r="L8" s="13"/>
    </row>
    <row r="9" spans="1:13" ht="15" customHeight="1" x14ac:dyDescent="0.25">
      <c r="A9" s="14" t="s">
        <v>7</v>
      </c>
      <c r="B9" s="10"/>
      <c r="C9" s="10"/>
      <c r="D9" s="10" t="s">
        <v>45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2000</v>
      </c>
      <c r="E15" s="24">
        <f>C15*D15</f>
        <v>4000</v>
      </c>
      <c r="F15" s="34">
        <v>0</v>
      </c>
      <c r="G15" s="35">
        <v>0</v>
      </c>
      <c r="H15" s="36">
        <f t="shared" si="0"/>
        <v>0</v>
      </c>
      <c r="I15" s="37">
        <f>+I14+C15-F15</f>
        <v>2</v>
      </c>
      <c r="J15" s="38">
        <f>ROUND(((K14+E15)-H15)/I15,2)</f>
        <v>2000</v>
      </c>
      <c r="K15" s="39">
        <f>ROUND(I15*J15,2)</f>
        <v>4000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/>
      <c r="H16" s="24">
        <f>F16*G16</f>
        <v>0</v>
      </c>
      <c r="I16" s="27">
        <v>0</v>
      </c>
      <c r="J16" s="43">
        <v>0</v>
      </c>
      <c r="K16" s="24">
        <f>ROUND(I16*J16,2)</f>
        <v>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>
        <f t="shared" si="0"/>
        <v>0</v>
      </c>
      <c r="I17" s="48">
        <f>+I16+C17-F17</f>
        <v>0</v>
      </c>
      <c r="J17" s="49">
        <v>0</v>
      </c>
      <c r="K17" s="50">
        <f>ROUND(I17*J17,2)</f>
        <v>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4" zoomScaleNormal="100" zoomScaleSheetLayoutView="100" workbookViewId="0">
      <selection activeCell="J17" sqref="J17:K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88</v>
      </c>
      <c r="L8" s="13"/>
    </row>
    <row r="9" spans="1:13" ht="15" customHeight="1" x14ac:dyDescent="0.25">
      <c r="A9" s="14" t="s">
        <v>7</v>
      </c>
      <c r="B9" s="10"/>
      <c r="C9" s="10"/>
      <c r="D9" s="10" t="s">
        <v>40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>
        <v>45418</v>
      </c>
      <c r="B16" s="42" t="s">
        <v>59</v>
      </c>
      <c r="C16" s="22"/>
      <c r="D16" s="23"/>
      <c r="E16" s="24"/>
      <c r="F16" s="25">
        <v>1</v>
      </c>
      <c r="G16" s="26">
        <f>J15</f>
        <v>1150</v>
      </c>
      <c r="H16" s="24">
        <f>F16*G16</f>
        <v>1150</v>
      </c>
      <c r="I16" s="27">
        <f>+I15+C16-F16</f>
        <v>0</v>
      </c>
      <c r="J16" s="43">
        <v>0</v>
      </c>
      <c r="K16" s="24">
        <f>ROUND(I16*J16,2)</f>
        <v>0</v>
      </c>
      <c r="L16" s="29"/>
      <c r="M16" s="1" t="s">
        <v>60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0</v>
      </c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I17" sqref="I17:K19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89</v>
      </c>
      <c r="L8" s="13"/>
    </row>
    <row r="9" spans="1:13" ht="15" customHeight="1" x14ac:dyDescent="0.25">
      <c r="A9" s="14" t="s">
        <v>7</v>
      </c>
      <c r="B9" s="10"/>
      <c r="C9" s="10"/>
      <c r="D9" s="10" t="s">
        <v>41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1150</v>
      </c>
      <c r="H16" s="24">
        <f>F16*G16</f>
        <v>0</v>
      </c>
      <c r="I16" s="27">
        <f>+I15+C16-F16</f>
        <v>1</v>
      </c>
      <c r="J16" s="43">
        <f>ROUND(((K15+E16)-H16)/I16,2)</f>
        <v>1150</v>
      </c>
      <c r="K16" s="24">
        <f>ROUND(I16*J16,2)</f>
        <v>1150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I17" sqref="I17:K19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90</v>
      </c>
      <c r="L8" s="13"/>
    </row>
    <row r="9" spans="1:13" ht="15" customHeight="1" x14ac:dyDescent="0.25">
      <c r="A9" s="14" t="s">
        <v>7</v>
      </c>
      <c r="B9" s="10"/>
      <c r="C9" s="10"/>
      <c r="D9" s="10" t="s">
        <v>49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1150</v>
      </c>
      <c r="H16" s="24">
        <f>F16*G16</f>
        <v>0</v>
      </c>
      <c r="I16" s="27">
        <f>+I15+C16-F16</f>
        <v>1</v>
      </c>
      <c r="J16" s="43">
        <f>ROUND(((K15+E16)-H16)/I16,2)</f>
        <v>1150</v>
      </c>
      <c r="K16" s="24">
        <f>ROUND(I16*J16,2)</f>
        <v>1150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I17" sqref="I17:K1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91</v>
      </c>
      <c r="L8" s="13"/>
    </row>
    <row r="9" spans="1:13" ht="15" customHeight="1" x14ac:dyDescent="0.25">
      <c r="A9" s="14" t="s">
        <v>7</v>
      </c>
      <c r="B9" s="10"/>
      <c r="C9" s="10"/>
      <c r="D9" s="10" t="s">
        <v>50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1150</v>
      </c>
      <c r="H16" s="24">
        <f>F16*G16</f>
        <v>0</v>
      </c>
      <c r="I16" s="27">
        <f>+I15+C16-F16</f>
        <v>1</v>
      </c>
      <c r="J16" s="43">
        <f>ROUND(((K15+E16)-H16)/I16,2)</f>
        <v>1150</v>
      </c>
      <c r="K16" s="24">
        <f>ROUND(I16*J16,2)</f>
        <v>1150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zoomScaleNormal="100" zoomScaleSheetLayoutView="100" workbookViewId="0">
      <selection activeCell="K12" sqref="K12:K13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92</v>
      </c>
      <c r="L8" s="13"/>
    </row>
    <row r="9" spans="1:13" ht="15" customHeight="1" x14ac:dyDescent="0.25">
      <c r="A9" s="14" t="s">
        <v>7</v>
      </c>
      <c r="B9" s="10"/>
      <c r="C9" s="10"/>
      <c r="D9" s="10" t="s">
        <v>44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>
        <v>45418</v>
      </c>
      <c r="B16" s="42" t="s">
        <v>57</v>
      </c>
      <c r="C16" s="22"/>
      <c r="D16" s="23"/>
      <c r="E16" s="24"/>
      <c r="F16" s="25">
        <v>1</v>
      </c>
      <c r="G16" s="26">
        <f>J15</f>
        <v>1150</v>
      </c>
      <c r="H16" s="24">
        <f>F16*G16</f>
        <v>1150</v>
      </c>
      <c r="I16" s="27">
        <f>+I15+C16-F16</f>
        <v>0</v>
      </c>
      <c r="J16" s="43">
        <v>0</v>
      </c>
      <c r="K16" s="24">
        <f>ROUND(I16*J16,2)</f>
        <v>0</v>
      </c>
      <c r="L16" s="29"/>
      <c r="M16" s="1" t="s">
        <v>58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0</v>
      </c>
      <c r="J17" s="49">
        <v>0</v>
      </c>
      <c r="K17" s="50">
        <f>ROUND(I17*J17,2)</f>
        <v>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0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zoomScaleNormal="100" zoomScaleSheetLayoutView="100" workbookViewId="0">
      <selection activeCell="K19" sqref="K19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48</v>
      </c>
      <c r="E8" s="10"/>
      <c r="F8" s="10"/>
      <c r="G8" s="10"/>
      <c r="H8" s="11"/>
      <c r="I8" s="12" t="s">
        <v>6</v>
      </c>
      <c r="J8" s="10"/>
      <c r="K8" s="10" t="s">
        <v>93</v>
      </c>
      <c r="L8" s="13"/>
    </row>
    <row r="9" spans="1:13" ht="15" customHeight="1" x14ac:dyDescent="0.25">
      <c r="A9" s="14" t="s">
        <v>7</v>
      </c>
      <c r="B9" s="10"/>
      <c r="C9" s="10"/>
      <c r="D9" s="10" t="s">
        <v>45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</v>
      </c>
      <c r="D15" s="33">
        <v>1150</v>
      </c>
      <c r="E15" s="24">
        <f>C15*D15</f>
        <v>1150</v>
      </c>
      <c r="F15" s="34">
        <v>0</v>
      </c>
      <c r="G15" s="35">
        <v>0</v>
      </c>
      <c r="H15" s="36">
        <f t="shared" si="0"/>
        <v>0</v>
      </c>
      <c r="I15" s="37">
        <f>+I14+C15-F15</f>
        <v>1</v>
      </c>
      <c r="J15" s="38">
        <f>ROUND(((K14+E15)-H15)/I15,2)</f>
        <v>1150</v>
      </c>
      <c r="K15" s="39">
        <f>ROUND(I15*J15,2)</f>
        <v>1150</v>
      </c>
      <c r="L15" s="40"/>
      <c r="M15" s="41"/>
    </row>
    <row r="16" spans="1:13" ht="17.100000000000001" customHeight="1" x14ac:dyDescent="0.25">
      <c r="A16" s="20"/>
      <c r="B16" s="42"/>
      <c r="C16" s="22"/>
      <c r="D16" s="23"/>
      <c r="E16" s="24"/>
      <c r="F16" s="25"/>
      <c r="G16" s="26">
        <f>J15</f>
        <v>1150</v>
      </c>
      <c r="H16" s="24">
        <f>F16*G16</f>
        <v>0</v>
      </c>
      <c r="I16" s="27">
        <f>+I15+C16-F16</f>
        <v>1</v>
      </c>
      <c r="J16" s="43">
        <f>ROUND(((K15+E16)-H16)/I16,2)</f>
        <v>1150</v>
      </c>
      <c r="K16" s="24">
        <f>ROUND(I16*J16,2)</f>
        <v>1150</v>
      </c>
      <c r="L16" s="29"/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abSelected="1" topLeftCell="A3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51</v>
      </c>
      <c r="E8" s="10"/>
      <c r="F8" s="10"/>
      <c r="G8" s="10"/>
      <c r="H8" s="11"/>
      <c r="I8" s="12" t="s">
        <v>6</v>
      </c>
      <c r="J8" s="10"/>
      <c r="K8" s="10" t="s">
        <v>94</v>
      </c>
      <c r="L8" s="13"/>
    </row>
    <row r="9" spans="1:13" ht="15" customHeight="1" x14ac:dyDescent="0.25">
      <c r="A9" s="14" t="s">
        <v>7</v>
      </c>
      <c r="B9" s="10"/>
      <c r="C9" s="10"/>
      <c r="D9" s="10"/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52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8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10</v>
      </c>
      <c r="D15" s="33">
        <v>240</v>
      </c>
      <c r="E15" s="24">
        <f>C15*D15</f>
        <v>2400</v>
      </c>
      <c r="F15" s="34">
        <v>0</v>
      </c>
      <c r="G15" s="35">
        <v>0</v>
      </c>
      <c r="H15" s="36">
        <f t="shared" si="0"/>
        <v>0</v>
      </c>
      <c r="I15" s="37">
        <f>+I14+C15-F15</f>
        <v>10</v>
      </c>
      <c r="J15" s="38">
        <f>ROUND(((K14+E15)-H15)/I15,2)</f>
        <v>240</v>
      </c>
      <c r="K15" s="39">
        <f>ROUND(I15*J15,2)</f>
        <v>2400</v>
      </c>
      <c r="L15" s="40"/>
      <c r="M15" s="41"/>
    </row>
    <row r="16" spans="1:13" ht="17.100000000000001" customHeight="1" x14ac:dyDescent="0.25">
      <c r="A16" s="20">
        <v>45488</v>
      </c>
      <c r="B16" s="42" t="s">
        <v>117</v>
      </c>
      <c r="C16" s="22"/>
      <c r="D16" s="23"/>
      <c r="E16" s="24"/>
      <c r="F16" s="25">
        <v>1</v>
      </c>
      <c r="G16" s="26">
        <f>J15</f>
        <v>240</v>
      </c>
      <c r="H16" s="24">
        <f>F16*G16</f>
        <v>240</v>
      </c>
      <c r="I16" s="27">
        <f>+I15+C16-F16</f>
        <v>9</v>
      </c>
      <c r="J16" s="43">
        <f>ROUND(((K15+E16)-H16)/I16,2)</f>
        <v>240</v>
      </c>
      <c r="K16" s="24">
        <f>ROUND(I16*J16,2)</f>
        <v>2160</v>
      </c>
      <c r="L16" s="29"/>
      <c r="M16" s="1" t="s">
        <v>118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47">
        <v>0</v>
      </c>
      <c r="H17" s="24">
        <f t="shared" si="0"/>
        <v>0</v>
      </c>
      <c r="I17" s="48">
        <f>+I16+C17-F17</f>
        <v>9</v>
      </c>
      <c r="J17" s="49">
        <f>ROUND(((K16+E17)-H17)/I17,2)</f>
        <v>240</v>
      </c>
      <c r="K17" s="50">
        <f>ROUND(I17*J17,2)</f>
        <v>2160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47">
        <v>0</v>
      </c>
      <c r="H18" s="24">
        <f t="shared" si="0"/>
        <v>0</v>
      </c>
      <c r="I18" s="48">
        <f>+I17+C18-F18</f>
        <v>9</v>
      </c>
      <c r="J18" s="49">
        <v>0</v>
      </c>
      <c r="K18" s="50">
        <f>ROUND(I18*J18,2)</f>
        <v>0</v>
      </c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47"/>
      <c r="H19" s="24"/>
      <c r="I19" s="48"/>
      <c r="J19" s="49">
        <v>0</v>
      </c>
      <c r="K19" s="50">
        <f>ROUND(I19*J19,2)</f>
        <v>0</v>
      </c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3" zoomScaleNormal="100" zoomScaleSheetLayoutView="100" workbookViewId="0">
      <selection activeCell="F22" sqref="F22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68</v>
      </c>
      <c r="L8" s="13"/>
    </row>
    <row r="9" spans="1:13" ht="15" customHeight="1" x14ac:dyDescent="0.25">
      <c r="A9" s="14" t="s">
        <v>7</v>
      </c>
      <c r="B9" s="10"/>
      <c r="C9" s="10"/>
      <c r="D9" s="10" t="s">
        <v>23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7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16</v>
      </c>
      <c r="D15" s="33">
        <v>700</v>
      </c>
      <c r="E15" s="24">
        <f>C15*D15</f>
        <v>11200</v>
      </c>
      <c r="F15" s="34">
        <v>0</v>
      </c>
      <c r="G15" s="35"/>
      <c r="H15" s="36">
        <f t="shared" si="0"/>
        <v>0</v>
      </c>
      <c r="I15" s="37">
        <f t="shared" ref="I15:I20" si="1">+I14+C15-F15</f>
        <v>16</v>
      </c>
      <c r="J15" s="38">
        <f t="shared" ref="J15:J20" si="2">ROUND(((K14+E15)-H15)/I15,2)</f>
        <v>700</v>
      </c>
      <c r="K15" s="39">
        <f t="shared" ref="K15:K20" si="3">ROUND(I15*J15,2)</f>
        <v>11200</v>
      </c>
      <c r="L15" s="40"/>
      <c r="M15" s="41"/>
    </row>
    <row r="16" spans="1:13" ht="17.100000000000001" customHeight="1" x14ac:dyDescent="0.25">
      <c r="A16" s="20">
        <v>45432</v>
      </c>
      <c r="B16" s="42" t="s">
        <v>98</v>
      </c>
      <c r="C16" s="22"/>
      <c r="D16" s="23"/>
      <c r="E16" s="24"/>
      <c r="F16" s="25">
        <v>1</v>
      </c>
      <c r="G16" s="26">
        <f>J15</f>
        <v>700</v>
      </c>
      <c r="H16" s="24">
        <f t="shared" si="0"/>
        <v>700</v>
      </c>
      <c r="I16" s="27">
        <f t="shared" si="1"/>
        <v>15</v>
      </c>
      <c r="J16" s="43">
        <f t="shared" si="2"/>
        <v>700</v>
      </c>
      <c r="K16" s="24">
        <f t="shared" si="3"/>
        <v>10500</v>
      </c>
      <c r="L16" s="29"/>
      <c r="M16" s="1" t="s">
        <v>100</v>
      </c>
    </row>
    <row r="17" spans="1:13" ht="17.100000000000001" customHeight="1" x14ac:dyDescent="0.25">
      <c r="A17" s="20">
        <v>45447</v>
      </c>
      <c r="B17" s="42" t="s">
        <v>105</v>
      </c>
      <c r="C17" s="44"/>
      <c r="D17" s="45"/>
      <c r="E17" s="24"/>
      <c r="F17" s="46">
        <v>1</v>
      </c>
      <c r="G17" s="26">
        <f t="shared" ref="G17" si="4">J16</f>
        <v>700</v>
      </c>
      <c r="H17" s="24">
        <f t="shared" si="0"/>
        <v>700</v>
      </c>
      <c r="I17" s="48">
        <f t="shared" si="1"/>
        <v>14</v>
      </c>
      <c r="J17" s="49">
        <f t="shared" si="2"/>
        <v>700</v>
      </c>
      <c r="K17" s="50">
        <f t="shared" si="3"/>
        <v>9800</v>
      </c>
      <c r="L17" s="51"/>
      <c r="M17" s="1" t="s">
        <v>106</v>
      </c>
    </row>
    <row r="18" spans="1:13" ht="17.100000000000001" customHeight="1" x14ac:dyDescent="0.25">
      <c r="A18" s="20">
        <v>45544</v>
      </c>
      <c r="B18" s="42" t="s">
        <v>136</v>
      </c>
      <c r="C18" s="44"/>
      <c r="D18" s="45"/>
      <c r="E18" s="24"/>
      <c r="F18" s="46">
        <v>1</v>
      </c>
      <c r="G18" s="26">
        <f t="shared" ref="G18" si="5">J17</f>
        <v>700</v>
      </c>
      <c r="H18" s="24">
        <f t="shared" ref="H18" si="6">F18*G18</f>
        <v>700</v>
      </c>
      <c r="I18" s="48">
        <f t="shared" si="1"/>
        <v>13</v>
      </c>
      <c r="J18" s="49">
        <f t="shared" si="2"/>
        <v>700</v>
      </c>
      <c r="K18" s="50">
        <f t="shared" si="3"/>
        <v>9100</v>
      </c>
      <c r="L18" s="51"/>
      <c r="M18" s="1" t="s">
        <v>137</v>
      </c>
    </row>
    <row r="19" spans="1:13" ht="17.100000000000001" customHeight="1" x14ac:dyDescent="0.25">
      <c r="A19" s="20">
        <v>45574</v>
      </c>
      <c r="B19" s="52" t="s">
        <v>138</v>
      </c>
      <c r="C19" s="44"/>
      <c r="D19" s="45"/>
      <c r="E19" s="24"/>
      <c r="F19" s="46">
        <v>1</v>
      </c>
      <c r="G19" s="26">
        <f t="shared" ref="G19" si="7">J18</f>
        <v>700</v>
      </c>
      <c r="H19" s="24">
        <f t="shared" ref="H19" si="8">F19*G19</f>
        <v>700</v>
      </c>
      <c r="I19" s="48">
        <f t="shared" si="1"/>
        <v>12</v>
      </c>
      <c r="J19" s="49">
        <f t="shared" si="2"/>
        <v>700</v>
      </c>
      <c r="K19" s="50">
        <f t="shared" si="3"/>
        <v>8400</v>
      </c>
      <c r="L19" s="51"/>
      <c r="M19" s="1" t="s">
        <v>139</v>
      </c>
    </row>
    <row r="20" spans="1:13" ht="17.100000000000001" customHeight="1" x14ac:dyDescent="0.25">
      <c r="A20" s="20">
        <v>45587</v>
      </c>
      <c r="B20" s="53" t="s">
        <v>141</v>
      </c>
      <c r="C20" s="44"/>
      <c r="D20" s="45"/>
      <c r="E20" s="24"/>
      <c r="F20" s="46">
        <v>1</v>
      </c>
      <c r="G20" s="26">
        <f t="shared" ref="G20" si="9">J19</f>
        <v>700</v>
      </c>
      <c r="H20" s="24">
        <f t="shared" ref="H20" si="10">F20*G20</f>
        <v>700</v>
      </c>
      <c r="I20" s="48">
        <f t="shared" si="1"/>
        <v>11</v>
      </c>
      <c r="J20" s="49">
        <f t="shared" si="2"/>
        <v>700</v>
      </c>
      <c r="K20" s="50">
        <f t="shared" si="3"/>
        <v>7700</v>
      </c>
      <c r="L20" s="51"/>
      <c r="M20" s="1" t="s">
        <v>142</v>
      </c>
    </row>
    <row r="21" spans="1:13" ht="17.100000000000001" customHeight="1" x14ac:dyDescent="0.25">
      <c r="A21" s="20">
        <v>45638</v>
      </c>
      <c r="B21" s="53" t="s">
        <v>136</v>
      </c>
      <c r="C21" s="44"/>
      <c r="D21" s="45"/>
      <c r="E21" s="24"/>
      <c r="F21" s="46">
        <v>1</v>
      </c>
      <c r="G21" s="26">
        <f t="shared" ref="G21" si="11">J20</f>
        <v>700</v>
      </c>
      <c r="H21" s="24">
        <f t="shared" ref="H21" si="12">F21*G21</f>
        <v>700</v>
      </c>
      <c r="I21" s="48">
        <f t="shared" ref="I21" si="13">+I20+C21-F21</f>
        <v>10</v>
      </c>
      <c r="J21" s="49">
        <f t="shared" ref="J21" si="14">ROUND(((K20+E21)-H21)/I21,2)</f>
        <v>700</v>
      </c>
      <c r="K21" s="50">
        <f t="shared" ref="K21" si="15">ROUND(I21*J21,2)</f>
        <v>7000</v>
      </c>
      <c r="L21" s="51"/>
      <c r="M21" s="1" t="s">
        <v>152</v>
      </c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6" zoomScaleNormal="100" zoomScaleSheetLayoutView="100" workbookViewId="0">
      <selection activeCell="B38" sqref="B38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69</v>
      </c>
      <c r="L8" s="13"/>
    </row>
    <row r="9" spans="1:13" ht="15" customHeight="1" x14ac:dyDescent="0.25">
      <c r="A9" s="14" t="s">
        <v>7</v>
      </c>
      <c r="B9" s="10"/>
      <c r="C9" s="10"/>
      <c r="D9" s="10" t="s">
        <v>24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7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4</v>
      </c>
      <c r="D15" s="33">
        <v>700</v>
      </c>
      <c r="E15" s="24">
        <f>C15*D15</f>
        <v>2800</v>
      </c>
      <c r="F15" s="34">
        <v>0</v>
      </c>
      <c r="G15" s="35"/>
      <c r="H15" s="36">
        <f t="shared" si="0"/>
        <v>0</v>
      </c>
      <c r="I15" s="37">
        <f>+I14+C15-F15</f>
        <v>4</v>
      </c>
      <c r="J15" s="38">
        <f>ROUND(((K14+E15)-H15)/I15,2)</f>
        <v>700</v>
      </c>
      <c r="K15" s="39">
        <f>ROUND(I15*J15,2)</f>
        <v>2800</v>
      </c>
      <c r="L15" s="40"/>
      <c r="M15" s="41"/>
    </row>
    <row r="16" spans="1:13" ht="17.100000000000001" customHeight="1" x14ac:dyDescent="0.25">
      <c r="A16" s="20">
        <v>45414</v>
      </c>
      <c r="B16" s="42" t="s">
        <v>53</v>
      </c>
      <c r="C16" s="22"/>
      <c r="D16" s="23"/>
      <c r="E16" s="24"/>
      <c r="F16" s="25">
        <v>1</v>
      </c>
      <c r="G16" s="26">
        <f>J15</f>
        <v>700</v>
      </c>
      <c r="H16" s="24">
        <f t="shared" si="0"/>
        <v>700</v>
      </c>
      <c r="I16" s="27">
        <f>+I15+C16-F16</f>
        <v>3</v>
      </c>
      <c r="J16" s="43">
        <f>ROUND(((K15+E16)-H16)/I16,2)</f>
        <v>700</v>
      </c>
      <c r="K16" s="24">
        <f>ROUND(I16*J16,2)</f>
        <v>2100</v>
      </c>
      <c r="L16" s="29"/>
      <c r="M16" s="1" t="s">
        <v>54</v>
      </c>
    </row>
    <row r="17" spans="1:13" ht="17.100000000000001" customHeight="1" x14ac:dyDescent="0.25">
      <c r="A17" s="20">
        <v>45418</v>
      </c>
      <c r="B17" s="42" t="s">
        <v>59</v>
      </c>
      <c r="C17" s="44"/>
      <c r="D17" s="45"/>
      <c r="E17" s="24"/>
      <c r="F17" s="46">
        <v>1</v>
      </c>
      <c r="G17" s="26">
        <f t="shared" ref="G17:G19" si="1">J16</f>
        <v>700</v>
      </c>
      <c r="H17" s="24">
        <f t="shared" si="0"/>
        <v>700</v>
      </c>
      <c r="I17" s="48">
        <f>+I16+C17-F17</f>
        <v>2</v>
      </c>
      <c r="J17" s="49">
        <f>ROUND(((K16+E17)-H17)/I17,2)</f>
        <v>700</v>
      </c>
      <c r="K17" s="50">
        <f>ROUND(I17*J17,2)</f>
        <v>1400</v>
      </c>
      <c r="L17" s="51"/>
      <c r="M17" s="1" t="s">
        <v>60</v>
      </c>
    </row>
    <row r="18" spans="1:13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>
        <f>ROUND(I18*J18,2)</f>
        <v>0</v>
      </c>
      <c r="L18" s="51"/>
    </row>
    <row r="19" spans="1:13" ht="17.100000000000001" customHeight="1" x14ac:dyDescent="0.25">
      <c r="A19" s="20"/>
      <c r="B19" s="52"/>
      <c r="C19" s="44"/>
      <c r="D19" s="45"/>
      <c r="E19" s="24"/>
      <c r="F19" s="46"/>
      <c r="G19" s="26">
        <f t="shared" si="1"/>
        <v>0</v>
      </c>
      <c r="H19" s="24"/>
      <c r="I19" s="48"/>
      <c r="J19" s="49">
        <v>0</v>
      </c>
      <c r="K19" s="50">
        <f>ROUND(I19*J19,2)</f>
        <v>0</v>
      </c>
      <c r="L19" s="51"/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6" zoomScaleNormal="100" zoomScaleSheetLayoutView="100" workbookViewId="0">
      <selection activeCell="H27" sqref="H2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70</v>
      </c>
      <c r="L8" s="13"/>
    </row>
    <row r="9" spans="1:13" ht="15" customHeight="1" x14ac:dyDescent="0.25">
      <c r="A9" s="14" t="s">
        <v>7</v>
      </c>
      <c r="B9" s="10"/>
      <c r="C9" s="10"/>
      <c r="D9" s="10" t="s">
        <v>25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6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8</v>
      </c>
      <c r="D15" s="33">
        <v>700</v>
      </c>
      <c r="E15" s="24">
        <f>C15*D15</f>
        <v>5600</v>
      </c>
      <c r="F15" s="34">
        <v>0</v>
      </c>
      <c r="G15" s="35"/>
      <c r="H15" s="36">
        <f t="shared" si="0"/>
        <v>0</v>
      </c>
      <c r="I15" s="37">
        <f t="shared" ref="I15:I20" si="1">+I14+C15-F15</f>
        <v>8</v>
      </c>
      <c r="J15" s="38">
        <f t="shared" ref="J15:J20" si="2">ROUND(((K14+E15)-H15)/I15,2)</f>
        <v>700</v>
      </c>
      <c r="K15" s="39">
        <f t="shared" ref="K15:K20" si="3">ROUND(I15*J15,2)</f>
        <v>5600</v>
      </c>
      <c r="L15" s="40"/>
      <c r="M15" s="41"/>
    </row>
    <row r="16" spans="1:13" ht="17.100000000000001" customHeight="1" x14ac:dyDescent="0.25">
      <c r="A16" s="30">
        <v>45418</v>
      </c>
      <c r="B16" s="57" t="s">
        <v>61</v>
      </c>
      <c r="C16" s="58"/>
      <c r="D16" s="59"/>
      <c r="E16" s="36"/>
      <c r="F16" s="60">
        <v>1</v>
      </c>
      <c r="G16" s="54">
        <f t="shared" ref="G16:G21" si="4">J15</f>
        <v>700</v>
      </c>
      <c r="H16" s="36">
        <f t="shared" si="0"/>
        <v>700</v>
      </c>
      <c r="I16" s="55">
        <f t="shared" si="1"/>
        <v>7</v>
      </c>
      <c r="J16" s="56">
        <f t="shared" si="2"/>
        <v>700</v>
      </c>
      <c r="K16" s="36">
        <f t="shared" si="3"/>
        <v>4900</v>
      </c>
      <c r="L16" s="61"/>
      <c r="M16" s="41" t="s">
        <v>62</v>
      </c>
    </row>
    <row r="17" spans="1:13" ht="17.100000000000001" customHeight="1" x14ac:dyDescent="0.25">
      <c r="A17" s="20">
        <v>45474</v>
      </c>
      <c r="B17" s="42" t="s">
        <v>107</v>
      </c>
      <c r="C17" s="22"/>
      <c r="D17" s="23"/>
      <c r="E17" s="24"/>
      <c r="F17" s="25">
        <v>1</v>
      </c>
      <c r="G17" s="54">
        <f t="shared" si="4"/>
        <v>700</v>
      </c>
      <c r="H17" s="36">
        <f t="shared" ref="H17" si="5">F17*G17</f>
        <v>700</v>
      </c>
      <c r="I17" s="55">
        <f t="shared" si="1"/>
        <v>6</v>
      </c>
      <c r="J17" s="56">
        <f t="shared" si="2"/>
        <v>700</v>
      </c>
      <c r="K17" s="36">
        <f t="shared" si="3"/>
        <v>4200</v>
      </c>
      <c r="L17" s="29"/>
      <c r="M17" s="1" t="s">
        <v>108</v>
      </c>
    </row>
    <row r="18" spans="1:13" ht="17.100000000000001" customHeight="1" x14ac:dyDescent="0.25">
      <c r="A18" s="20">
        <v>45474</v>
      </c>
      <c r="B18" s="42" t="s">
        <v>109</v>
      </c>
      <c r="C18" s="44"/>
      <c r="D18" s="45"/>
      <c r="E18" s="24"/>
      <c r="F18" s="46">
        <v>1</v>
      </c>
      <c r="G18" s="54">
        <f t="shared" si="4"/>
        <v>700</v>
      </c>
      <c r="H18" s="36">
        <f t="shared" ref="H18" si="6">F18*G18</f>
        <v>700</v>
      </c>
      <c r="I18" s="55">
        <f t="shared" si="1"/>
        <v>5</v>
      </c>
      <c r="J18" s="56">
        <f t="shared" si="2"/>
        <v>700</v>
      </c>
      <c r="K18" s="36">
        <f t="shared" si="3"/>
        <v>3500</v>
      </c>
      <c r="L18" s="51"/>
      <c r="M18" s="1" t="s">
        <v>110</v>
      </c>
    </row>
    <row r="19" spans="1:13" ht="17.100000000000001" customHeight="1" x14ac:dyDescent="0.25">
      <c r="A19" s="20">
        <v>45488</v>
      </c>
      <c r="B19" s="52" t="s">
        <v>117</v>
      </c>
      <c r="C19" s="44"/>
      <c r="D19" s="45"/>
      <c r="E19" s="24"/>
      <c r="F19" s="46">
        <v>1</v>
      </c>
      <c r="G19" s="54">
        <f t="shared" si="4"/>
        <v>700</v>
      </c>
      <c r="H19" s="36">
        <f t="shared" ref="H19" si="7">F19*G19</f>
        <v>700</v>
      </c>
      <c r="I19" s="55">
        <f t="shared" si="1"/>
        <v>4</v>
      </c>
      <c r="J19" s="56">
        <f t="shared" si="2"/>
        <v>700</v>
      </c>
      <c r="K19" s="36">
        <f t="shared" si="3"/>
        <v>2800</v>
      </c>
      <c r="L19" s="51"/>
      <c r="M19" s="1" t="s">
        <v>118</v>
      </c>
    </row>
    <row r="20" spans="1:13" ht="17.100000000000001" customHeight="1" x14ac:dyDescent="0.25">
      <c r="A20" s="20">
        <v>45583</v>
      </c>
      <c r="B20" s="42" t="s">
        <v>109</v>
      </c>
      <c r="C20" s="44"/>
      <c r="D20" s="45"/>
      <c r="E20" s="24"/>
      <c r="F20" s="46">
        <v>1</v>
      </c>
      <c r="G20" s="54">
        <f t="shared" si="4"/>
        <v>700</v>
      </c>
      <c r="H20" s="36">
        <f t="shared" ref="H20" si="8">F20*G20</f>
        <v>700</v>
      </c>
      <c r="I20" s="55">
        <f t="shared" si="1"/>
        <v>3</v>
      </c>
      <c r="J20" s="56">
        <f t="shared" si="2"/>
        <v>700</v>
      </c>
      <c r="K20" s="36">
        <f t="shared" si="3"/>
        <v>2100</v>
      </c>
      <c r="L20" s="51"/>
      <c r="M20" s="1" t="s">
        <v>140</v>
      </c>
    </row>
    <row r="21" spans="1:13" ht="17.100000000000001" customHeight="1" x14ac:dyDescent="0.25">
      <c r="A21" s="20">
        <v>45637</v>
      </c>
      <c r="B21" s="53" t="s">
        <v>131</v>
      </c>
      <c r="C21" s="44"/>
      <c r="D21" s="45"/>
      <c r="E21" s="24"/>
      <c r="F21" s="46">
        <v>1</v>
      </c>
      <c r="G21" s="54">
        <f t="shared" si="4"/>
        <v>700</v>
      </c>
      <c r="H21" s="36">
        <f t="shared" ref="H21" si="9">F21*G21</f>
        <v>700</v>
      </c>
      <c r="I21" s="55">
        <f t="shared" ref="I21" si="10">+I20+C21-F21</f>
        <v>2</v>
      </c>
      <c r="J21" s="56">
        <f t="shared" ref="J21" si="11">ROUND(((K20+E21)-H21)/I21,2)</f>
        <v>700</v>
      </c>
      <c r="K21" s="36">
        <f t="shared" ref="K21" si="12">ROUND(I21*J21,2)</f>
        <v>1400</v>
      </c>
      <c r="L21" s="51"/>
      <c r="M21" s="1" t="s">
        <v>151</v>
      </c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3" zoomScaleNormal="100" zoomScaleSheetLayoutView="100" workbookViewId="0">
      <selection activeCell="M20" sqref="M20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71</v>
      </c>
      <c r="L8" s="13"/>
    </row>
    <row r="9" spans="1:13" ht="15" customHeight="1" x14ac:dyDescent="0.25">
      <c r="A9" s="14" t="s">
        <v>7</v>
      </c>
      <c r="B9" s="10"/>
      <c r="C9" s="10"/>
      <c r="D9" s="10" t="s">
        <v>26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6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8</v>
      </c>
      <c r="D15" s="33">
        <v>400</v>
      </c>
      <c r="E15" s="24">
        <f>C15*D15</f>
        <v>3200</v>
      </c>
      <c r="F15" s="34">
        <v>0</v>
      </c>
      <c r="G15" s="35"/>
      <c r="H15" s="36">
        <f t="shared" si="0"/>
        <v>0</v>
      </c>
      <c r="I15" s="37">
        <f>+I14+C15-F15</f>
        <v>8</v>
      </c>
      <c r="J15" s="38">
        <f>ROUND(((K14+E15)-H15)/I15,2)</f>
        <v>400</v>
      </c>
      <c r="K15" s="39">
        <f>ROUND(I15*J15,2)</f>
        <v>3200</v>
      </c>
      <c r="L15" s="40"/>
      <c r="M15" s="41"/>
    </row>
    <row r="16" spans="1:13" ht="17.100000000000001" customHeight="1" x14ac:dyDescent="0.25">
      <c r="A16" s="20">
        <v>45488</v>
      </c>
      <c r="B16" s="42" t="s">
        <v>115</v>
      </c>
      <c r="C16" s="22"/>
      <c r="D16" s="23"/>
      <c r="E16" s="24"/>
      <c r="F16" s="25">
        <v>1</v>
      </c>
      <c r="G16" s="54">
        <f>J15</f>
        <v>400</v>
      </c>
      <c r="H16" s="36">
        <f t="shared" si="0"/>
        <v>400</v>
      </c>
      <c r="I16" s="55">
        <f>+I15+C16-F16</f>
        <v>7</v>
      </c>
      <c r="J16" s="56">
        <f>ROUND(((K15+E16)-H16)/I16,2)</f>
        <v>400</v>
      </c>
      <c r="K16" s="36">
        <f>ROUND(I16*J16,2)</f>
        <v>2800</v>
      </c>
      <c r="L16" s="29"/>
      <c r="M16" s="1" t="s">
        <v>116</v>
      </c>
    </row>
    <row r="17" spans="1:13" ht="17.100000000000001" customHeight="1" x14ac:dyDescent="0.25">
      <c r="A17" s="20">
        <v>45505</v>
      </c>
      <c r="B17" s="42" t="s">
        <v>129</v>
      </c>
      <c r="C17" s="44"/>
      <c r="D17" s="45"/>
      <c r="E17" s="24"/>
      <c r="F17" s="46">
        <v>1</v>
      </c>
      <c r="G17" s="54">
        <f>J16</f>
        <v>400</v>
      </c>
      <c r="H17" s="36">
        <f t="shared" ref="H17" si="1">F17*G17</f>
        <v>400</v>
      </c>
      <c r="I17" s="55">
        <f>+I16+C17-F17</f>
        <v>6</v>
      </c>
      <c r="J17" s="56">
        <f>ROUND(((K16+E17)-H17)/I17,2)</f>
        <v>400</v>
      </c>
      <c r="K17" s="36">
        <f>ROUND(I17*J17,2)</f>
        <v>2400</v>
      </c>
      <c r="L17" s="51"/>
      <c r="M17" s="1" t="s">
        <v>130</v>
      </c>
    </row>
    <row r="18" spans="1:13" ht="17.100000000000001" customHeight="1" x14ac:dyDescent="0.25">
      <c r="A18" s="20">
        <v>45636</v>
      </c>
      <c r="B18" s="42" t="s">
        <v>115</v>
      </c>
      <c r="C18" s="44"/>
      <c r="D18" s="45"/>
      <c r="E18" s="24"/>
      <c r="F18" s="46">
        <v>1</v>
      </c>
      <c r="G18" s="54">
        <f>J17</f>
        <v>400</v>
      </c>
      <c r="H18" s="36">
        <f t="shared" ref="H18" si="2">F18*G18</f>
        <v>400</v>
      </c>
      <c r="I18" s="55">
        <f>+I17+C18-F18</f>
        <v>5</v>
      </c>
      <c r="J18" s="56">
        <f>ROUND(((K17+E18)-H18)/I18,2)</f>
        <v>400</v>
      </c>
      <c r="K18" s="36">
        <f>ROUND(I18*J18,2)</f>
        <v>2000</v>
      </c>
      <c r="L18" s="51"/>
      <c r="M18" s="1" t="s">
        <v>150</v>
      </c>
    </row>
    <row r="19" spans="1:13" ht="17.100000000000001" customHeight="1" x14ac:dyDescent="0.25">
      <c r="A19" s="20">
        <v>45639</v>
      </c>
      <c r="B19" s="52" t="s">
        <v>129</v>
      </c>
      <c r="C19" s="44"/>
      <c r="D19" s="45"/>
      <c r="E19" s="24"/>
      <c r="F19" s="46">
        <v>1</v>
      </c>
      <c r="G19" s="54">
        <f>J18</f>
        <v>400</v>
      </c>
      <c r="H19" s="36">
        <f t="shared" ref="H19" si="3">F19*G19</f>
        <v>400</v>
      </c>
      <c r="I19" s="55">
        <f>+I18+C19-F19</f>
        <v>4</v>
      </c>
      <c r="J19" s="56">
        <f>ROUND(((K18+E19)-H19)/I19,2)</f>
        <v>400</v>
      </c>
      <c r="K19" s="36">
        <f>ROUND(I19*J19,2)</f>
        <v>1600</v>
      </c>
      <c r="L19" s="51"/>
      <c r="M19" s="1" t="s">
        <v>153</v>
      </c>
    </row>
    <row r="20" spans="1:13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3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3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3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3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3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3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3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3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3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3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3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3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72</v>
      </c>
      <c r="L8" s="13"/>
    </row>
    <row r="9" spans="1:13" ht="15" customHeight="1" x14ac:dyDescent="0.25">
      <c r="A9" s="14" t="s">
        <v>7</v>
      </c>
      <c r="B9" s="10"/>
      <c r="C9" s="10"/>
      <c r="D9" s="10" t="s">
        <v>27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6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700</v>
      </c>
      <c r="E15" s="24">
        <f>C15*D15</f>
        <v>1400</v>
      </c>
      <c r="F15" s="34">
        <v>0</v>
      </c>
      <c r="G15" s="35"/>
      <c r="H15" s="36">
        <f t="shared" si="0"/>
        <v>0</v>
      </c>
      <c r="I15" s="37">
        <f>+I14+C15-F15</f>
        <v>2</v>
      </c>
      <c r="J15" s="38">
        <f>ROUND(((K14+E15)-H15)/I15,2)</f>
        <v>700</v>
      </c>
      <c r="K15" s="39">
        <f>ROUND(I15*J15,2)</f>
        <v>1400</v>
      </c>
      <c r="L15" s="40"/>
      <c r="M15" s="41"/>
    </row>
    <row r="16" spans="1:13" ht="17.100000000000001" customHeight="1" x14ac:dyDescent="0.25">
      <c r="A16" s="20">
        <v>45635</v>
      </c>
      <c r="B16" s="42" t="s">
        <v>146</v>
      </c>
      <c r="C16" s="22"/>
      <c r="D16" s="23"/>
      <c r="E16" s="24"/>
      <c r="F16" s="25">
        <v>1</v>
      </c>
      <c r="G16" s="26">
        <f>J15</f>
        <v>700</v>
      </c>
      <c r="H16" s="36">
        <f t="shared" si="0"/>
        <v>700</v>
      </c>
      <c r="I16" s="37">
        <f>+I15+C16-F16</f>
        <v>1</v>
      </c>
      <c r="J16" s="38">
        <f>ROUND(((K15+E16)-H16)/I16,2)</f>
        <v>700</v>
      </c>
      <c r="K16" s="39">
        <f>ROUND(I16*J16,2)</f>
        <v>700</v>
      </c>
      <c r="L16" s="29"/>
      <c r="M16" s="1" t="s">
        <v>147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26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47"/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2" zoomScaleNormal="100" zoomScaleSheetLayoutView="100" workbookViewId="0">
      <selection activeCell="K19" sqref="K19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7.8554687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20</v>
      </c>
      <c r="E8" s="10"/>
      <c r="F8" s="10"/>
      <c r="G8" s="10"/>
      <c r="H8" s="11"/>
      <c r="I8" s="12" t="s">
        <v>6</v>
      </c>
      <c r="J8" s="10"/>
      <c r="K8" s="10" t="s">
        <v>73</v>
      </c>
      <c r="L8" s="13"/>
    </row>
    <row r="9" spans="1:13" ht="15" customHeight="1" x14ac:dyDescent="0.25">
      <c r="A9" s="14" t="s">
        <v>7</v>
      </c>
      <c r="B9" s="10"/>
      <c r="C9" s="10"/>
      <c r="D9" s="10" t="s">
        <v>28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7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2</v>
      </c>
      <c r="D15" s="33">
        <v>700</v>
      </c>
      <c r="E15" s="24">
        <f>C15*D15</f>
        <v>1400</v>
      </c>
      <c r="F15" s="34">
        <v>0</v>
      </c>
      <c r="G15" s="35"/>
      <c r="H15" s="36">
        <f t="shared" si="0"/>
        <v>0</v>
      </c>
      <c r="I15" s="37">
        <f>+I14+C15-F15</f>
        <v>2</v>
      </c>
      <c r="J15" s="38">
        <f>ROUND(((K14+E15)-H15)/I15,2)</f>
        <v>700</v>
      </c>
      <c r="K15" s="39">
        <f>ROUND(I15*J15,2)</f>
        <v>1400</v>
      </c>
      <c r="L15" s="40"/>
      <c r="M15" s="41"/>
    </row>
    <row r="16" spans="1:13" ht="17.100000000000001" customHeight="1" x14ac:dyDescent="0.25">
      <c r="A16" s="20">
        <v>45593</v>
      </c>
      <c r="B16" s="42" t="s">
        <v>143</v>
      </c>
      <c r="C16" s="22"/>
      <c r="D16" s="23"/>
      <c r="E16" s="24"/>
      <c r="F16" s="25">
        <v>1</v>
      </c>
      <c r="G16" s="26">
        <f>J15</f>
        <v>700</v>
      </c>
      <c r="H16" s="24">
        <f t="shared" si="0"/>
        <v>700</v>
      </c>
      <c r="I16" s="27">
        <f>+I15+C16-F16</f>
        <v>1</v>
      </c>
      <c r="J16" s="43">
        <f>ROUND(((K15+E16)-H16)/I16,2)</f>
        <v>700</v>
      </c>
      <c r="K16" s="24">
        <f>ROUND(I16*J16,2)</f>
        <v>700</v>
      </c>
      <c r="L16" s="29"/>
      <c r="M16" s="1" t="s">
        <v>144</v>
      </c>
    </row>
    <row r="17" spans="1:12" ht="17.100000000000001" customHeight="1" x14ac:dyDescent="0.25">
      <c r="A17" s="20"/>
      <c r="B17" s="53"/>
      <c r="C17" s="44"/>
      <c r="D17" s="45"/>
      <c r="E17" s="24"/>
      <c r="F17" s="46"/>
      <c r="G17" s="54">
        <f t="shared" ref="G17" si="1">J16</f>
        <v>700</v>
      </c>
      <c r="H17" s="36">
        <f t="shared" si="0"/>
        <v>0</v>
      </c>
      <c r="I17" s="55">
        <f t="shared" ref="I17" si="2">+I16+C17-F17</f>
        <v>1</v>
      </c>
      <c r="J17" s="56">
        <v>0</v>
      </c>
      <c r="K17" s="36">
        <f t="shared" ref="K17" si="3">ROUND(I17*J17,2)</f>
        <v>0</v>
      </c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26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26">
        <f t="shared" ref="G20" si="4">J19</f>
        <v>0</v>
      </c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6" fitToHeight="10" orientation="portrait" r:id="rId1"/>
  <headerFooter alignWithMargins="0">
    <oddFooter>&amp;C&amp;"Times New Roman,Regular"&amp;16  145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2"/>
  <sheetViews>
    <sheetView topLeftCell="A3" zoomScaleNormal="100" zoomScaleSheetLayoutView="100" workbookViewId="0">
      <selection activeCell="M17" sqref="M17"/>
    </sheetView>
  </sheetViews>
  <sheetFormatPr defaultColWidth="9.140625" defaultRowHeight="15" x14ac:dyDescent="0.25"/>
  <cols>
    <col min="1" max="1" width="13.85546875" style="1" customWidth="1"/>
    <col min="2" max="2" width="16.85546875" style="2" customWidth="1"/>
    <col min="3" max="3" width="8.140625" style="1" customWidth="1"/>
    <col min="4" max="4" width="9.42578125" style="1" bestFit="1" customWidth="1"/>
    <col min="5" max="5" width="11.5703125" style="1" customWidth="1"/>
    <col min="6" max="6" width="8.140625" style="1" customWidth="1"/>
    <col min="7" max="7" width="10.42578125" style="1" customWidth="1"/>
    <col min="8" max="8" width="11.5703125" style="1" customWidth="1"/>
    <col min="9" max="9" width="9.140625" style="1" customWidth="1"/>
    <col min="10" max="10" width="9.42578125" style="1" bestFit="1" customWidth="1"/>
    <col min="11" max="11" width="11.5703125" style="1" customWidth="1"/>
    <col min="12" max="12" width="12.42578125" style="1" customWidth="1"/>
    <col min="13" max="13" width="13.85546875" style="1" customWidth="1"/>
    <col min="14" max="16384" width="9.140625" style="1"/>
  </cols>
  <sheetData>
    <row r="1" spans="1:13" ht="28.5" customHeight="1" x14ac:dyDescent="0.25">
      <c r="K1" s="96" t="s">
        <v>0</v>
      </c>
      <c r="L1" s="96"/>
    </row>
    <row r="2" spans="1:13" ht="15" customHeight="1" x14ac:dyDescent="0.25"/>
    <row r="3" spans="1:13" s="3" customFormat="1" ht="24.75" customHeight="1" x14ac:dyDescent="0.25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3" ht="1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3" s="4" customFormat="1" ht="15" customHeight="1" x14ac:dyDescent="0.3">
      <c r="L5" s="5"/>
    </row>
    <row r="6" spans="1:13" ht="15" customHeight="1" x14ac:dyDescent="0.25">
      <c r="A6" s="6" t="s">
        <v>2</v>
      </c>
      <c r="B6" s="99" t="s">
        <v>3</v>
      </c>
      <c r="C6" s="99"/>
      <c r="D6" s="99"/>
      <c r="E6" s="99"/>
      <c r="F6" s="99"/>
      <c r="G6" s="99"/>
      <c r="H6" s="99"/>
      <c r="I6" s="7"/>
      <c r="J6" s="8" t="s">
        <v>4</v>
      </c>
      <c r="K6" s="8"/>
      <c r="L6" s="8"/>
    </row>
    <row r="7" spans="1:1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 ht="15" customHeight="1" thickBot="1" x14ac:dyDescent="0.3">
      <c r="A8" s="9" t="s">
        <v>5</v>
      </c>
      <c r="B8" s="10"/>
      <c r="C8" s="10"/>
      <c r="D8" s="10" t="s">
        <v>30</v>
      </c>
      <c r="E8" s="10"/>
      <c r="F8" s="10"/>
      <c r="G8" s="10"/>
      <c r="H8" s="11"/>
      <c r="I8" s="12" t="s">
        <v>6</v>
      </c>
      <c r="J8" s="10"/>
      <c r="K8" s="10" t="s">
        <v>74</v>
      </c>
      <c r="L8" s="13"/>
    </row>
    <row r="9" spans="1:13" ht="15" customHeight="1" x14ac:dyDescent="0.25">
      <c r="A9" s="14" t="s">
        <v>7</v>
      </c>
      <c r="B9" s="10"/>
      <c r="C9" s="10"/>
      <c r="D9" s="10" t="s">
        <v>31</v>
      </c>
      <c r="E9" s="10"/>
      <c r="F9" s="10"/>
      <c r="G9" s="10"/>
      <c r="H9" s="11"/>
      <c r="I9" s="15" t="s">
        <v>8</v>
      </c>
      <c r="J9" s="16"/>
      <c r="K9" s="94"/>
      <c r="L9" s="95"/>
    </row>
    <row r="10" spans="1:13" ht="18.75" customHeight="1" thickBot="1" x14ac:dyDescent="0.3">
      <c r="A10" s="17" t="s">
        <v>9</v>
      </c>
      <c r="B10" s="18"/>
      <c r="C10" s="18"/>
      <c r="D10" s="18" t="s">
        <v>29</v>
      </c>
      <c r="E10" s="18"/>
      <c r="F10" s="18"/>
      <c r="G10" s="18"/>
      <c r="H10" s="19"/>
      <c r="I10" s="82"/>
      <c r="J10" s="83"/>
      <c r="K10" s="83"/>
      <c r="L10" s="84"/>
    </row>
    <row r="11" spans="1:13" s="3" customFormat="1" ht="21.75" customHeight="1" thickBot="1" x14ac:dyDescent="0.3">
      <c r="A11" s="85" t="s">
        <v>10</v>
      </c>
      <c r="B11" s="85" t="s">
        <v>11</v>
      </c>
      <c r="C11" s="88" t="s">
        <v>12</v>
      </c>
      <c r="D11" s="89"/>
      <c r="E11" s="90"/>
      <c r="F11" s="88" t="s">
        <v>13</v>
      </c>
      <c r="G11" s="89"/>
      <c r="H11" s="90"/>
      <c r="I11" s="88" t="s">
        <v>14</v>
      </c>
      <c r="J11" s="89"/>
      <c r="K11" s="90"/>
      <c r="L11" s="91" t="s">
        <v>15</v>
      </c>
      <c r="M11" s="75" t="s">
        <v>16</v>
      </c>
    </row>
    <row r="12" spans="1:13" ht="21.75" customHeight="1" x14ac:dyDescent="0.25">
      <c r="A12" s="86"/>
      <c r="B12" s="86"/>
      <c r="C12" s="76" t="s">
        <v>17</v>
      </c>
      <c r="D12" s="78" t="s">
        <v>18</v>
      </c>
      <c r="E12" s="80" t="s">
        <v>19</v>
      </c>
      <c r="F12" s="76" t="s">
        <v>17</v>
      </c>
      <c r="G12" s="78" t="s">
        <v>18</v>
      </c>
      <c r="H12" s="80" t="s">
        <v>19</v>
      </c>
      <c r="I12" s="76" t="s">
        <v>17</v>
      </c>
      <c r="J12" s="78" t="s">
        <v>18</v>
      </c>
      <c r="K12" s="80" t="s">
        <v>19</v>
      </c>
      <c r="L12" s="92"/>
      <c r="M12" s="75"/>
    </row>
    <row r="13" spans="1:13" ht="9.75" customHeight="1" thickBot="1" x14ac:dyDescent="0.3">
      <c r="A13" s="87"/>
      <c r="B13" s="87"/>
      <c r="C13" s="77"/>
      <c r="D13" s="79"/>
      <c r="E13" s="81"/>
      <c r="F13" s="77"/>
      <c r="G13" s="79"/>
      <c r="H13" s="81"/>
      <c r="I13" s="77"/>
      <c r="J13" s="79"/>
      <c r="K13" s="81"/>
      <c r="L13" s="93"/>
      <c r="M13" s="75"/>
    </row>
    <row r="14" spans="1:13" ht="17.100000000000001" customHeight="1" x14ac:dyDescent="0.25">
      <c r="A14" s="20">
        <v>45291</v>
      </c>
      <c r="B14" s="21" t="s">
        <v>14</v>
      </c>
      <c r="C14" s="22"/>
      <c r="D14" s="23"/>
      <c r="E14" s="24">
        <f>C14*D14</f>
        <v>0</v>
      </c>
      <c r="F14" s="25"/>
      <c r="G14" s="26"/>
      <c r="H14" s="24">
        <f t="shared" ref="H14:H15" si="0">F14*G14</f>
        <v>0</v>
      </c>
      <c r="I14" s="27">
        <v>0</v>
      </c>
      <c r="J14" s="28">
        <v>0</v>
      </c>
      <c r="K14" s="24">
        <v>0</v>
      </c>
      <c r="L14" s="29"/>
    </row>
    <row r="15" spans="1:13" ht="17.100000000000001" customHeight="1" x14ac:dyDescent="0.25">
      <c r="A15" s="30">
        <v>45412</v>
      </c>
      <c r="B15" s="31" t="s">
        <v>95</v>
      </c>
      <c r="C15" s="32">
        <v>14</v>
      </c>
      <c r="D15" s="33">
        <v>1100</v>
      </c>
      <c r="E15" s="24">
        <f>C15*D15</f>
        <v>15400</v>
      </c>
      <c r="F15" s="34">
        <v>0</v>
      </c>
      <c r="G15" s="35">
        <v>0</v>
      </c>
      <c r="H15" s="36">
        <f t="shared" si="0"/>
        <v>0</v>
      </c>
      <c r="I15" s="37">
        <f>+I14+C15-F15</f>
        <v>14</v>
      </c>
      <c r="J15" s="38">
        <f>ROUND(((K14+E15)-H15)/I15,2)</f>
        <v>1100</v>
      </c>
      <c r="K15" s="39">
        <f>ROUND(I15*J15,2)</f>
        <v>15400</v>
      </c>
      <c r="L15" s="40"/>
      <c r="M15" s="41"/>
    </row>
    <row r="16" spans="1:13" ht="17.100000000000001" customHeight="1" x14ac:dyDescent="0.25">
      <c r="A16" s="20">
        <v>45544</v>
      </c>
      <c r="B16" s="42" t="s">
        <v>136</v>
      </c>
      <c r="C16" s="22"/>
      <c r="D16" s="23"/>
      <c r="E16" s="24"/>
      <c r="F16" s="25">
        <v>1</v>
      </c>
      <c r="G16" s="26">
        <f>J15</f>
        <v>1100</v>
      </c>
      <c r="H16" s="24">
        <f>F16*G16</f>
        <v>1100</v>
      </c>
      <c r="I16" s="27">
        <f>+I15+C16-F16</f>
        <v>13</v>
      </c>
      <c r="J16" s="43">
        <f>ROUND(((K15+E16)-H16)/I16,2)</f>
        <v>1100</v>
      </c>
      <c r="K16" s="24">
        <f>ROUND(I16*J16,2)</f>
        <v>14300</v>
      </c>
      <c r="L16" s="29"/>
      <c r="M16" s="1" t="s">
        <v>137</v>
      </c>
    </row>
    <row r="17" spans="1:12" ht="17.100000000000001" customHeight="1" x14ac:dyDescent="0.25">
      <c r="A17" s="20"/>
      <c r="B17" s="42"/>
      <c r="C17" s="44"/>
      <c r="D17" s="45"/>
      <c r="E17" s="24"/>
      <c r="F17" s="46"/>
      <c r="G17" s="26"/>
      <c r="H17" s="24"/>
      <c r="I17" s="48"/>
      <c r="J17" s="49"/>
      <c r="K17" s="50"/>
      <c r="L17" s="51"/>
    </row>
    <row r="18" spans="1:12" ht="17.100000000000001" customHeight="1" x14ac:dyDescent="0.25">
      <c r="A18" s="20"/>
      <c r="B18" s="42"/>
      <c r="C18" s="44"/>
      <c r="D18" s="45"/>
      <c r="E18" s="24"/>
      <c r="F18" s="46"/>
      <c r="G18" s="26"/>
      <c r="H18" s="24"/>
      <c r="I18" s="48"/>
      <c r="J18" s="49"/>
      <c r="K18" s="50"/>
      <c r="L18" s="51"/>
    </row>
    <row r="19" spans="1:12" ht="17.100000000000001" customHeight="1" x14ac:dyDescent="0.25">
      <c r="A19" s="20"/>
      <c r="B19" s="52"/>
      <c r="C19" s="44"/>
      <c r="D19" s="45"/>
      <c r="E19" s="24"/>
      <c r="F19" s="46"/>
      <c r="G19" s="26"/>
      <c r="H19" s="24"/>
      <c r="I19" s="48"/>
      <c r="J19" s="49"/>
      <c r="K19" s="50"/>
      <c r="L19" s="51"/>
    </row>
    <row r="20" spans="1:12" ht="17.100000000000001" customHeight="1" x14ac:dyDescent="0.25">
      <c r="A20" s="20"/>
      <c r="B20" s="53"/>
      <c r="C20" s="44"/>
      <c r="D20" s="45"/>
      <c r="E20" s="24"/>
      <c r="F20" s="46"/>
      <c r="G20" s="26">
        <f t="shared" ref="G20" si="1">J19</f>
        <v>0</v>
      </c>
      <c r="H20" s="24"/>
      <c r="I20" s="48"/>
      <c r="J20" s="49"/>
      <c r="K20" s="50"/>
      <c r="L20" s="51"/>
    </row>
    <row r="21" spans="1:12" ht="17.100000000000001" customHeight="1" x14ac:dyDescent="0.25">
      <c r="A21" s="20"/>
      <c r="B21" s="53"/>
      <c r="C21" s="44"/>
      <c r="D21" s="45"/>
      <c r="E21" s="24"/>
      <c r="F21" s="46"/>
      <c r="G21" s="47"/>
      <c r="H21" s="24"/>
      <c r="I21" s="48"/>
      <c r="J21" s="49"/>
      <c r="K21" s="50"/>
      <c r="L21" s="51"/>
    </row>
    <row r="22" spans="1:12" ht="17.100000000000001" customHeight="1" x14ac:dyDescent="0.25">
      <c r="A22" s="20"/>
      <c r="B22" s="53"/>
      <c r="C22" s="44"/>
      <c r="D22" s="45"/>
      <c r="E22" s="24"/>
      <c r="F22" s="46"/>
      <c r="G22" s="47"/>
      <c r="H22" s="24"/>
      <c r="I22" s="48"/>
      <c r="J22" s="49"/>
      <c r="K22" s="50"/>
      <c r="L22" s="51"/>
    </row>
    <row r="23" spans="1:12" ht="17.100000000000001" customHeight="1" x14ac:dyDescent="0.25">
      <c r="A23" s="20"/>
      <c r="B23" s="53"/>
      <c r="C23" s="44"/>
      <c r="D23" s="45"/>
      <c r="E23" s="24"/>
      <c r="F23" s="46"/>
      <c r="G23" s="47"/>
      <c r="H23" s="24"/>
      <c r="I23" s="48"/>
      <c r="J23" s="49"/>
      <c r="K23" s="50"/>
      <c r="L23" s="51"/>
    </row>
    <row r="24" spans="1:12" ht="17.100000000000001" customHeight="1" x14ac:dyDescent="0.25">
      <c r="A24" s="20"/>
      <c r="B24" s="53"/>
      <c r="C24" s="44"/>
      <c r="D24" s="45"/>
      <c r="E24" s="24"/>
      <c r="F24" s="46"/>
      <c r="G24" s="47"/>
      <c r="H24" s="24"/>
      <c r="I24" s="48"/>
      <c r="J24" s="49"/>
      <c r="K24" s="50"/>
      <c r="L24" s="51"/>
    </row>
    <row r="25" spans="1:12" ht="17.100000000000001" customHeight="1" x14ac:dyDescent="0.25">
      <c r="A25" s="20"/>
      <c r="B25" s="53"/>
      <c r="C25" s="44"/>
      <c r="D25" s="45"/>
      <c r="E25" s="24"/>
      <c r="F25" s="46"/>
      <c r="G25" s="47"/>
      <c r="H25" s="24"/>
      <c r="I25" s="48"/>
      <c r="J25" s="49"/>
      <c r="K25" s="50"/>
      <c r="L25" s="51"/>
    </row>
    <row r="26" spans="1:12" ht="17.100000000000001" customHeight="1" x14ac:dyDescent="0.25">
      <c r="A26" s="20"/>
      <c r="B26" s="53"/>
      <c r="C26" s="44"/>
      <c r="D26" s="45"/>
      <c r="E26" s="24"/>
      <c r="F26" s="46"/>
      <c r="G26" s="47"/>
      <c r="H26" s="24"/>
      <c r="I26" s="48"/>
      <c r="J26" s="49"/>
      <c r="K26" s="50"/>
      <c r="L26" s="51"/>
    </row>
    <row r="27" spans="1:12" ht="17.100000000000001" customHeight="1" x14ac:dyDescent="0.25">
      <c r="A27" s="20"/>
      <c r="B27" s="53"/>
      <c r="C27" s="44"/>
      <c r="D27" s="45"/>
      <c r="E27" s="24"/>
      <c r="F27" s="46"/>
      <c r="G27" s="47"/>
      <c r="H27" s="24"/>
      <c r="I27" s="48"/>
      <c r="J27" s="49"/>
      <c r="K27" s="50"/>
      <c r="L27" s="51"/>
    </row>
    <row r="28" spans="1:12" ht="17.100000000000001" customHeight="1" x14ac:dyDescent="0.25">
      <c r="A28" s="20"/>
      <c r="B28" s="53"/>
      <c r="C28" s="44"/>
      <c r="D28" s="45"/>
      <c r="E28" s="24"/>
      <c r="F28" s="46"/>
      <c r="G28" s="47"/>
      <c r="H28" s="24"/>
      <c r="I28" s="48"/>
      <c r="J28" s="49"/>
      <c r="K28" s="50"/>
      <c r="L28" s="51"/>
    </row>
    <row r="29" spans="1:12" ht="17.100000000000001" customHeight="1" x14ac:dyDescent="0.25">
      <c r="A29" s="20"/>
      <c r="B29" s="53"/>
      <c r="C29" s="44"/>
      <c r="D29" s="45"/>
      <c r="E29" s="24"/>
      <c r="F29" s="46"/>
      <c r="G29" s="47"/>
      <c r="H29" s="24"/>
      <c r="I29" s="48"/>
      <c r="J29" s="49"/>
      <c r="K29" s="50"/>
      <c r="L29" s="51"/>
    </row>
    <row r="30" spans="1:12" ht="17.100000000000001" customHeight="1" x14ac:dyDescent="0.25">
      <c r="A30" s="20"/>
      <c r="B30" s="53"/>
      <c r="C30" s="44"/>
      <c r="D30" s="45"/>
      <c r="E30" s="24"/>
      <c r="F30" s="46"/>
      <c r="G30" s="47"/>
      <c r="H30" s="24"/>
      <c r="I30" s="48"/>
      <c r="J30" s="49"/>
      <c r="K30" s="50"/>
      <c r="L30" s="51"/>
    </row>
    <row r="31" spans="1:12" ht="17.100000000000001" customHeight="1" x14ac:dyDescent="0.25">
      <c r="A31" s="20"/>
      <c r="B31" s="53"/>
      <c r="C31" s="44"/>
      <c r="D31" s="45"/>
      <c r="E31" s="24"/>
      <c r="F31" s="46"/>
      <c r="G31" s="47"/>
      <c r="H31" s="24"/>
      <c r="I31" s="48"/>
      <c r="J31" s="49"/>
      <c r="K31" s="50"/>
      <c r="L31" s="51"/>
    </row>
    <row r="32" spans="1:12" ht="17.100000000000001" customHeight="1" x14ac:dyDescent="0.25">
      <c r="A32" s="20"/>
      <c r="B32" s="53"/>
      <c r="C32" s="44"/>
      <c r="D32" s="45"/>
      <c r="E32" s="24"/>
      <c r="F32" s="46"/>
      <c r="G32" s="47"/>
      <c r="H32" s="24"/>
      <c r="I32" s="48"/>
      <c r="J32" s="49"/>
      <c r="K32" s="50"/>
      <c r="L32" s="51"/>
    </row>
    <row r="33" spans="1:12" ht="17.100000000000001" customHeight="1" x14ac:dyDescent="0.25">
      <c r="A33" s="20"/>
      <c r="B33" s="53"/>
      <c r="C33" s="44"/>
      <c r="D33" s="45"/>
      <c r="E33" s="24"/>
      <c r="F33" s="46"/>
      <c r="G33" s="47"/>
      <c r="H33" s="24"/>
      <c r="I33" s="48"/>
      <c r="J33" s="49"/>
      <c r="K33" s="50"/>
      <c r="L33" s="51"/>
    </row>
    <row r="34" spans="1:12" ht="17.100000000000001" customHeight="1" x14ac:dyDescent="0.25">
      <c r="A34" s="20"/>
      <c r="B34" s="53"/>
      <c r="C34" s="44"/>
      <c r="D34" s="45"/>
      <c r="E34" s="24"/>
      <c r="F34" s="46"/>
      <c r="G34" s="47"/>
      <c r="H34" s="24"/>
      <c r="I34" s="48"/>
      <c r="J34" s="49"/>
      <c r="K34" s="50"/>
      <c r="L34" s="51"/>
    </row>
    <row r="35" spans="1:12" ht="17.100000000000001" customHeight="1" x14ac:dyDescent="0.25">
      <c r="A35" s="20"/>
      <c r="B35" s="53"/>
      <c r="C35" s="44"/>
      <c r="D35" s="45"/>
      <c r="E35" s="24"/>
      <c r="F35" s="46"/>
      <c r="G35" s="47"/>
      <c r="H35" s="24"/>
      <c r="I35" s="48"/>
      <c r="J35" s="49"/>
      <c r="K35" s="50"/>
      <c r="L35" s="51"/>
    </row>
    <row r="36" spans="1:12" ht="17.100000000000001" customHeight="1" x14ac:dyDescent="0.25">
      <c r="A36" s="20"/>
      <c r="B36" s="53"/>
      <c r="C36" s="44"/>
      <c r="D36" s="45"/>
      <c r="E36" s="24"/>
      <c r="F36" s="46"/>
      <c r="G36" s="47"/>
      <c r="H36" s="24"/>
      <c r="I36" s="48"/>
      <c r="J36" s="49"/>
      <c r="K36" s="50"/>
      <c r="L36" s="51"/>
    </row>
    <row r="37" spans="1:12" ht="17.100000000000001" customHeight="1" x14ac:dyDescent="0.25">
      <c r="A37" s="20"/>
      <c r="B37" s="53"/>
      <c r="C37" s="44"/>
      <c r="D37" s="45"/>
      <c r="E37" s="24"/>
      <c r="F37" s="46"/>
      <c r="G37" s="47"/>
      <c r="H37" s="24"/>
      <c r="I37" s="48"/>
      <c r="J37" s="49"/>
      <c r="K37" s="50"/>
      <c r="L37" s="51"/>
    </row>
    <row r="38" spans="1:12" ht="17.100000000000001" customHeight="1" x14ac:dyDescent="0.25">
      <c r="A38" s="20"/>
      <c r="B38" s="53"/>
      <c r="C38" s="44"/>
      <c r="D38" s="45"/>
      <c r="E38" s="24"/>
      <c r="F38" s="46"/>
      <c r="G38" s="47"/>
      <c r="H38" s="24"/>
      <c r="I38" s="48"/>
      <c r="J38" s="49"/>
      <c r="K38" s="50"/>
      <c r="L38" s="51"/>
    </row>
    <row r="39" spans="1:12" ht="17.100000000000001" customHeight="1" x14ac:dyDescent="0.25">
      <c r="A39" s="20"/>
      <c r="B39" s="53"/>
      <c r="C39" s="44"/>
      <c r="D39" s="45"/>
      <c r="E39" s="24"/>
      <c r="F39" s="46"/>
      <c r="G39" s="47"/>
      <c r="H39" s="24"/>
      <c r="I39" s="48"/>
      <c r="J39" s="49"/>
      <c r="K39" s="50"/>
      <c r="L39" s="51"/>
    </row>
    <row r="40" spans="1:12" ht="17.100000000000001" customHeight="1" x14ac:dyDescent="0.25">
      <c r="A40" s="20"/>
      <c r="B40" s="53"/>
      <c r="C40" s="44"/>
      <c r="D40" s="45"/>
      <c r="E40" s="24"/>
      <c r="F40" s="46"/>
      <c r="G40" s="47"/>
      <c r="H40" s="24"/>
      <c r="I40" s="48"/>
      <c r="J40" s="49"/>
      <c r="K40" s="50"/>
      <c r="L40" s="51"/>
    </row>
    <row r="41" spans="1:12" ht="17.100000000000001" customHeight="1" x14ac:dyDescent="0.25">
      <c r="A41" s="20"/>
      <c r="B41" s="53"/>
      <c r="C41" s="44"/>
      <c r="D41" s="45"/>
      <c r="E41" s="24"/>
      <c r="F41" s="46"/>
      <c r="G41" s="47"/>
      <c r="H41" s="24"/>
      <c r="I41" s="48"/>
      <c r="J41" s="49"/>
      <c r="K41" s="50"/>
      <c r="L41" s="51"/>
    </row>
    <row r="42" spans="1:12" ht="17.100000000000001" customHeight="1" x14ac:dyDescent="0.25">
      <c r="A42" s="20"/>
      <c r="B42" s="53"/>
      <c r="C42" s="44"/>
      <c r="D42" s="45"/>
      <c r="E42" s="24"/>
      <c r="F42" s="46"/>
      <c r="G42" s="47"/>
      <c r="H42" s="24"/>
      <c r="I42" s="48"/>
      <c r="J42" s="49"/>
      <c r="K42" s="50"/>
      <c r="L42" s="51"/>
    </row>
  </sheetData>
  <mergeCells count="23">
    <mergeCell ref="M11:M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I10:L10"/>
    <mergeCell ref="A11:A13"/>
    <mergeCell ref="B11:B13"/>
    <mergeCell ref="C11:E11"/>
    <mergeCell ref="F11:H11"/>
    <mergeCell ref="I11:K11"/>
    <mergeCell ref="L11:L13"/>
    <mergeCell ref="K9:L9"/>
    <mergeCell ref="K1:L1"/>
    <mergeCell ref="A3:L3"/>
    <mergeCell ref="A4:L4"/>
    <mergeCell ref="B6:H6"/>
    <mergeCell ref="A7:L7"/>
  </mergeCells>
  <printOptions horizontalCentered="1"/>
  <pageMargins left="0.27559055118110237" right="0.27559055118110237" top="0.39370078740157483" bottom="0.19685039370078741" header="0" footer="0.51181102362204722"/>
  <pageSetup paperSize="14" scale="74" fitToHeight="10" orientation="portrait" r:id="rId1"/>
  <headerFooter alignWithMargins="0">
    <oddFooter>&amp;C&amp;"Times New Roman,Regular"&amp;16  145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0001</vt:lpstr>
      <vt:lpstr>0002</vt:lpstr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0013</vt:lpstr>
      <vt:lpstr>0014</vt:lpstr>
      <vt:lpstr>0015</vt:lpstr>
      <vt:lpstr>0016</vt:lpstr>
      <vt:lpstr>0017</vt:lpstr>
      <vt:lpstr>0018</vt:lpstr>
      <vt:lpstr>0019</vt:lpstr>
      <vt:lpstr>0020</vt:lpstr>
      <vt:lpstr>0021</vt:lpstr>
      <vt:lpstr>0022</vt:lpstr>
      <vt:lpstr>0023</vt:lpstr>
      <vt:lpstr>0024</vt:lpstr>
      <vt:lpstr>0025</vt:lpstr>
      <vt:lpstr>0026</vt:lpstr>
      <vt:lpstr>0027</vt:lpstr>
      <vt:lpstr>0028</vt:lpstr>
      <vt:lpstr>0029</vt:lpstr>
      <vt:lpstr>'0001'!Print_Area</vt:lpstr>
      <vt:lpstr>'0002'!Print_Area</vt:lpstr>
      <vt:lpstr>'0003'!Print_Area</vt:lpstr>
      <vt:lpstr>'0004'!Print_Area</vt:lpstr>
      <vt:lpstr>'0005'!Print_Area</vt:lpstr>
      <vt:lpstr>'0006'!Print_Area</vt:lpstr>
      <vt:lpstr>'0007'!Print_Area</vt:lpstr>
      <vt:lpstr>'0008'!Print_Area</vt:lpstr>
      <vt:lpstr>'0009'!Print_Area</vt:lpstr>
      <vt:lpstr>'0010'!Print_Area</vt:lpstr>
      <vt:lpstr>'0011'!Print_Area</vt:lpstr>
      <vt:lpstr>'0012'!Print_Area</vt:lpstr>
      <vt:lpstr>'0013'!Print_Area</vt:lpstr>
      <vt:lpstr>'0014'!Print_Area</vt:lpstr>
      <vt:lpstr>'0015'!Print_Area</vt:lpstr>
      <vt:lpstr>'0016'!Print_Area</vt:lpstr>
      <vt:lpstr>'0017'!Print_Area</vt:lpstr>
      <vt:lpstr>'0018'!Print_Area</vt:lpstr>
      <vt:lpstr>'0019'!Print_Area</vt:lpstr>
      <vt:lpstr>'0020'!Print_Area</vt:lpstr>
      <vt:lpstr>'0021'!Print_Area</vt:lpstr>
      <vt:lpstr>'0022'!Print_Area</vt:lpstr>
      <vt:lpstr>'0023'!Print_Area</vt:lpstr>
      <vt:lpstr>'0024'!Print_Area</vt:lpstr>
      <vt:lpstr>'0025'!Print_Area</vt:lpstr>
      <vt:lpstr>'0026'!Print_Area</vt:lpstr>
      <vt:lpstr>'0027'!Print_Area</vt:lpstr>
      <vt:lpstr>'0028'!Print_Area</vt:lpstr>
      <vt:lpstr>'0029'!Print_Area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NIA-PIMO</dc:creator>
  <cp:lastModifiedBy>NIA-PIMO</cp:lastModifiedBy>
  <cp:lastPrinted>2024-07-09T02:43:26Z</cp:lastPrinted>
  <dcterms:created xsi:type="dcterms:W3CDTF">2024-05-06T02:01:43Z</dcterms:created>
  <dcterms:modified xsi:type="dcterms:W3CDTF">2025-01-08T01:31:57Z</dcterms:modified>
</cp:coreProperties>
</file>