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664fb8667cea0a38/upi2023/PAUA_2326/M3/DOCS_inicio/"/>
    </mc:Choice>
  </mc:AlternateContent>
  <xr:revisionPtr revIDLastSave="19" documentId="8_{18394C2F-43B8-48AA-8FCB-334597612198}" xr6:coauthVersionLast="47" xr6:coauthVersionMax="47" xr10:uidLastSave="{314CFBFF-5BA1-4615-A53B-D00D2098E902}"/>
  <workbookProtection workbookAlgorithmName="SHA-512" workbookHashValue="kgcCkrkGJuJU7VttdPmAnh5SW0qi7HH8KR2uOlQhMQgeWDaBA9CXi+Lyt+M0PgCFwjC+XikE8bkWKwDUq474bA==" workbookSaltValue="YRN3sX9+PX1MGJSxbXkBtA==" workbookSpinCount="100000" lockStructure="1"/>
  <bookViews>
    <workbookView xWindow="1485" yWindow="0" windowWidth="27315" windowHeight="13785" firstSheet="20" activeTab="21" xr2:uid="{D3BC63F3-30C3-4930-8EC1-61B231688646}"/>
  </bookViews>
  <sheets>
    <sheet name="COSTO PAUA" sheetId="23" r:id="rId1"/>
    <sheet name="Misiones y Retos" sheetId="24" r:id="rId2"/>
    <sheet name="Articulación programas PAI" sheetId="26" r:id="rId3"/>
    <sheet name="M1.1 Infraestructura" sheetId="1" r:id="rId4"/>
    <sheet name="Costeo Infraestructura" sheetId="2" r:id="rId5"/>
    <sheet name="M1.2 Formación de Calidad" sheetId="3" r:id="rId6"/>
    <sheet name="Costeo Formación Calidad" sheetId="4" r:id="rId7"/>
    <sheet name="M1.3 Relacionamiento" sheetId="5" r:id="rId8"/>
    <sheet name="Costeo Relacionamiento" sheetId="6" r:id="rId9"/>
    <sheet name="Consolidado Misión 1" sheetId="7" r:id="rId10"/>
    <sheet name="M2.1 Modelo de GyG" sheetId="9" r:id="rId11"/>
    <sheet name="Costeo G y G" sheetId="10" r:id="rId12"/>
    <sheet name="M2.2 Transformación Digital" sheetId="11" r:id="rId13"/>
    <sheet name="Costeo TD" sheetId="12" r:id="rId14"/>
    <sheet name="M2.3 Centro de &quot;Power Skills&quot;" sheetId="13" r:id="rId15"/>
    <sheet name="Costeo P S" sheetId="27" r:id="rId16"/>
    <sheet name="Consolidado Misión 2" sheetId="14" r:id="rId17"/>
    <sheet name="M3.1 Sistema Investigación" sheetId="15" r:id="rId18"/>
    <sheet name="Costeo Sis Inv" sheetId="16" r:id="rId19"/>
    <sheet name="M3.2 Internacionaliz Investigac" sheetId="17" r:id="rId20"/>
    <sheet name="Costeo Internacionalización" sheetId="18" r:id="rId21"/>
    <sheet name="M3.3 Ecosistema de innovación" sheetId="19" r:id="rId22"/>
    <sheet name="Costeo Ecosist Inv" sheetId="20" r:id="rId23"/>
    <sheet name="Consolidado Misión 3" sheetId="21" r:id="rId24"/>
  </sheets>
  <externalReferences>
    <externalReference r:id="rId25"/>
    <externalReference r:id="rId26"/>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5" i="23" l="1"/>
  <c r="P16" i="23"/>
  <c r="P17" i="23"/>
  <c r="P18" i="23"/>
  <c r="P19" i="23"/>
  <c r="P20" i="23"/>
  <c r="O17" i="23"/>
  <c r="O18" i="23"/>
  <c r="O19" i="23"/>
  <c r="O20" i="23"/>
  <c r="M15" i="23"/>
  <c r="M16" i="23"/>
  <c r="M17" i="23"/>
  <c r="M18" i="23"/>
  <c r="M19" i="23"/>
  <c r="M20" i="23"/>
  <c r="L15" i="23"/>
  <c r="L16" i="23"/>
  <c r="L17" i="23"/>
  <c r="L18" i="23"/>
  <c r="L19" i="23"/>
  <c r="L20" i="23"/>
  <c r="K17" i="23"/>
  <c r="K18" i="23"/>
  <c r="K19" i="23"/>
  <c r="K20" i="23"/>
  <c r="I16" i="23"/>
  <c r="I17" i="23"/>
  <c r="I18" i="23"/>
  <c r="I19" i="23"/>
  <c r="I20" i="23"/>
  <c r="H16" i="23"/>
  <c r="H17" i="23"/>
  <c r="H18" i="23"/>
  <c r="H19" i="23"/>
  <c r="H20" i="23"/>
  <c r="G17" i="23"/>
  <c r="G18" i="23"/>
  <c r="G19" i="23"/>
  <c r="G20" i="23"/>
  <c r="E16" i="23"/>
  <c r="E17" i="23"/>
  <c r="E18" i="23"/>
  <c r="E19" i="23"/>
  <c r="E20" i="23"/>
  <c r="P13" i="23"/>
  <c r="O13" i="23"/>
  <c r="N13" i="23"/>
  <c r="M13" i="23"/>
  <c r="L13" i="23"/>
  <c r="K13" i="23"/>
  <c r="J13" i="23"/>
  <c r="I13" i="23"/>
  <c r="H13" i="23"/>
  <c r="G13" i="23"/>
  <c r="F13" i="23"/>
  <c r="E13" i="23"/>
  <c r="M165" i="19" l="1"/>
  <c r="P165" i="19"/>
  <c r="O165" i="19"/>
  <c r="L165" i="19"/>
  <c r="K165" i="19"/>
  <c r="H165" i="19"/>
  <c r="G165" i="19"/>
  <c r="P157" i="19"/>
  <c r="O157" i="19"/>
  <c r="N157" i="19"/>
  <c r="M157" i="19"/>
  <c r="L157" i="19"/>
  <c r="K157" i="19"/>
  <c r="J157" i="19"/>
  <c r="I157" i="19"/>
  <c r="H157" i="19"/>
  <c r="G157" i="19"/>
  <c r="F157" i="19"/>
  <c r="E157" i="19"/>
  <c r="G100" i="13"/>
  <c r="H100" i="13"/>
  <c r="K100" i="13"/>
  <c r="L100" i="13"/>
  <c r="O100" i="13"/>
  <c r="P100" i="13"/>
  <c r="N100" i="13"/>
  <c r="M100" i="13"/>
  <c r="J100" i="13"/>
  <c r="I100" i="13"/>
  <c r="H71" i="27"/>
  <c r="I71" i="27" s="1"/>
  <c r="H70" i="27"/>
  <c r="I70" i="27" s="1"/>
  <c r="H69" i="27"/>
  <c r="I69" i="27" s="1"/>
  <c r="H68" i="27"/>
  <c r="I68" i="27" s="1"/>
  <c r="H67" i="27"/>
  <c r="I67" i="27" s="1"/>
  <c r="H66" i="27"/>
  <c r="I66" i="27" s="1"/>
  <c r="H65" i="27"/>
  <c r="I65" i="27" s="1"/>
  <c r="H64" i="27"/>
  <c r="I64" i="27" s="1"/>
  <c r="H55" i="27"/>
  <c r="I55" i="27" s="1"/>
  <c r="H54" i="27"/>
  <c r="I54" i="27" s="1"/>
  <c r="H53" i="27"/>
  <c r="I53" i="27" s="1"/>
  <c r="H52" i="27"/>
  <c r="I52" i="27" s="1"/>
  <c r="H51" i="27"/>
  <c r="I51" i="27" s="1"/>
  <c r="H50" i="27"/>
  <c r="I50" i="27" s="1"/>
  <c r="H49" i="27"/>
  <c r="I49" i="27" s="1"/>
  <c r="H48" i="27"/>
  <c r="I48" i="27" s="1"/>
  <c r="H47" i="27"/>
  <c r="I47" i="27" s="1"/>
  <c r="H46" i="27"/>
  <c r="I46" i="27" s="1"/>
  <c r="I45" i="27"/>
  <c r="H45" i="27"/>
  <c r="H44" i="27"/>
  <c r="I44" i="27" s="1"/>
  <c r="H43" i="27"/>
  <c r="I43" i="27" s="1"/>
  <c r="H42" i="27"/>
  <c r="I42" i="27" s="1"/>
  <c r="H41" i="27"/>
  <c r="I41" i="27" s="1"/>
  <c r="H40" i="27"/>
  <c r="I40" i="27" s="1"/>
  <c r="H39" i="27"/>
  <c r="I39" i="27" s="1"/>
  <c r="H38" i="27"/>
  <c r="I38" i="27" s="1"/>
  <c r="H37" i="27"/>
  <c r="I37" i="27" s="1"/>
  <c r="H36" i="27"/>
  <c r="I36" i="27" s="1"/>
  <c r="H35" i="27"/>
  <c r="I35" i="27" s="1"/>
  <c r="H34" i="27"/>
  <c r="I34" i="27" s="1"/>
  <c r="H33" i="27"/>
  <c r="I33" i="27" s="1"/>
  <c r="H32" i="27"/>
  <c r="I32" i="27" s="1"/>
  <c r="H31" i="27"/>
  <c r="I31" i="27" s="1"/>
  <c r="H30" i="27"/>
  <c r="I30" i="27" s="1"/>
  <c r="H29" i="27"/>
  <c r="I29" i="27" s="1"/>
  <c r="H28" i="27"/>
  <c r="I28" i="27" s="1"/>
  <c r="H27" i="27"/>
  <c r="I27" i="27" s="1"/>
  <c r="H26" i="27"/>
  <c r="H25" i="27"/>
  <c r="I25" i="27" s="1"/>
  <c r="E12" i="27"/>
  <c r="F100" i="13"/>
  <c r="E100" i="13"/>
  <c r="N165" i="19" l="1"/>
  <c r="J165" i="19"/>
  <c r="I26" i="27"/>
  <c r="F18" i="27" l="1"/>
  <c r="G107" i="11" l="1"/>
  <c r="H107" i="11"/>
  <c r="K107" i="11"/>
  <c r="L107" i="11"/>
  <c r="O107" i="11"/>
  <c r="P107" i="11"/>
  <c r="N107" i="11"/>
  <c r="M107" i="11"/>
  <c r="J107" i="11"/>
  <c r="N116" i="9"/>
  <c r="J116" i="9"/>
  <c r="F116" i="9"/>
  <c r="N115" i="9"/>
  <c r="N19" i="23" s="1"/>
  <c r="J115" i="9"/>
  <c r="F115" i="9"/>
  <c r="N113" i="9"/>
  <c r="J113" i="9"/>
  <c r="F113" i="9"/>
  <c r="N112" i="9"/>
  <c r="J112" i="9"/>
  <c r="F112" i="9"/>
  <c r="N111" i="9"/>
  <c r="J111" i="9"/>
  <c r="F111" i="9"/>
  <c r="N110" i="9"/>
  <c r="M110" i="9"/>
  <c r="M117" i="9" s="1"/>
  <c r="G117" i="9"/>
  <c r="H117" i="9"/>
  <c r="K117" i="9"/>
  <c r="L117" i="9"/>
  <c r="O117" i="9"/>
  <c r="P117" i="9"/>
  <c r="J110" i="9"/>
  <c r="I110" i="9"/>
  <c r="I117" i="9" s="1"/>
  <c r="F18" i="23"/>
  <c r="I202" i="3"/>
  <c r="J202" i="3"/>
  <c r="K202" i="3"/>
  <c r="L202" i="3"/>
  <c r="M202" i="3"/>
  <c r="N202" i="3"/>
  <c r="O202" i="3"/>
  <c r="P202" i="3"/>
  <c r="K210" i="3"/>
  <c r="L210" i="3"/>
  <c r="O210" i="3"/>
  <c r="P210" i="3"/>
  <c r="H49" i="21"/>
  <c r="I49" i="21" s="1"/>
  <c r="H40" i="21"/>
  <c r="I40" i="21" s="1"/>
  <c r="H39" i="21"/>
  <c r="I39" i="21" s="1"/>
  <c r="H38" i="21"/>
  <c r="I38" i="21" s="1"/>
  <c r="H37" i="21"/>
  <c r="I37" i="21" s="1"/>
  <c r="H36" i="21"/>
  <c r="I36" i="21" s="1"/>
  <c r="H35" i="21"/>
  <c r="I35" i="21" s="1"/>
  <c r="H34" i="21"/>
  <c r="I34" i="21" s="1"/>
  <c r="H33" i="21"/>
  <c r="I33" i="21" s="1"/>
  <c r="H32" i="21"/>
  <c r="I32" i="21" s="1"/>
  <c r="H31" i="21"/>
  <c r="I31" i="21" s="1"/>
  <c r="H30" i="21"/>
  <c r="I30" i="21" s="1"/>
  <c r="H29" i="21"/>
  <c r="I29" i="21" s="1"/>
  <c r="H28" i="21"/>
  <c r="I28" i="21" s="1"/>
  <c r="H27" i="21"/>
  <c r="I27" i="21" s="1"/>
  <c r="H26" i="21"/>
  <c r="I26" i="21" s="1"/>
  <c r="H25" i="21"/>
  <c r="I25" i="21" s="1"/>
  <c r="H24" i="21"/>
  <c r="I24" i="21" s="1"/>
  <c r="I23" i="21"/>
  <c r="H23" i="21"/>
  <c r="H22" i="21"/>
  <c r="I22" i="21" s="1"/>
  <c r="H21" i="21"/>
  <c r="I21" i="21" s="1"/>
  <c r="H20" i="21"/>
  <c r="I20" i="21" s="1"/>
  <c r="H19" i="21"/>
  <c r="I19" i="21" s="1"/>
  <c r="H18" i="21"/>
  <c r="I18" i="21" s="1"/>
  <c r="H17" i="21"/>
  <c r="I17" i="21" s="1"/>
  <c r="H16" i="21"/>
  <c r="I16" i="21" s="1"/>
  <c r="H15" i="21"/>
  <c r="I15" i="21" s="1"/>
  <c r="H14" i="21"/>
  <c r="I14" i="21" s="1"/>
  <c r="H13" i="21"/>
  <c r="I13" i="21" s="1"/>
  <c r="H12" i="21"/>
  <c r="I12" i="21" s="1"/>
  <c r="I11" i="21"/>
  <c r="H11" i="21"/>
  <c r="H10" i="21"/>
  <c r="I10" i="21" s="1"/>
  <c r="F5" i="21"/>
  <c r="F4" i="21"/>
  <c r="F3" i="21"/>
  <c r="F2" i="21"/>
  <c r="I78" i="20"/>
  <c r="H78" i="20"/>
  <c r="H77" i="20"/>
  <c r="I77" i="20" s="1"/>
  <c r="H76" i="20"/>
  <c r="I76" i="20" s="1"/>
  <c r="H75" i="20"/>
  <c r="I75" i="20" s="1"/>
  <c r="H66" i="20"/>
  <c r="I66" i="20" s="1"/>
  <c r="H65" i="20"/>
  <c r="I65" i="20" s="1"/>
  <c r="H64" i="20"/>
  <c r="I64" i="20" s="1"/>
  <c r="H63" i="20"/>
  <c r="I63" i="20" s="1"/>
  <c r="H62" i="20"/>
  <c r="I62" i="20" s="1"/>
  <c r="H61" i="20"/>
  <c r="I61" i="20" s="1"/>
  <c r="H60" i="20"/>
  <c r="I60" i="20" s="1"/>
  <c r="H59" i="20"/>
  <c r="I59" i="20" s="1"/>
  <c r="H58" i="20"/>
  <c r="I58" i="20" s="1"/>
  <c r="H57" i="20"/>
  <c r="I57" i="20" s="1"/>
  <c r="H56" i="20"/>
  <c r="I56" i="20" s="1"/>
  <c r="H55" i="20"/>
  <c r="I55" i="20" s="1"/>
  <c r="H54" i="20"/>
  <c r="I54" i="20" s="1"/>
  <c r="H53" i="20"/>
  <c r="I53" i="20" s="1"/>
  <c r="H52" i="20"/>
  <c r="I52" i="20" s="1"/>
  <c r="H51" i="20"/>
  <c r="I51" i="20" s="1"/>
  <c r="H50" i="20"/>
  <c r="I50" i="20" s="1"/>
  <c r="H49" i="20"/>
  <c r="I49" i="20" s="1"/>
  <c r="H48" i="20"/>
  <c r="I48" i="20" s="1"/>
  <c r="H47" i="20"/>
  <c r="I47" i="20" s="1"/>
  <c r="H46" i="20"/>
  <c r="I46" i="20" s="1"/>
  <c r="H45" i="20"/>
  <c r="I45" i="20" s="1"/>
  <c r="H44" i="20"/>
  <c r="I44" i="20" s="1"/>
  <c r="H43" i="20"/>
  <c r="H42" i="20"/>
  <c r="I42" i="20" s="1"/>
  <c r="H41" i="20"/>
  <c r="I41" i="20" s="1"/>
  <c r="H40" i="20"/>
  <c r="I40" i="20" s="1"/>
  <c r="H39" i="20"/>
  <c r="I39" i="20" s="1"/>
  <c r="H38" i="20"/>
  <c r="I38" i="20" s="1"/>
  <c r="H37" i="20"/>
  <c r="I37" i="20" s="1"/>
  <c r="H36" i="20"/>
  <c r="I36" i="20" s="1"/>
  <c r="E23" i="20"/>
  <c r="F165" i="19"/>
  <c r="E165" i="19"/>
  <c r="H69" i="18"/>
  <c r="I69" i="18" s="1"/>
  <c r="H68" i="18"/>
  <c r="I68" i="18" s="1"/>
  <c r="H67" i="18"/>
  <c r="I67" i="18" s="1"/>
  <c r="H66" i="18"/>
  <c r="I66" i="18" s="1"/>
  <c r="H57" i="18"/>
  <c r="I57" i="18" s="1"/>
  <c r="H56" i="18"/>
  <c r="I56" i="18" s="1"/>
  <c r="H55" i="18"/>
  <c r="I55" i="18" s="1"/>
  <c r="H54" i="18"/>
  <c r="I54" i="18" s="1"/>
  <c r="H53" i="18"/>
  <c r="H52" i="18"/>
  <c r="I52" i="18" s="1"/>
  <c r="H51" i="18"/>
  <c r="I51" i="18" s="1"/>
  <c r="H50" i="18"/>
  <c r="I50" i="18" s="1"/>
  <c r="H49" i="18"/>
  <c r="I49" i="18" s="1"/>
  <c r="H48" i="18"/>
  <c r="I48" i="18" s="1"/>
  <c r="H47" i="18"/>
  <c r="I47" i="18" s="1"/>
  <c r="H46" i="18"/>
  <c r="I46" i="18" s="1"/>
  <c r="H45" i="18"/>
  <c r="I45" i="18" s="1"/>
  <c r="H44" i="18"/>
  <c r="I44" i="18" s="1"/>
  <c r="H43" i="18"/>
  <c r="I43" i="18" s="1"/>
  <c r="H42" i="18"/>
  <c r="I42" i="18" s="1"/>
  <c r="H41" i="18"/>
  <c r="H40" i="18"/>
  <c r="I40" i="18" s="1"/>
  <c r="H39" i="18"/>
  <c r="I39" i="18" s="1"/>
  <c r="H38" i="18"/>
  <c r="I38" i="18" s="1"/>
  <c r="H37" i="18"/>
  <c r="H36" i="18"/>
  <c r="I36" i="18" s="1"/>
  <c r="H35" i="18"/>
  <c r="I35" i="18" s="1"/>
  <c r="H34" i="18"/>
  <c r="I34" i="18" s="1"/>
  <c r="H33" i="18"/>
  <c r="I33" i="18" s="1"/>
  <c r="H32" i="18"/>
  <c r="I32" i="18" s="1"/>
  <c r="H31" i="18"/>
  <c r="I31" i="18" s="1"/>
  <c r="H30" i="18"/>
  <c r="I30" i="18" s="1"/>
  <c r="H29" i="18"/>
  <c r="I29" i="18" s="1"/>
  <c r="H28" i="18"/>
  <c r="H27" i="18"/>
  <c r="I27" i="18" s="1"/>
  <c r="E14" i="18"/>
  <c r="P108" i="17"/>
  <c r="O108" i="17"/>
  <c r="L108" i="17"/>
  <c r="K108" i="17"/>
  <c r="H108" i="17"/>
  <c r="G108" i="17"/>
  <c r="P100" i="17"/>
  <c r="O100" i="17"/>
  <c r="N100" i="17"/>
  <c r="M100" i="17"/>
  <c r="L100" i="17"/>
  <c r="K100" i="17"/>
  <c r="J100" i="17"/>
  <c r="I100" i="17"/>
  <c r="H100" i="17"/>
  <c r="G100" i="17"/>
  <c r="F100" i="17"/>
  <c r="E100" i="17"/>
  <c r="H69" i="16"/>
  <c r="I69" i="16" s="1"/>
  <c r="H68" i="16"/>
  <c r="I68" i="16" s="1"/>
  <c r="H67" i="16"/>
  <c r="I67" i="16" s="1"/>
  <c r="H66" i="16"/>
  <c r="I66" i="16" s="1"/>
  <c r="H57" i="16"/>
  <c r="I57" i="16" s="1"/>
  <c r="H56" i="16"/>
  <c r="I56" i="16" s="1"/>
  <c r="H55" i="16"/>
  <c r="I55" i="16" s="1"/>
  <c r="H54" i="16"/>
  <c r="I54" i="16" s="1"/>
  <c r="H53" i="16"/>
  <c r="I53" i="16" s="1"/>
  <c r="H52" i="16"/>
  <c r="I52" i="16" s="1"/>
  <c r="H51" i="16"/>
  <c r="I51" i="16" s="1"/>
  <c r="H50" i="16"/>
  <c r="I50" i="16" s="1"/>
  <c r="H49" i="16"/>
  <c r="I49" i="16" s="1"/>
  <c r="H48" i="16"/>
  <c r="I48" i="16" s="1"/>
  <c r="H47" i="16"/>
  <c r="I47" i="16" s="1"/>
  <c r="H46" i="16"/>
  <c r="I46" i="16" s="1"/>
  <c r="H45" i="16"/>
  <c r="I45" i="16" s="1"/>
  <c r="H44" i="16"/>
  <c r="I44" i="16" s="1"/>
  <c r="H43" i="16"/>
  <c r="I43" i="16" s="1"/>
  <c r="H42" i="16"/>
  <c r="I42" i="16" s="1"/>
  <c r="H41" i="16"/>
  <c r="I41" i="16" s="1"/>
  <c r="H40" i="16"/>
  <c r="H39" i="16"/>
  <c r="I39" i="16" s="1"/>
  <c r="H38" i="16"/>
  <c r="I38" i="16" s="1"/>
  <c r="H37" i="16"/>
  <c r="I37" i="16" s="1"/>
  <c r="H36" i="16"/>
  <c r="I36" i="16" s="1"/>
  <c r="H35" i="16"/>
  <c r="I35" i="16" s="1"/>
  <c r="I34" i="16"/>
  <c r="H34" i="16"/>
  <c r="H33" i="16"/>
  <c r="I33" i="16" s="1"/>
  <c r="H32" i="16"/>
  <c r="I32" i="16" s="1"/>
  <c r="H31" i="16"/>
  <c r="I31" i="16" s="1"/>
  <c r="H30" i="16"/>
  <c r="I30" i="16" s="1"/>
  <c r="H29" i="16"/>
  <c r="I29" i="16" s="1"/>
  <c r="H28" i="16"/>
  <c r="H27" i="16"/>
  <c r="N105" i="15"/>
  <c r="E14" i="16"/>
  <c r="F105" i="15"/>
  <c r="E105" i="15"/>
  <c r="P105" i="15"/>
  <c r="O105" i="15"/>
  <c r="L105" i="15"/>
  <c r="K105" i="15"/>
  <c r="H105" i="15"/>
  <c r="G105" i="15"/>
  <c r="P97" i="15"/>
  <c r="O97" i="15"/>
  <c r="N97" i="15"/>
  <c r="M97" i="15"/>
  <c r="L97" i="15"/>
  <c r="K97" i="15"/>
  <c r="J97" i="15"/>
  <c r="I97" i="15"/>
  <c r="H97" i="15"/>
  <c r="G97" i="15"/>
  <c r="F97" i="15"/>
  <c r="E97" i="15"/>
  <c r="I108" i="17" l="1"/>
  <c r="I41" i="18"/>
  <c r="I53" i="18"/>
  <c r="N17" i="23" s="1"/>
  <c r="F20" i="23"/>
  <c r="J20" i="23"/>
  <c r="I37" i="18"/>
  <c r="J108" i="17"/>
  <c r="N20" i="23"/>
  <c r="F108" i="17"/>
  <c r="E108" i="17"/>
  <c r="J17" i="23"/>
  <c r="F19" i="23"/>
  <c r="J19" i="23"/>
  <c r="F6" i="21"/>
  <c r="N117" i="9"/>
  <c r="J117" i="9"/>
  <c r="I43" i="20"/>
  <c r="I165" i="19"/>
  <c r="I28" i="18"/>
  <c r="I27" i="16"/>
  <c r="I105" i="15"/>
  <c r="I40" i="16"/>
  <c r="I28" i="16"/>
  <c r="F17" i="23" l="1"/>
  <c r="J105" i="15"/>
  <c r="F29" i="20"/>
  <c r="D41" i="19" s="1"/>
  <c r="N108" i="17" l="1"/>
  <c r="M108" i="17"/>
  <c r="F20" i="16"/>
  <c r="D29" i="15" s="1"/>
  <c r="M105" i="15"/>
  <c r="H10" i="14"/>
  <c r="I10" i="14"/>
  <c r="H11" i="14"/>
  <c r="I11" i="14" s="1"/>
  <c r="H12" i="14"/>
  <c r="I12" i="14"/>
  <c r="H13" i="14"/>
  <c r="I13" i="14" s="1"/>
  <c r="H14" i="14"/>
  <c r="I14" i="14" s="1"/>
  <c r="H15" i="14"/>
  <c r="I15" i="14"/>
  <c r="H16" i="14"/>
  <c r="I16" i="14"/>
  <c r="H17" i="14"/>
  <c r="I17" i="14"/>
  <c r="H18" i="14"/>
  <c r="I18" i="14"/>
  <c r="H19" i="14"/>
  <c r="I19" i="14" s="1"/>
  <c r="H20" i="14"/>
  <c r="I20" i="14"/>
  <c r="H21" i="14"/>
  <c r="I21" i="14" s="1"/>
  <c r="H22" i="14"/>
  <c r="I22" i="14"/>
  <c r="H23" i="14"/>
  <c r="I23" i="14" s="1"/>
  <c r="H24" i="14"/>
  <c r="I24" i="14"/>
  <c r="H25" i="14"/>
  <c r="I25" i="14"/>
  <c r="H26" i="14"/>
  <c r="I26" i="14"/>
  <c r="H27" i="14"/>
  <c r="I27" i="14" s="1"/>
  <c r="H28" i="14"/>
  <c r="I28" i="14"/>
  <c r="H29" i="14"/>
  <c r="I29" i="14" s="1"/>
  <c r="H30" i="14"/>
  <c r="I30" i="14"/>
  <c r="H31" i="14"/>
  <c r="I31" i="14"/>
  <c r="H32" i="14"/>
  <c r="I32" i="14"/>
  <c r="H33" i="14"/>
  <c r="I33" i="14"/>
  <c r="H34" i="14"/>
  <c r="I34" i="14"/>
  <c r="H35" i="14"/>
  <c r="I35" i="14" s="1"/>
  <c r="H36" i="14"/>
  <c r="I36" i="14"/>
  <c r="H37" i="14"/>
  <c r="I37" i="14" s="1"/>
  <c r="H38" i="14"/>
  <c r="I38" i="14"/>
  <c r="H39" i="14"/>
  <c r="I39" i="14"/>
  <c r="H40" i="14"/>
  <c r="I40" i="14"/>
  <c r="H49" i="14"/>
  <c r="I49" i="14"/>
  <c r="H71" i="12"/>
  <c r="I71" i="12" s="1"/>
  <c r="H70" i="12"/>
  <c r="I70" i="12" s="1"/>
  <c r="H69" i="12"/>
  <c r="I69" i="12" s="1"/>
  <c r="H68" i="12"/>
  <c r="I68" i="12" s="1"/>
  <c r="H67" i="12"/>
  <c r="I67" i="12" s="1"/>
  <c r="H66" i="12"/>
  <c r="I66" i="12" s="1"/>
  <c r="H65" i="12"/>
  <c r="I65" i="12" s="1"/>
  <c r="H56" i="12"/>
  <c r="I56" i="12" s="1"/>
  <c r="H55" i="12"/>
  <c r="I55" i="12" s="1"/>
  <c r="H54" i="12"/>
  <c r="I54" i="12" s="1"/>
  <c r="H53" i="12"/>
  <c r="I53" i="12" s="1"/>
  <c r="H52" i="12"/>
  <c r="I52" i="12" s="1"/>
  <c r="H51" i="12"/>
  <c r="I51" i="12" s="1"/>
  <c r="H50" i="12"/>
  <c r="I50" i="12" s="1"/>
  <c r="H49" i="12"/>
  <c r="I49" i="12" s="1"/>
  <c r="H48" i="12"/>
  <c r="I48" i="12" s="1"/>
  <c r="H47" i="12"/>
  <c r="I47" i="12" s="1"/>
  <c r="H46" i="12"/>
  <c r="I46" i="12" s="1"/>
  <c r="H45" i="12"/>
  <c r="I45" i="12" s="1"/>
  <c r="H44" i="12"/>
  <c r="I44" i="12" s="1"/>
  <c r="H43" i="12"/>
  <c r="I43" i="12" s="1"/>
  <c r="H42" i="12"/>
  <c r="I42" i="12" s="1"/>
  <c r="H41" i="12"/>
  <c r="I41" i="12" s="1"/>
  <c r="H40" i="12"/>
  <c r="I40" i="12" s="1"/>
  <c r="H39" i="12"/>
  <c r="I39" i="12" s="1"/>
  <c r="H38" i="12"/>
  <c r="I38" i="12" s="1"/>
  <c r="H37" i="12"/>
  <c r="I37" i="12" s="1"/>
  <c r="H36" i="12"/>
  <c r="I36" i="12" s="1"/>
  <c r="H35" i="12"/>
  <c r="I35" i="12" s="1"/>
  <c r="H34" i="12"/>
  <c r="I34" i="12" s="1"/>
  <c r="H33" i="12"/>
  <c r="I33" i="12" s="1"/>
  <c r="H32" i="12"/>
  <c r="I32" i="12" s="1"/>
  <c r="H31" i="12"/>
  <c r="I31" i="12" s="1"/>
  <c r="H30" i="12"/>
  <c r="I30" i="12" s="1"/>
  <c r="H29" i="12"/>
  <c r="I29" i="12" s="1"/>
  <c r="H28" i="12"/>
  <c r="I28" i="12" s="1"/>
  <c r="H27" i="12"/>
  <c r="I27" i="12" s="1"/>
  <c r="H26" i="12"/>
  <c r="E13" i="12"/>
  <c r="E107" i="11"/>
  <c r="H73" i="10"/>
  <c r="I73" i="10" s="1"/>
  <c r="H72" i="10"/>
  <c r="H71" i="10"/>
  <c r="I71" i="10" s="1"/>
  <c r="H70" i="10"/>
  <c r="I70" i="10" s="1"/>
  <c r="H69" i="10"/>
  <c r="I69" i="10" s="1"/>
  <c r="H68" i="10"/>
  <c r="I68" i="10" s="1"/>
  <c r="H67" i="10"/>
  <c r="I67" i="10" s="1"/>
  <c r="H58" i="10"/>
  <c r="I58" i="10" s="1"/>
  <c r="H57" i="10"/>
  <c r="I57" i="10" s="1"/>
  <c r="H56" i="10"/>
  <c r="I56" i="10" s="1"/>
  <c r="H55" i="10"/>
  <c r="I55" i="10" s="1"/>
  <c r="H54" i="10"/>
  <c r="I54" i="10" s="1"/>
  <c r="H53" i="10"/>
  <c r="I53" i="10" s="1"/>
  <c r="H52" i="10"/>
  <c r="I52" i="10" s="1"/>
  <c r="H51" i="10"/>
  <c r="I51" i="10" s="1"/>
  <c r="H50" i="10"/>
  <c r="I50" i="10" s="1"/>
  <c r="H49" i="10"/>
  <c r="I49" i="10" s="1"/>
  <c r="H48" i="10"/>
  <c r="I48" i="10" s="1"/>
  <c r="H47" i="10"/>
  <c r="I47" i="10" s="1"/>
  <c r="H46" i="10"/>
  <c r="I46" i="10" s="1"/>
  <c r="H45" i="10"/>
  <c r="I45" i="10" s="1"/>
  <c r="H44" i="10"/>
  <c r="I44" i="10" s="1"/>
  <c r="H43" i="10"/>
  <c r="I43" i="10" s="1"/>
  <c r="H42" i="10"/>
  <c r="I42" i="10" s="1"/>
  <c r="H41" i="10"/>
  <c r="I41" i="10" s="1"/>
  <c r="H40" i="10"/>
  <c r="I40" i="10" s="1"/>
  <c r="H39" i="10"/>
  <c r="H38" i="10"/>
  <c r="I38" i="10" s="1"/>
  <c r="H37" i="10"/>
  <c r="I37" i="10" s="1"/>
  <c r="H36" i="10"/>
  <c r="I36" i="10" s="1"/>
  <c r="H35" i="10"/>
  <c r="I35" i="10" s="1"/>
  <c r="H34" i="10"/>
  <c r="I34" i="10" s="1"/>
  <c r="H33" i="10"/>
  <c r="I33" i="10" s="1"/>
  <c r="H32" i="10"/>
  <c r="I32" i="10" s="1"/>
  <c r="H31" i="10"/>
  <c r="I31" i="10" s="1"/>
  <c r="H30" i="10"/>
  <c r="I30" i="10" s="1"/>
  <c r="H29" i="10"/>
  <c r="H28" i="10"/>
  <c r="F5" i="14"/>
  <c r="F4" i="14"/>
  <c r="E15" i="10"/>
  <c r="F110" i="9"/>
  <c r="F117" i="9" s="1"/>
  <c r="E110" i="9"/>
  <c r="E117" i="9" s="1"/>
  <c r="F20" i="18" l="1"/>
  <c r="D29" i="17" s="1"/>
  <c r="F107" i="11"/>
  <c r="I107" i="11"/>
  <c r="I26" i="12"/>
  <c r="I28" i="10"/>
  <c r="I29" i="10"/>
  <c r="I39" i="10"/>
  <c r="I72" i="10"/>
  <c r="F19" i="12" l="1"/>
  <c r="D35" i="11" s="1"/>
  <c r="F3" i="14"/>
  <c r="F2" i="14"/>
  <c r="F6" i="14" l="1"/>
  <c r="F21" i="10"/>
  <c r="H49" i="7" l="1"/>
  <c r="I49" i="7" s="1"/>
  <c r="H40" i="7"/>
  <c r="I40" i="7" s="1"/>
  <c r="H39" i="7"/>
  <c r="I39" i="7" s="1"/>
  <c r="H38" i="7"/>
  <c r="I38" i="7" s="1"/>
  <c r="H37" i="7"/>
  <c r="I37" i="7" s="1"/>
  <c r="H36" i="7"/>
  <c r="I36" i="7" s="1"/>
  <c r="H35" i="7"/>
  <c r="I35" i="7" s="1"/>
  <c r="H34" i="7"/>
  <c r="I34" i="7" s="1"/>
  <c r="I33" i="7"/>
  <c r="H33" i="7"/>
  <c r="H32" i="7"/>
  <c r="I32" i="7" s="1"/>
  <c r="I31" i="7"/>
  <c r="H31" i="7"/>
  <c r="H30" i="7"/>
  <c r="I30" i="7" s="1"/>
  <c r="H29" i="7"/>
  <c r="I29" i="7" s="1"/>
  <c r="H28" i="7"/>
  <c r="I28" i="7" s="1"/>
  <c r="H27" i="7"/>
  <c r="I27" i="7" s="1"/>
  <c r="H26" i="7"/>
  <c r="I26" i="7" s="1"/>
  <c r="I25" i="7"/>
  <c r="H25" i="7"/>
  <c r="H24" i="7"/>
  <c r="I24" i="7" s="1"/>
  <c r="H23" i="7"/>
  <c r="I23" i="7" s="1"/>
  <c r="H22" i="7"/>
  <c r="I22" i="7" s="1"/>
  <c r="I21" i="7"/>
  <c r="H21" i="7"/>
  <c r="H20" i="7"/>
  <c r="I20" i="7" s="1"/>
  <c r="H19" i="7"/>
  <c r="I19" i="7" s="1"/>
  <c r="H18" i="7"/>
  <c r="I18" i="7" s="1"/>
  <c r="H17" i="7"/>
  <c r="I17" i="7" s="1"/>
  <c r="H16" i="7"/>
  <c r="I16" i="7" s="1"/>
  <c r="H15" i="7"/>
  <c r="I15" i="7" s="1"/>
  <c r="H14" i="7"/>
  <c r="I14" i="7" s="1"/>
  <c r="H13" i="7"/>
  <c r="I13" i="7" s="1"/>
  <c r="H12" i="7"/>
  <c r="I12" i="7" s="1"/>
  <c r="H11" i="7"/>
  <c r="I11" i="7" s="1"/>
  <c r="H10" i="7"/>
  <c r="I10" i="7" s="1"/>
  <c r="F5" i="7"/>
  <c r="F5" i="23" s="1" a="1"/>
  <c r="F5" i="23" s="1"/>
  <c r="F4" i="7"/>
  <c r="F3" i="7"/>
  <c r="F3" i="23" s="1" a="1"/>
  <c r="F3" i="23" s="1"/>
  <c r="F2" i="7"/>
  <c r="H67" i="6"/>
  <c r="I67" i="6" s="1"/>
  <c r="H66" i="6"/>
  <c r="I66" i="6" s="1"/>
  <c r="H65" i="6"/>
  <c r="I65" i="6" s="1"/>
  <c r="H64" i="6"/>
  <c r="I64" i="6" s="1"/>
  <c r="H63" i="6"/>
  <c r="I63" i="6" s="1"/>
  <c r="H62" i="6"/>
  <c r="I62" i="6" s="1"/>
  <c r="H61" i="6"/>
  <c r="I61" i="6" s="1"/>
  <c r="H60" i="6"/>
  <c r="H59" i="6"/>
  <c r="I59" i="6" s="1"/>
  <c r="H58" i="6"/>
  <c r="I58" i="6" s="1"/>
  <c r="H57" i="6"/>
  <c r="I57" i="6" s="1"/>
  <c r="H56" i="6"/>
  <c r="I56" i="6" s="1"/>
  <c r="H55" i="6"/>
  <c r="I55" i="6" s="1"/>
  <c r="H54" i="6"/>
  <c r="I54" i="6" s="1"/>
  <c r="H53" i="6"/>
  <c r="I53" i="6" s="1"/>
  <c r="H52" i="6"/>
  <c r="I52" i="6" s="1"/>
  <c r="H51" i="6"/>
  <c r="I51" i="6" s="1"/>
  <c r="H50" i="6"/>
  <c r="I50" i="6" s="1"/>
  <c r="H49" i="6"/>
  <c r="I49" i="6" s="1"/>
  <c r="H48" i="6"/>
  <c r="I48" i="6" s="1"/>
  <c r="H47" i="6"/>
  <c r="I47" i="6" s="1"/>
  <c r="H46" i="6"/>
  <c r="H45" i="6"/>
  <c r="I45" i="6" s="1"/>
  <c r="H44" i="6"/>
  <c r="I44" i="6" s="1"/>
  <c r="H43" i="6"/>
  <c r="I43" i="6" s="1"/>
  <c r="H42" i="6"/>
  <c r="I42" i="6" s="1"/>
  <c r="H41" i="6"/>
  <c r="I41" i="6" s="1"/>
  <c r="H40" i="6"/>
  <c r="I40" i="6" s="1"/>
  <c r="H39" i="6"/>
  <c r="I39" i="6" s="1"/>
  <c r="H38" i="6"/>
  <c r="I38" i="6" s="1"/>
  <c r="H37" i="6"/>
  <c r="I37" i="6" s="1"/>
  <c r="H36" i="6"/>
  <c r="I36" i="6" s="1"/>
  <c r="E23" i="6"/>
  <c r="F151" i="5"/>
  <c r="E151" i="5"/>
  <c r="P151" i="5"/>
  <c r="O151" i="5"/>
  <c r="L151" i="5"/>
  <c r="K151" i="5"/>
  <c r="H151" i="5"/>
  <c r="G151" i="5"/>
  <c r="P143" i="5"/>
  <c r="O143" i="5"/>
  <c r="N143" i="5"/>
  <c r="M143" i="5"/>
  <c r="L143" i="5"/>
  <c r="K143" i="5"/>
  <c r="J143" i="5"/>
  <c r="I143" i="5"/>
  <c r="H143" i="5"/>
  <c r="G143" i="5"/>
  <c r="F143" i="5"/>
  <c r="E143" i="5"/>
  <c r="H86" i="4"/>
  <c r="I86" i="4" s="1"/>
  <c r="H77" i="4"/>
  <c r="H76" i="4"/>
  <c r="I76" i="4" s="1"/>
  <c r="H75" i="4"/>
  <c r="I75" i="4" s="1"/>
  <c r="H74" i="4"/>
  <c r="I74" i="4" s="1"/>
  <c r="H73" i="4"/>
  <c r="I73" i="4" s="1"/>
  <c r="H72" i="4"/>
  <c r="I72" i="4" s="1"/>
  <c r="H71" i="4"/>
  <c r="I71" i="4" s="1"/>
  <c r="H70" i="4"/>
  <c r="I70" i="4" s="1"/>
  <c r="H69" i="4"/>
  <c r="I69" i="4" s="1"/>
  <c r="H68" i="4"/>
  <c r="I68" i="4" s="1"/>
  <c r="H67" i="4"/>
  <c r="I67" i="4" s="1"/>
  <c r="H66" i="4"/>
  <c r="I66" i="4" s="1"/>
  <c r="H65" i="4"/>
  <c r="I65" i="4" s="1"/>
  <c r="H64" i="4"/>
  <c r="I64" i="4" s="1"/>
  <c r="H63" i="4"/>
  <c r="I63" i="4" s="1"/>
  <c r="H62" i="4"/>
  <c r="I62" i="4" s="1"/>
  <c r="H61" i="4"/>
  <c r="I61" i="4" s="1"/>
  <c r="H60" i="4"/>
  <c r="I60" i="4" s="1"/>
  <c r="H59" i="4"/>
  <c r="I59" i="4" s="1"/>
  <c r="H58" i="4"/>
  <c r="I58" i="4" s="1"/>
  <c r="H57" i="4"/>
  <c r="H56" i="4"/>
  <c r="I56" i="4" s="1"/>
  <c r="H55" i="4"/>
  <c r="I55" i="4" s="1"/>
  <c r="H54" i="4"/>
  <c r="I54" i="4" s="1"/>
  <c r="H53" i="4"/>
  <c r="I53" i="4" s="1"/>
  <c r="H52" i="4"/>
  <c r="I52" i="4" s="1"/>
  <c r="H51" i="4"/>
  <c r="I51" i="4" s="1"/>
  <c r="H50" i="4"/>
  <c r="I50" i="4" s="1"/>
  <c r="H49" i="4"/>
  <c r="I49" i="4" s="1"/>
  <c r="H48" i="4"/>
  <c r="H47" i="4"/>
  <c r="I47" i="4" s="1"/>
  <c r="E34" i="4"/>
  <c r="H210" i="3"/>
  <c r="G210" i="3"/>
  <c r="H202" i="3"/>
  <c r="G202" i="3"/>
  <c r="F202" i="3"/>
  <c r="E202" i="3"/>
  <c r="H61" i="2"/>
  <c r="I61" i="2" s="1"/>
  <c r="H52" i="2"/>
  <c r="I52" i="2" s="1"/>
  <c r="H51" i="2"/>
  <c r="I51" i="2" s="1"/>
  <c r="H50" i="2"/>
  <c r="I50" i="2" s="1"/>
  <c r="H49" i="2"/>
  <c r="I49" i="2" s="1"/>
  <c r="H48" i="2"/>
  <c r="I48" i="2" s="1"/>
  <c r="H47" i="2"/>
  <c r="I47" i="2" s="1"/>
  <c r="H46" i="2"/>
  <c r="I46" i="2" s="1"/>
  <c r="H45" i="2"/>
  <c r="I45" i="2" s="1"/>
  <c r="H44" i="2"/>
  <c r="I44" i="2" s="1"/>
  <c r="H43" i="2"/>
  <c r="I43" i="2" s="1"/>
  <c r="H42" i="2"/>
  <c r="I42" i="2" s="1"/>
  <c r="H41" i="2"/>
  <c r="I41" i="2" s="1"/>
  <c r="H40" i="2"/>
  <c r="I40" i="2" s="1"/>
  <c r="H39" i="2"/>
  <c r="I39" i="2" s="1"/>
  <c r="H38" i="2"/>
  <c r="I38" i="2" s="1"/>
  <c r="H37" i="2"/>
  <c r="I37" i="2" s="1"/>
  <c r="H36" i="2"/>
  <c r="I36" i="2" s="1"/>
  <c r="H35" i="2"/>
  <c r="I35" i="2" s="1"/>
  <c r="H34" i="2"/>
  <c r="I34" i="2" s="1"/>
  <c r="H33" i="2"/>
  <c r="I33" i="2" s="1"/>
  <c r="H32" i="2"/>
  <c r="I32" i="2" s="1"/>
  <c r="H31" i="2"/>
  <c r="I31" i="2" s="1"/>
  <c r="H30" i="2"/>
  <c r="I30" i="2" s="1"/>
  <c r="H29" i="2"/>
  <c r="I29" i="2" s="1"/>
  <c r="H28" i="2"/>
  <c r="I28" i="2" s="1"/>
  <c r="H27" i="2"/>
  <c r="I27" i="2" s="1"/>
  <c r="H26" i="2"/>
  <c r="I26" i="2" s="1"/>
  <c r="H25" i="2"/>
  <c r="I25" i="2" s="1"/>
  <c r="H24" i="2"/>
  <c r="I24" i="2" s="1"/>
  <c r="H23" i="2"/>
  <c r="H22" i="2"/>
  <c r="I22" i="2" s="1"/>
  <c r="I15" i="23"/>
  <c r="H15" i="23"/>
  <c r="E15" i="23"/>
  <c r="P14" i="23"/>
  <c r="P21" i="23" s="1"/>
  <c r="O14" i="23"/>
  <c r="K14" i="23"/>
  <c r="H14" i="23"/>
  <c r="G14" i="23"/>
  <c r="E9" i="2"/>
  <c r="O16" i="23"/>
  <c r="N16" i="23"/>
  <c r="K16" i="23"/>
  <c r="J16" i="23"/>
  <c r="G16" i="23"/>
  <c r="F16" i="23"/>
  <c r="N15" i="23"/>
  <c r="K15" i="23"/>
  <c r="J15" i="23"/>
  <c r="G15" i="23"/>
  <c r="F15" i="23"/>
  <c r="P71" i="1"/>
  <c r="O71" i="1"/>
  <c r="N71" i="1"/>
  <c r="M71" i="1"/>
  <c r="L71" i="1"/>
  <c r="K71" i="1"/>
  <c r="J71" i="1"/>
  <c r="I71" i="1"/>
  <c r="H71" i="1"/>
  <c r="G71" i="1"/>
  <c r="F71" i="1"/>
  <c r="E71" i="1"/>
  <c r="P79" i="1" l="1"/>
  <c r="I57" i="4"/>
  <c r="E210" i="3"/>
  <c r="K21" i="23"/>
  <c r="H79" i="1"/>
  <c r="K79" i="1"/>
  <c r="E79" i="1"/>
  <c r="N79" i="1"/>
  <c r="O15" i="23"/>
  <c r="O21" i="23" s="1"/>
  <c r="O79" i="1"/>
  <c r="F79" i="1"/>
  <c r="G21" i="23"/>
  <c r="I79" i="1"/>
  <c r="J79" i="1"/>
  <c r="I23" i="2"/>
  <c r="G79" i="1"/>
  <c r="H21" i="23"/>
  <c r="F6" i="7"/>
  <c r="F2" i="23" a="1"/>
  <c r="F2" i="23" s="1"/>
  <c r="J18" i="23"/>
  <c r="N18" i="23"/>
  <c r="I60" i="6"/>
  <c r="I46" i="6"/>
  <c r="I48" i="4"/>
  <c r="I77" i="4"/>
  <c r="F4" i="23" l="1"/>
  <c r="F6" i="23" s="1"/>
  <c r="E14" i="23"/>
  <c r="E21" i="23" s="1"/>
  <c r="F15" i="2"/>
  <c r="D29" i="1" s="1"/>
  <c r="M79" i="1"/>
  <c r="L14" i="23"/>
  <c r="L21" i="23" s="1"/>
  <c r="L79" i="1"/>
  <c r="F14" i="23"/>
  <c r="F21" i="23" s="1"/>
  <c r="F210" i="3"/>
  <c r="I151" i="5"/>
  <c r="J151" i="5"/>
  <c r="M151" i="5"/>
  <c r="J210" i="3" l="1"/>
  <c r="J14" i="23"/>
  <c r="J21" i="23" s="1"/>
  <c r="I210" i="3"/>
  <c r="I14" i="23"/>
  <c r="I21" i="23" s="1"/>
  <c r="H5" i="23"/>
  <c r="H4" i="23"/>
  <c r="H3" i="23"/>
  <c r="H2" i="23"/>
  <c r="N151" i="5"/>
  <c r="F29" i="6" l="1"/>
  <c r="D29" i="5" s="1"/>
  <c r="H6" i="23"/>
  <c r="N210" i="3"/>
  <c r="N14" i="23"/>
  <c r="N21" i="23" s="1"/>
  <c r="F40" i="4"/>
  <c r="D29" i="3" s="1"/>
  <c r="M14" i="23" l="1"/>
  <c r="M21" i="23" s="1"/>
  <c r="M21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Soportedrai</author>
  </authors>
  <commentList>
    <comment ref="B94" authorId="0" shapeId="0" xr:uid="{39128826-1CE3-4CBD-B5B9-C57A81031F46}">
      <text>
        <r>
          <rPr>
            <b/>
            <sz val="9"/>
            <color rgb="FF000000"/>
            <rFont val="Tahoma"/>
            <family val="2"/>
          </rPr>
          <t xml:space="preserve">JDV; Porcentaje de avance del sistema de visualización de indicadores
</t>
        </r>
      </text>
    </comment>
    <comment ref="B103" authorId="0" shapeId="0" xr:uid="{C4F276CB-BF0F-4161-B89D-D638672128B9}">
      <text>
        <r>
          <rPr>
            <b/>
            <sz val="9"/>
            <color rgb="FF000000"/>
            <rFont val="Tahoma"/>
            <family val="2"/>
          </rPr>
          <t>JDV; Parece más una meta que un indicador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Soportedrai</author>
  </authors>
  <commentList>
    <comment ref="C7" authorId="0" shapeId="0" xr:uid="{22779DFB-3ADE-4394-A85D-868C45DA2872}">
      <text>
        <r>
          <rPr>
            <b/>
            <sz val="9"/>
            <color indexed="81"/>
            <rFont val="Tahoma"/>
            <family val="2"/>
          </rPr>
          <t xml:space="preserve">JDV; Entre las herramientas a evaluar CURSUM y QUALITA
</t>
        </r>
      </text>
    </comment>
    <comment ref="C11" authorId="0" shapeId="0" xr:uid="{F7424656-F518-4C6A-A3A5-8FCB1EE89E33}">
      <text>
        <r>
          <rPr>
            <b/>
            <sz val="9"/>
            <color indexed="81"/>
            <rFont val="Tahoma"/>
            <family val="2"/>
          </rPr>
          <t>JDV; Diplomado y otros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Soportedrai</author>
  </authors>
  <commentList>
    <comment ref="D35" authorId="0" shapeId="0" xr:uid="{73DED26B-820D-4442-89F0-5A9C773265F1}">
      <text>
        <r>
          <rPr>
            <b/>
            <sz val="9"/>
            <color indexed="81"/>
            <rFont val="Tahoma"/>
            <family val="2"/>
          </rPr>
          <t>JDV; No encuentro un programa del PAI, que tenga una relación directa con éste Macroproyecto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Soportedrai</author>
  </authors>
  <commentList>
    <comment ref="BO21" authorId="0" shapeId="0" xr:uid="{7B8B76BF-A130-4A48-823E-E267951FCB50}">
      <text>
        <r>
          <rPr>
            <b/>
            <sz val="9"/>
            <color indexed="81"/>
            <rFont val="Tahoma"/>
            <family val="2"/>
          </rPr>
          <t>JDV; Sólo se adicionó el soporte de cursos de mayo a diciembre de actividad anterior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Soportedrai</author>
  </authors>
  <commentList>
    <comment ref="D85" authorId="0" shapeId="0" xr:uid="{22BA9726-5506-414A-B02D-BF97C81766C2}">
      <text>
        <r>
          <rPr>
            <b/>
            <sz val="9"/>
            <color indexed="81"/>
            <rFont val="Tahoma"/>
            <family val="2"/>
          </rPr>
          <t>JDV Modifiqué la actividad, no correspondía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Soportedrai</author>
  </authors>
  <commentList>
    <comment ref="C5" authorId="0" shapeId="0" xr:uid="{F67BCC11-4F46-4CB7-95EC-3BCC16B93979}">
      <text>
        <r>
          <rPr>
            <b/>
            <sz val="9"/>
            <color indexed="81"/>
            <rFont val="Tahoma"/>
            <family val="2"/>
          </rPr>
          <t>Articular con SIGEPP</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<sst xmlns="http://schemas.openxmlformats.org/spreadsheetml/2006/main" count="4410" uniqueCount="1128">
  <si>
    <t>UNIVERSIDAD DE ANTIOQUIA
Facultad de Ingeniería
Estructura de Proyectos para el Plan de Acción 2023 - 2026</t>
  </si>
  <si>
    <t>Campos a diligenciar</t>
  </si>
  <si>
    <t>PROYECTO</t>
  </si>
  <si>
    <t>Nombre corto</t>
  </si>
  <si>
    <t>Desarrollo y Gestión de Infraestructura</t>
  </si>
  <si>
    <t>Nombre del proyecto (completo)</t>
  </si>
  <si>
    <r>
      <rPr>
        <sz val="12"/>
        <rFont val="Arial"/>
        <family val="2"/>
      </rPr>
      <t>Desarrollo y gestión de la infraestructura física y tecnológica para la Facultad</t>
    </r>
    <r>
      <rPr>
        <sz val="12"/>
        <color rgb="FF000000"/>
        <rFont val="Arial"/>
        <family val="2"/>
      </rPr>
      <t xml:space="preserve"> de Ingeniería</t>
    </r>
  </si>
  <si>
    <t>DEPENDENCIA</t>
  </si>
  <si>
    <t>Dependencia líder</t>
  </si>
  <si>
    <t>Decanatura</t>
  </si>
  <si>
    <t>Dependencia que acompaña</t>
  </si>
  <si>
    <t>DRAI</t>
  </si>
  <si>
    <t>Otra dependencia que acompaña</t>
  </si>
  <si>
    <t>Vicedecanatura, CIA, CESET, departamentos y escuela</t>
  </si>
  <si>
    <t>INFORMACIÓN DEL EQUIPO DEL PROYECTO</t>
  </si>
  <si>
    <t>Responsable del registro y seguimiento</t>
  </si>
  <si>
    <t>Nombre de Responsable del registro y seguimiento</t>
  </si>
  <si>
    <t>Juan Diego Vélez Serna</t>
  </si>
  <si>
    <t>Empleo</t>
  </si>
  <si>
    <t>Jefe Departamento de Recurso de Apoyo e Informática - DRAI</t>
  </si>
  <si>
    <t>Correo electrónico del responsable</t>
  </si>
  <si>
    <t>diego.velez@udea.edu.co</t>
  </si>
  <si>
    <t>Líder del proyecto</t>
  </si>
  <si>
    <t>Nombre del líder de proyecto</t>
  </si>
  <si>
    <t>Augusto Salazar Jimenez</t>
  </si>
  <si>
    <t>Empleo líder del proyecto</t>
  </si>
  <si>
    <t>Docente</t>
  </si>
  <si>
    <t>Correo electrónico del líder de proyecto</t>
  </si>
  <si>
    <t>augusto.salazar@udea.edu.co</t>
  </si>
  <si>
    <t>Equipo del proyecto</t>
  </si>
  <si>
    <t>Participantes en el perfilamiento del proyecto</t>
  </si>
  <si>
    <t>Diana Catalina Rodriguez
Augusto Salazar Jimenez
Edwin García Aristizabal
Juan Diego Vélez
Mario Alberto Gaviria
Noé Alejandro Mesa</t>
  </si>
  <si>
    <t>PROBLEMÁTICA</t>
  </si>
  <si>
    <t>Problema</t>
  </si>
  <si>
    <t>Problemática identificada</t>
  </si>
  <si>
    <t>Las tendencias actuales de la educación superior en general, y de  la educación en ingeniería en particular, tienen incidencia no sólo en los procesos de enseñanza y aprendizaje, sino también en las maneras, ambientes, dispositivos y mecanismos a partir de los cuales se produce, transfiere y apropia el conocimiento, lo cual implica una actualización permanente de la infraestructura física y tecnológica con base en la cual se responde y adapta la Facultad a este entorno y conjunto de prácticas cambiantes. 
En tal sentido, la infraestructura física y tecnológica de la Facultad, entendida no sólo como los artefactos, dispositivos u objetos, sino también como los espacios en los cuales se llevan a cabo los procesos de enseñanza y aprendizaje, así como la generación y apropiación del conocimiento juegan un rol determinante para que dichos procesos sean exitosos y estén acordes con las dinámicas actuales de la educación y del conocimiento. 
Por lo anterior, y en virtud de las tendencias mencionadas, en relación con los diagnósticos realizados al interior de la Facultad, y en consonancia con las transformaciones curriculares que se proponen en el Plan de Acción, la actualización, reorganización, reconceptualización y mantenimiento de la infraestructura física y tecnológica es un componente insoslayable para que las apuestas curriculares, pedagógicas, didácticas, evaluativas, tecnológicas e investigativas puedan materializarse.</t>
  </si>
  <si>
    <t>Solución a la problemática</t>
  </si>
  <si>
    <t>Diseñar e implementar un plan maestro de infraestructura física y tecnológica que responda y potencie las apuestas formativas, investigativas, de cooperación e internacionalización de la Facultad en cada uno de los territorios donde hace presencia.</t>
  </si>
  <si>
    <t>Problema central</t>
  </si>
  <si>
    <t xml:space="preserve">
Obsolescencia e insuficiencia de la infraestructura física y tecnológica de la Facultad para concretar las transformaciones curriculares y las apuestas en materia de investigación, inclusión, cooperación e internacionalización, tanto en sus programas de pregrado como de posgrado.</t>
  </si>
  <si>
    <t>Causas</t>
  </si>
  <si>
    <t>Causa primaria 1</t>
  </si>
  <si>
    <t xml:space="preserve">Recursos económicos insuficientes	</t>
  </si>
  <si>
    <t>Causas secundarias 1</t>
  </si>
  <si>
    <t>Desarticulación entre las apuestas formativas y académicas y la gestión de la infraestructura física y tecnológica</t>
  </si>
  <si>
    <t>Causa primaria 2</t>
  </si>
  <si>
    <t>Ausencia de un plan maestro que permita priorizar, articular y optimizar esfuerzos y recursos en materia de infraestructura, que garantice programas de pertinencia y relevancia nacional e internacional</t>
  </si>
  <si>
    <t>Causas secundarias 2</t>
  </si>
  <si>
    <t>Débiles estrategias de comunicación y difusión sobre capacidades y fortalezas en infraestructura física y tecnológica de la Facultad</t>
  </si>
  <si>
    <t>Causa primaria 3</t>
  </si>
  <si>
    <t>Desajuste entre el avance tecnológico y las capacidades de la Facultad en materia de infraestructura física y tecnológica</t>
  </si>
  <si>
    <t>Causas secundarias 3</t>
  </si>
  <si>
    <t>Débiles políticas, lineamientos y mecanismos para el reemplazo y modernización de la infraestructura física y tecnológica</t>
  </si>
  <si>
    <t>Efectos</t>
  </si>
  <si>
    <t>Primarios (directos) del problema</t>
  </si>
  <si>
    <r>
      <t xml:space="preserve">
</t>
    </r>
    <r>
      <rPr>
        <sz val="12"/>
        <color rgb="FF000000"/>
        <rFont val="Arial"/>
        <family val="2"/>
      </rPr>
      <t xml:space="preserve">1. Fortalecer de los procesos de enseñanza y aprendizaje de los programas académicos de pregrado y posgrado
2. Potenciar la innovación educativa, tecnológica e investigativa
3. Disminuir las brechas tecnológicas entre Medellín y regiones
4. Generar economías de escala
5. Incentivar las innovaciones curriculares, pedagógicas, didácticas y evaluativas </t>
    </r>
  </si>
  <si>
    <t>Secundarios (Indirectos del problema)</t>
  </si>
  <si>
    <t xml:space="preserve">1. Optimizar el uso de espacios físicos
2. Modernización de espacios, artefactos, dispositivos y didacticas
</t>
  </si>
  <si>
    <t>Alcance y objetivo del proyecto</t>
  </si>
  <si>
    <t>Descripción del proyecto</t>
  </si>
  <si>
    <t xml:space="preserve">
La infraestructura física y tecnológica, lejos de ser un fin en sí misma, es un medio que soporta, promueve, fortalece y potencia la planeación, gestión y evaluación de los procesos y prácticas que materializan los propósitos de la educación superior. Así las cosas, la construcción y puesta en marcha de un plan maestro de infraestructura física y tecnológica para la Facultad implica poner en sintonía las dinámicas y apuestas académicas con los espacios físicos y virtuales, así como con los artefactos y dispositivos que se usan y median dichas dinámicas y apuestas.
Esta puesta en sintonía conduce a resignificar la infraestructura y su uso con el propósito de que, a partir de ello, sea posible potenciar los procesos de enseñanza y aprendizaje, así como aquellos destinados a la generación, apropiación y divulgación del conocimiento y la cooperación con actores internos y externos con un enfoque claro: la inclusión para no dejar a nadie atrás.
</t>
  </si>
  <si>
    <t>Alcance del proyecto</t>
  </si>
  <si>
    <t>Definir e implementar un plan maestro de infraestructura física y tecnológica para la Facultad de Ingeniería</t>
  </si>
  <si>
    <t>Objetivo general del proyecto</t>
  </si>
  <si>
    <t>Estimación de costo y tiempo</t>
  </si>
  <si>
    <t>Costo [Millones de Pesos]</t>
  </si>
  <si>
    <t>Tiempo</t>
  </si>
  <si>
    <t>36 meses</t>
  </si>
  <si>
    <t>Fin estimado</t>
  </si>
  <si>
    <t>17/01/2023 a 31/12/2025</t>
  </si>
  <si>
    <t>Finalización estimada</t>
  </si>
  <si>
    <t>(Ésta la calcula el sistema en días hábiles)</t>
  </si>
  <si>
    <t>Vínculos del proyecto</t>
  </si>
  <si>
    <t>Contribución al programa</t>
  </si>
  <si>
    <t>Beneficiarios del proyecto</t>
  </si>
  <si>
    <t>Vínculo propuesto con programa</t>
  </si>
  <si>
    <t>Vínculo propuesto con lineamientos</t>
  </si>
  <si>
    <t>(Colocar nombre del lineamiento del programa del PAI)</t>
  </si>
  <si>
    <t>Articulación con RSU</t>
  </si>
  <si>
    <t>Objetivos de desarrollo sostenible (ODS)</t>
  </si>
  <si>
    <t>Principio(s) del pacto mundial</t>
  </si>
  <si>
    <t>PLAN DE TRABAJO</t>
  </si>
  <si>
    <t>Objetivos</t>
  </si>
  <si>
    <t>Objetivo Específico 1</t>
  </si>
  <si>
    <t>Actividad 1</t>
  </si>
  <si>
    <t>Fecha de Inicio de actividad 1</t>
  </si>
  <si>
    <t>Fecha de finalización de actividad 1</t>
  </si>
  <si>
    <t>Entregable de la actividad 1</t>
  </si>
  <si>
    <t>Inventario actualizado de infraestructura y presentado al Consejo de Facultad</t>
  </si>
  <si>
    <t>Porcentaje (%) con respecto al proyecto total</t>
  </si>
  <si>
    <t>Actividad 2</t>
  </si>
  <si>
    <t xml:space="preserve">Fecha de Inicio de actividad </t>
  </si>
  <si>
    <t>Fecha de finalización de actividad 2</t>
  </si>
  <si>
    <t>Entregable de la Actividad 2</t>
  </si>
  <si>
    <t>Informe final de contrastación presentado al Consejo de Facultad</t>
  </si>
  <si>
    <t>Objetivo Específico 2</t>
  </si>
  <si>
    <t>Diseñar el plan maestro de infraestructura física y tecnológica para la Facultad de Ingeniería</t>
  </si>
  <si>
    <t>Plan maestro presentado y aprobado por el Consejo de Facultad</t>
  </si>
  <si>
    <t>Fecha de Inicio de actividad 2</t>
  </si>
  <si>
    <t>Informes semestrales sobre la implementación del Plan maestro presentados al Consejo de Facultad</t>
  </si>
  <si>
    <t>Porcentaje de espacios físicos mejorados como respuesta a las transformaciones curriculares de los programas académicos</t>
  </si>
  <si>
    <t>Porcentaje de espacios virtuales mejorados como respuesta a las transformaciones curriculares de los programas académico</t>
  </si>
  <si>
    <t>Porcentaje de espacios físicos de la Facultad mejorados como respuesta a las agendas de internacionalización e investigación de la Facultad</t>
  </si>
  <si>
    <t>PLAN FINANCIERO</t>
  </si>
  <si>
    <t>CUENTA</t>
  </si>
  <si>
    <t>Fondos
Generales</t>
  </si>
  <si>
    <t>Fondos
Especiales</t>
  </si>
  <si>
    <t>Estampilla</t>
  </si>
  <si>
    <t>Recursos
Externos</t>
  </si>
  <si>
    <t>Cuenta de Ingresos</t>
  </si>
  <si>
    <t>Asignaciones</t>
  </si>
  <si>
    <t>Ventas de Servicios</t>
  </si>
  <si>
    <t>Total Asignaciones</t>
  </si>
  <si>
    <t>Contratación de Personal</t>
  </si>
  <si>
    <t>Compra de equipamento</t>
  </si>
  <si>
    <t>Infraestructura física</t>
  </si>
  <si>
    <t xml:space="preserve">Viáticos y Transporte </t>
  </si>
  <si>
    <t>Contratación de servicios técnicos</t>
  </si>
  <si>
    <t>Materiales y Suministros</t>
  </si>
  <si>
    <t>Otros</t>
  </si>
  <si>
    <t>Total Costos</t>
  </si>
  <si>
    <t>Objetivo
General</t>
  </si>
  <si>
    <t>Objetivo Específico</t>
  </si>
  <si>
    <t>Actividad</t>
  </si>
  <si>
    <t xml:space="preserve">Entregable </t>
  </si>
  <si>
    <t>%</t>
  </si>
  <si>
    <t>Fecha
Inicio</t>
  </si>
  <si>
    <t>Fecha
Final</t>
  </si>
  <si>
    <t>Número
de meses</t>
  </si>
  <si>
    <t xml:space="preserve">Mejorar la Infraestructura de la Facultad, a través de políticas de gestión de recursos para priorizar la inversión
Mejorar, profundizar y potenciar las dinámicas académicas de la Facultad en cada uno de los territorios donde hace presencia la unidad académica, con miras a profundizar la inclusión, la imaginación y la creatividad que subyacen y son condición de posibilidad de las procesos académicos y científicos en la Facultad </t>
  </si>
  <si>
    <t>1.Diagnosticar el estado actual de la infraestructura física y tecnológica de la Facultad en relación con las dinámicas y tendencias actuales de la educación superior en general, y de la pedagógica, la didáctica, la evaluación, la generación de nuevo conocimiento y las dinámicas laborales en particular.</t>
  </si>
  <si>
    <t>1.1 Actualizar inventario de infraestructura física y tecnológica de la Facultad en los territorios donde se hace presencia</t>
  </si>
  <si>
    <t>1.2 Contrastar la infraestructura física y tecnológica con las tendencias actuales de la educación superior en la materia</t>
  </si>
  <si>
    <t>2. Diseñar el plan maestro de infraestructura física y tecnológica para la Facultad de Ingeniería</t>
  </si>
  <si>
    <t xml:space="preserve">2.1 Diseñar el plan en atención al diagnóstico realizado y a las transformaciones curriculares propuestas en el Plan de Acción </t>
  </si>
  <si>
    <t>2.2 Implementación del plan maestro</t>
  </si>
  <si>
    <t>TOTAL FONDOS GENERALES</t>
  </si>
  <si>
    <t>TOTAL FONDOS ESPECIALES</t>
  </si>
  <si>
    <t>TOTAL ESTAMPILLA</t>
  </si>
  <si>
    <t>TOTAL RECURSOS EXTERNOS</t>
  </si>
  <si>
    <t>TOTAL PROYECTO</t>
  </si>
  <si>
    <t>TABLA DE COSTOS</t>
  </si>
  <si>
    <t>Rubro</t>
  </si>
  <si>
    <t>Unidad
de medida</t>
  </si>
  <si>
    <t>Valor
Unitario
2023</t>
  </si>
  <si>
    <t>Valor
Unitario
2024</t>
  </si>
  <si>
    <t>Valor
Unitario
2025</t>
  </si>
  <si>
    <t>Docente (Incluye prestaciones) - CAT 8 Apróx</t>
  </si>
  <si>
    <t>Hora</t>
  </si>
  <si>
    <t>Jefe Administrativo (Incluye prestaciones)</t>
  </si>
  <si>
    <t>Mes</t>
  </si>
  <si>
    <t>Auxiliar administrativo (SEA)</t>
  </si>
  <si>
    <t>Monitor (SEA)</t>
  </si>
  <si>
    <t>Auxiliar de Programación (SEA)</t>
  </si>
  <si>
    <t>Docente Auxiliar Cátedra 1 (SEA)</t>
  </si>
  <si>
    <t>Docente Auxiliar Cátedra 2 (SEA)</t>
  </si>
  <si>
    <t>CIS Profesional 1 (Prestaciones y Admon)</t>
  </si>
  <si>
    <t>CIS Técnico - Tecnológo (Prestaciones y Admon)</t>
  </si>
  <si>
    <t>CIS Auxiliar Administrativo 1 (Prestación y Admon)</t>
  </si>
  <si>
    <t>Profesional especializado</t>
  </si>
  <si>
    <t>Profesional III</t>
  </si>
  <si>
    <t>Profesional II</t>
  </si>
  <si>
    <t>Profesional I</t>
  </si>
  <si>
    <t>Auxiliar de apoyo IV</t>
  </si>
  <si>
    <t>Auxiliar de laboratorio II</t>
  </si>
  <si>
    <t>Auxiliar de apoyo III</t>
  </si>
  <si>
    <t>Auxiliar de apoyo II</t>
  </si>
  <si>
    <t>Auxiliar operativo</t>
  </si>
  <si>
    <t>Termo de Café</t>
  </si>
  <si>
    <t>Unitario</t>
  </si>
  <si>
    <t>Impresiones x 500</t>
  </si>
  <si>
    <t>Refrigerio x 100 PAX</t>
  </si>
  <si>
    <t>Infraestructrura de TI básica AWS (Con TRM COP$5,000)</t>
  </si>
  <si>
    <t>Implementación Aplicación básica en AWS</t>
  </si>
  <si>
    <t>Viaje Municipal p/día</t>
  </si>
  <si>
    <t>Viaje Departamental p/día</t>
  </si>
  <si>
    <t>Viaje Internacional p/día</t>
  </si>
  <si>
    <t>Diseñador Web</t>
  </si>
  <si>
    <t>Soporte aplicación básico</t>
  </si>
  <si>
    <t>Creación curso virtual standard 32h</t>
  </si>
  <si>
    <t>Soporte cursos en plataforma Ingeni@ Campus (Por curso de EDNOF)</t>
  </si>
  <si>
    <t>Inversión en infraestructura Estampilla x año (Optmista)</t>
  </si>
  <si>
    <t>Inversión en infraestructura Estampilla x año (Pesimista)</t>
  </si>
  <si>
    <t>Inversión en infraestructura Fondos Especiales x año (Optmista)</t>
  </si>
  <si>
    <t>Inversión en infraestructura Fondos Especiales x año (Pesimista)</t>
  </si>
  <si>
    <t>Inversión en Equipos Estampilla x año (Optmista)</t>
  </si>
  <si>
    <t>Inversión en Equipos Estampilla x año (Pesimista)</t>
  </si>
  <si>
    <t>Inversión en Equipos Fondos Especiales x año (Optmista)</t>
  </si>
  <si>
    <t>Inversión en Equipos Fondos Especiales x año (Pesimista)</t>
  </si>
  <si>
    <t>Estrategia comunicacional básica interna, redes internas</t>
  </si>
  <si>
    <t>Unitaria</t>
  </si>
  <si>
    <t>Formación con calidad y relevancia</t>
  </si>
  <si>
    <t>Formación de calidad y relevancia: transformación con vocación global</t>
  </si>
  <si>
    <t>Facultad de Ingeniería</t>
  </si>
  <si>
    <t>Vicedecanatura</t>
  </si>
  <si>
    <r>
      <rPr>
        <sz val="12"/>
        <color rgb="FF000000"/>
        <rFont val="Arial"/>
        <family val="2"/>
      </rPr>
      <t xml:space="preserve">Posgrados e Investigación, Ceset, DRAI, Bienestar, Internacionalización, </t>
    </r>
    <r>
      <rPr>
        <sz val="12"/>
        <color rgb="FFFF0000"/>
        <rFont val="Arial"/>
        <family val="2"/>
      </rPr>
      <t>UPI</t>
    </r>
  </si>
  <si>
    <t>Diana Catalina Rodriguez</t>
  </si>
  <si>
    <t xml:space="preserve">Vicedecana </t>
  </si>
  <si>
    <t>vicedecaingenieria@udea.edu.co</t>
  </si>
  <si>
    <t>La educación superior experimenta hoy, más que nunca, retos y desafíos en materia curricular, evaluativa, didáctica, pedagógica, tecnológica y de pertinencia que, en suma, ubican a la calidad en el ámbito educativo como un eje articulador que permite, desde la gestión académica de las instituciones y de los programas académicos, realizar preguntas sobre las promesas de valor de los programas, la articulación de estos con las necesidades de los individuos y de la sociedad, el compromiso de los mismos con la sostenibilidad y el desarrollo humano, entre otros. 
En esta dirección, las transformaciones de los sistemas de aseguramiento de la calidad a nivel mundial invitan a pensar en la calidad y los sistemas y procesos para su “aseguramiento” no como fines, sino como medios que permiten fortalecer una cultura de la calidad y, a la postre, una cultura de análisis y toma sistemática de decisiones a nivel de programas que, al involucrar a todos los actores que hacen parte de ellos, permiten consolidar los programas académicos como apuestas colectivas para la formación integral y la transformación individual, social y científica de los territorios y la sociedad.
Por lo anterior, consolidar una cultura de la calidad como soporte y garantía de una apuesta educativa, en la cual además de los resultados y los procesos son determinantes los actores internos y externos, es una necesidad que no se reduce a la certificación de procesos. Antes bien, una formación con calidad y relevancia implica mejorar la articulación entre las distintas dimensiones de lo formativo como son el bienestar, el currículo y su internacionalización, la didáctica, la pedagogía, la tecnología y, por tanto, la innovación educativa en sus distintas dimensiones.
Así las cosas, nuevos paradigmas educativos, concepciones distintas sobre la calidad y la relevancia de la educación superior y de la educación en ingeniería, así como los constantes cambios normativos y procedimentales a nivel nacional conducen a la necesidad de repensar los propósitos, procesos y procedimientos sobre la cual se soporta la gestión académica, curricular y de la calidad de los programas académicos, so pena de crear, ampliar y profundizar una brecha educativa entre los estudiantes, los profesores, la tecnología y la sociedad.</t>
  </si>
  <si>
    <t>Fortalecer una cultura de la calidad y del mejoramiento continuo en la Facultad de Ingeniería que articule dimensiones pedagógicas, curriculares, evaluativas, didácticas, tecnológicas y de desarrollo humano con las dinámicas y demandas de la sociedad, que permita tomar decisiones oportunas y basadas en evidencia en materia de formación de pregrado y posgrado.</t>
  </si>
  <si>
    <t>Débil cultura de la calidad y del mejoramiento continuo que dificulta que los programas académicos de pregrado y posgrado de la Facultad mejoren su capacidad adaptativa a las necesidades y dinámicas del entorno y, por tanto, con reducida capacidad transformadora de los individuos y del entorno.</t>
  </si>
  <si>
    <t>Ausencia de un sistema apropiado de recolección e integración de información académica y administrativa</t>
  </si>
  <si>
    <t>Calidad deficiente de los datos de los programas académicos</t>
  </si>
  <si>
    <t>Carencia de un sistema interno de aseguramiento de la calidad a partir del cual se articulan los distintos niveles y modalidades de formación (sus propósitos, dinámicas, procesos y procedimientos)</t>
  </si>
  <si>
    <t>Heterogeneidad de criterios, propósitos e instrumentos para los procesos de aseguramiento de la calidad en la Facultad</t>
  </si>
  <si>
    <t>Desarticulación entre las dinámicas académico-formativas al interior de la Facultad y las tendencias y dinámicas formativas a nivel nacional e internacional</t>
  </si>
  <si>
    <t>Esfuerzos de innovación aislados y carentes de propósitos unificadores</t>
  </si>
  <si>
    <t>1. Disminución de la pertinencia, relevancia y calidad de los programas académicos.
2. Reducción de la empleabilidad de los egresados de los programas académicos de la Facultad.
3. Limitación de las oportunidades de internacionalización
4. Aumento de la deserción estudiantil (pregrado y posgrado)
5. Aislamiento académico y curricular de los programas académicos de la Facultad</t>
  </si>
  <si>
    <t xml:space="preserve">1. Reprocesos administrativos
2. Débil trazabilidad de la información y toma de decisiones
3. Ausencia de articulación entre las decisiones y propósitos de los programas académicos de la Facultad
4. Divergencia de información, procesos y procedimientos entre programas </t>
  </si>
  <si>
    <t>Dada la naturaleza multidimensional de la calidad de la educación superior, el proyecto se configura como una apuesta por actualizar los propósitos, procesos, procedimientos e instancias que, al interior de la Facultad de Ingeniería, articulan y dan sentido a la gestión curricular y de la calidad de los programas académicos de pregrado y posgrado, a partir de lo cual se busca consolidar una cultura de la calidad y del mejoramiento continuo al interior de la Facultad, con incidencia en los distintos territorios de influencia y en las distintas modalidades formativas utilizadas.</t>
  </si>
  <si>
    <t>Rediseñar los propósitos, instancias, procesos y procedimientos asociados con la gestión curricular y de la calidad de los programas académicos de pregrado y posgrado de la Facultad de ingeniería.</t>
  </si>
  <si>
    <t xml:space="preserve">
Consolidar una cultura de la calidad y del mejoramiento continuo al interior de la Facultad con vocación global, para lo cual se actualizarán los propósitos, procesos, procedimientos e instancias de la gestión curricular y de la calidad.</t>
  </si>
  <si>
    <t>Entregables de la actividad 1</t>
  </si>
  <si>
    <t>Informe de tiempos de entrega</t>
  </si>
  <si>
    <t>Entregables de la actividad 2</t>
  </si>
  <si>
    <t>Actividad 3</t>
  </si>
  <si>
    <t>Fecha de Inicio de actividad 3</t>
  </si>
  <si>
    <t>Fecha de finalización de actividad 3</t>
  </si>
  <si>
    <t>Entregables de la actividad 3</t>
  </si>
  <si>
    <t>Informe final de evaluación</t>
  </si>
  <si>
    <t>Objetivo Específico 3</t>
  </si>
  <si>
    <t>Documento con lineamientos para la planificación, recolección y uso de datos académicos para la gestión curricular y de la calidad de los programas académicos de pregrado y posgrado</t>
  </si>
  <si>
    <t>Plan de capacitación</t>
  </si>
  <si>
    <t>Programación y listados de asistencia a las capacitaciones</t>
  </si>
  <si>
    <t>Objetivo Específico 4</t>
  </si>
  <si>
    <t xml:space="preserve">Mapeo de fortalezas y oportunidades de mejora de los programas académicos de pregrado y posgrado de la Facultad </t>
  </si>
  <si>
    <t>Programas académicos rediseñados, presentados y aprobados por el Consejo de Facultad</t>
  </si>
  <si>
    <t>Entregable de la Actividad 3</t>
  </si>
  <si>
    <t>Actividad 4</t>
  </si>
  <si>
    <t>Objetivo Específico 5</t>
  </si>
  <si>
    <t>Balance de buenas prácticas, iniciativas y proyectos de internacionalización del currículo</t>
  </si>
  <si>
    <t>Propuesta de acuerdo de Consejo de Facultad con el modelo y la estrategia de internacionalización del currículo para la Facultad</t>
  </si>
  <si>
    <t xml:space="preserve">Informes trimestrales de implementación </t>
  </si>
  <si>
    <t>Fecha de Inicio de actividad 4</t>
  </si>
  <si>
    <t>Fecha de finalización de actividad 4</t>
  </si>
  <si>
    <t>Entregables de la actividad 4</t>
  </si>
  <si>
    <t>Actividad 5</t>
  </si>
  <si>
    <t>Fecha de Inicio de actividad 5</t>
  </si>
  <si>
    <t>Fecha de finalización de actividad 5</t>
  </si>
  <si>
    <t>Entregables de la actividad 5</t>
  </si>
  <si>
    <t>Objetivo Específico 6</t>
  </si>
  <si>
    <t>Balance de buenas prácticas y referentes</t>
  </si>
  <si>
    <t>Propuesta de acuerdo de Consejo de Facultad con el subsistema interno de aseguramiento de la calidad</t>
  </si>
  <si>
    <t>Informes semestrales de implementación</t>
  </si>
  <si>
    <t>Programas académicos priorizados para acreditación internacional con ABET y ARCUSUR</t>
  </si>
  <si>
    <t>Metodología para la autoevaluación de programas académicos priorizados</t>
  </si>
  <si>
    <t>Actividad 6</t>
  </si>
  <si>
    <t>Programas priorizados presentados a evaluación externa (ABET y ARCUSUR)</t>
  </si>
  <si>
    <t>Actividad 7</t>
  </si>
  <si>
    <t>Cronograma de autoevaluación, mejoramiento y mantenimiento con tiempos, responsables y productos</t>
  </si>
  <si>
    <t>Actividad 8</t>
  </si>
  <si>
    <t>Metodología para la autoevaluación de programas académicos</t>
  </si>
  <si>
    <t>Actividad 9</t>
  </si>
  <si>
    <t>Programas presentados a evaluación externa nacional (MEN) según cronograma de autoevaluación</t>
  </si>
  <si>
    <t>Objetivo Específico 7</t>
  </si>
  <si>
    <t>1. Propuesta de acuerdo de Consejo de Facultad con el modelo y la estrategia
2. Sistema de alertas tempranas para prevenir la deserción, las VBG, potenciar las capacidades diversas, y fortalecer la diversidad cultural, religiosa, étnica y política al interior de la Facultad.</t>
  </si>
  <si>
    <t>Protocolo sometido a aprobación por parte del Consejo de Facultad</t>
  </si>
  <si>
    <t>Entregable de la actividad 4</t>
  </si>
  <si>
    <t>1. Informe de implementación y evaluación
2. Hoja de ruta</t>
  </si>
  <si>
    <t>Entregable de la actividad 5</t>
  </si>
  <si>
    <t>Fecha de Inicio de actividad 6</t>
  </si>
  <si>
    <t>Fecha de finalización de actividad 6</t>
  </si>
  <si>
    <t>Entregable de la actividad 6</t>
  </si>
  <si>
    <t>Portafolio de servicios, estrategias y actividades</t>
  </si>
  <si>
    <t>Porcentaje de egresados de los últimos cinco años que mejoran su movilidad social intrageneracional 6 meses después de su egreso</t>
  </si>
  <si>
    <t>Incremento del porcentaje de valor agregado promedio en competencias genéricas en las pruebas Saber Pro</t>
  </si>
  <si>
    <t>Porcentaje de profesores que mejoran su nivel de competencia en lengua extranjera - inglés</t>
  </si>
  <si>
    <t>Porcentaje de estudiantes de pregrado que mejoran su competencia intercultural como resultado de procesos de intercambio académico presencial</t>
  </si>
  <si>
    <t>Porcentaje de estudiantes de posgrado que mejoran su competencia intercultural como resultado de procesos de intercambio académico presencial</t>
  </si>
  <si>
    <t>Porcentaje de estudiantes de pregrado que mejoran su competencia intercultural como resultado de procesos de intercambio académico virtual</t>
  </si>
  <si>
    <t>Porcentaje de cursos rediseñados con el propósito de incluir metodologías activas de aprendizaje</t>
  </si>
  <si>
    <t>Porcentaje de disminución de la deserción estudiantil de pregrado en la Facultad</t>
  </si>
  <si>
    <t>Porcentaje de satisfacción de estudiantes y profesores con el portafolio de servicios de Bienestar</t>
  </si>
  <si>
    <t>Consolidar una cultura de la calidad y del mejoramiento continuo al interior de la Facultad con vocación global, para lo cual se actualizarán los propósitos, procesos, procedimientos e instancias de la gestión curricular y de la calidad.</t>
  </si>
  <si>
    <t>1. Revisar y actualizar los propósitos e instancias de la gestión curricular y de la calidad de los programas académicos en la Facultad (pregrado y posgrado)</t>
  </si>
  <si>
    <t>Propuesta de Acuerdos de Consejo de Facultad a partir de los cuales se actualizan y definen los propósitos e instancias de la gestión curricular y de la calidad de los programas académicos de la Facultad de Ingeniería (pregrado y posgrado)</t>
  </si>
  <si>
    <t>2. Actualizar los procesos y herramientas para la gestión curricular y de la calidad de los programas académicos en la Facultad /pregrado y posgrado)</t>
  </si>
  <si>
    <t>2.1 Diagnosticar las herramientas y mecanismos para la gestión curricular y de la calidad en los programas académicos de la Facultad (pregrado y posgrado)</t>
  </si>
  <si>
    <t>1. Inventario de los procesos existentes
2. Propuesta de herramientas, mecanismos y tiempos unificados para la gestión curricular y de la calidad de los programas académicos de la Facultad</t>
  </si>
  <si>
    <t>2.2 Evaluar los tiempos de entrega de la información y el tipo de información que arrojan las herramientas</t>
  </si>
  <si>
    <t xml:space="preserve">2.3 Evaluación de estado actual de las herramientas </t>
  </si>
  <si>
    <t>3.1 Definir los lineamientos para la planificación, recolección y uso de datos académicos para la gestión curricular y de la calidad de los programas académicos de pregrado y posgrado</t>
  </si>
  <si>
    <t>4. Transformar curricularmente los programas académicos de pregrado y posgrado de la Facultad para disminuir las brechas de competencias, mejorar la empleabilidad y consolidar la calidad y relevancia de los programas en relación con las tendencias de la educación superior en general, y de la educación en ingeniería en particular</t>
  </si>
  <si>
    <t>4.1 Mapear las fortalezas y oportunidades de mejora de los programas académicos de pregrado y posgrado de la Facultad</t>
  </si>
  <si>
    <t>4.2 Rediseñar la estructura y componentes curriculares, didácticos, pedagógicos y evaluativos de los programas académicos de pregrado y posgrado de la Facultad con un enfoque internacional, intercultural y de transformación social</t>
  </si>
  <si>
    <t>5. Diseñar e implementar un modelo y estrategia para la internacionalización del currículo de los programas académicos (pregado y posgrado) de la Facultad de ingeniería</t>
  </si>
  <si>
    <t>5.1 Realizar un balance de buenas prácticas, iniciativas y proyectos de internacionalización del currículo en la Facultad</t>
  </si>
  <si>
    <t>5.2 Construir un modelo y una estrategia de internacionalización del currículo de los programas académicos (pregrado y posgrado) de la Facultad de ingeniería</t>
  </si>
  <si>
    <t>5.3 Implementar y evaluar la estrategia de internacionalización del currículo para los programas de la Facultad de ingeniería (pregrados y posgrados)</t>
  </si>
  <si>
    <t>6. Estructurar un subsistema interno de aseguramiento de la calidad para la Facultad</t>
  </si>
  <si>
    <t>6.1 Referenciar modelos de sistemas internos de aseguramiento de la calidad de la educación superior</t>
  </si>
  <si>
    <t>6.2 Elaborar propuesta de subsistema interno de aseguramiento de la calidad para la Facultad</t>
  </si>
  <si>
    <t>6.3 Implementación del subsistema interno de aseguramiento de la calidad para la Facultad</t>
  </si>
  <si>
    <t>6.4 Priorizar los programas académicos a acreditar con agencias internacionales</t>
  </si>
  <si>
    <t>6.5 Definir la metodología para el proceso de autoevaluación con fines de acreditación internacional (ABET y ARCUSUR)</t>
  </si>
  <si>
    <t>6.6 Desarrollar el proceso de autoevaluación con fines de acreditación internacional (ABET y ARCUSUR)</t>
  </si>
  <si>
    <t>6.7 Elaborar plan de autoevaluación de los programas académicos a acreditar nacionalmente</t>
  </si>
  <si>
    <t>6.8 Definir la metodología para el proceso de autoevaluación con fines de acreditación nacional</t>
  </si>
  <si>
    <t>6.9 Desarrollar el proceso de autoevaluación con fines de acreditación nacional</t>
  </si>
  <si>
    <t>7. Estructurar una estrategia de bienestar estudiantil y profesoral (de pregrado y posgrado) con un enfoque en el desarrollo de capacidades de los individuos</t>
  </si>
  <si>
    <t>7.1 Diseñar un modelo de bienestar estudiantil y profesoral para la Facultad, en el cual se integran las regiones, las distintas modalidades de formación con un enfoque en el desarrollo de capacidades</t>
  </si>
  <si>
    <t>7.2 Elaborar un protocolo para la evaluación y atención sistemática de las causas de deserción estudiantil (pregrado y posgrado)</t>
  </si>
  <si>
    <t>7.3 Implementar y evaluar el protocolo de evaluación y atención sistemática de las causas de deserción</t>
  </si>
  <si>
    <t>7.4 Caracterizar las capacidades, necesidades e intereses de bienestar de la comunidad estudiantil y profesoral de la Facultad</t>
  </si>
  <si>
    <t>sep_23</t>
  </si>
  <si>
    <t>7.5 Diseñar un portafolio de servicios, estrategias y actividades basado en la caracterización de las capacidades, necesidades e intereses de bienestar de la comunidad estudiantil y profesoral de la Facultad</t>
  </si>
  <si>
    <t>7.6 Implementar y evaluar el impacto del portafolio de servicios, estrategias y actividades basado en la caracterización de las capacidades, necesidades e intereses de bienestar de la comunidad estudiantil y profesoral de la Facultad</t>
  </si>
  <si>
    <t>Relacionamiento con el entorno</t>
  </si>
  <si>
    <t>Relacionamiento inteligente y trasformativo con la sociedad y los sectores externos con enfoque territorial y perspectiva global</t>
  </si>
  <si>
    <t>CESET</t>
  </si>
  <si>
    <t>Vicedecanatura, DRAI, CIA</t>
  </si>
  <si>
    <t>Ana Lucia Pérez</t>
  </si>
  <si>
    <t>Jefe CESET</t>
  </si>
  <si>
    <t>alucia.perez@gmail.com</t>
  </si>
  <si>
    <t>Sugiero que sea el mail institucional</t>
  </si>
  <si>
    <t>Diana Catalina Rodriguez
Augusto Salazar Jimenez
Edwin García Aristizabal
Juan Diego Vélez
Mario Alberto Gaviria
Noé Alejandro Mesa
Ana Lucía Pérez</t>
  </si>
  <si>
    <t xml:space="preserve">
En la actualidad, las instituciones de educación superior enfrentan desafíos que, además de la cobertura, la calidad, la gobernanza y la financiación retan su sostenibilidad y relevancia social, ambiental, tecnológica, política y económica. Estos desafíos pasan, entre otras cosas, por la articulación eficiente y efectiva que tienen las instituciones de educación superior con las demandas y necesidades de la sociedad en general, y de las comunidades y contextos donde ellas hacen presencia en particular. 
Así las cosas, en los últimos años han emergido distintos modelos de universidades (Wissema, 2009; Lukovics, 2015) que, además de la formación, la investigación y la extensión como ejes misionales en su forma clásica, apuestan a la contribución explícita con el desarrollo económico, al mejoramiento de las capacidades educativas y productivas de la sociedad, al incremento de la competitividad local, regional y nacional, entre otras. 
En este escenario, la participación activa de la Facultad de ingeniería con los actores externos a ella, incluidos sus egresados de pregrado y posgrado (sus necesidades y aportes), para la identificación, análisis, gestión y solución de necesidades y problemáticas sociales, productivas, económicas, ambientales, tecnológicas, entre otras, es un reto permanente que, de no ser atendido, implicaría la disminución del impacto, el reconocimiento y la visibilidad de la Facultad como una unidad transformadora y relevante para el desarrollo de la región y del país. 
Al tiempo con ello, es necesario avanzar hacia una comprensión del relacionamiento de la Facultad con el sector y actores externos con un enfoque de doble vía, es decir, con una vocación e intencionalidad no sólo de promover, cualificar, desarrollar, aportar y contribuir con las necesidades y dinámicas externas, sino también, a partir de ello, mejorar la calidad, pertinencia, relevancia e impacto de sus políticas, procesos y procedimientos internos, pues de lo contrario se desconoce el potencial transformador (interno y externo) que tiene la interacción entre la academia, el Estado, el sector productivo, las comunidades y el medio ambiente, para cada una de las partes de esta “quíntuple relación”.</t>
  </si>
  <si>
    <t>Diseñar una estrategia para el incremento y mejoramiento de la articulación (en doble vía) de la Facultad, sus programas académicos y sus agendas y dinámicas de investigación e internacionalización, con las necesidades, problemáticas y necesidades de la sociedad, el sector productivo, las comunidades, el Estado y el medio ambiente.</t>
  </si>
  <si>
    <t>Rezago en la participación activa y bidireccional de la Facultad y sus dinámicas con las demandas y necesidades de la sociedad, los actores externos y los territorios.</t>
  </si>
  <si>
    <t>Disminución de la pertinencia de los programas académicos (Pregrado y Posgrado), de la Facultad en relación con las tendencias, necesidades y dinámicas del conocimiento, la tecnología, el medio ambiente y los territorios</t>
  </si>
  <si>
    <t>Débiles procesos de autoevaluación y de análisis sistemático para contrastar las realidades y capacidades de la Faculad con las demandas de la sociedad.</t>
  </si>
  <si>
    <t>Débil y desarticulada estrategia de relacionamiento bidireccional con los egresados de la Facultad</t>
  </si>
  <si>
    <t xml:space="preserve">Carencia de información sobre los egresados y ausencia de estrategias de participación efectivas y permanentes de los mismos en las dinámicas de la Facultad </t>
  </si>
  <si>
    <t>Ausencia de una estrategia de relacionamiento de la Facultad con sus principales actores, aliados y referentes de interés</t>
  </si>
  <si>
    <t>Desarticulación de las distintas iniciativas con una agenda institucional de relacionamiento a nivel de Facultad</t>
  </si>
  <si>
    <t>1. Disminución de la pertinencia y la relevancia de los programas académicos de pregrado y posgrado.
2. Debilitamiento de la capacidad de consecución y gestión de recursos y aliados para el desarrollo de la Facultad.
3. Baja visibilidad de la Facultad en el entorno regional, nacional e internacional.
4. Desconexión de la Facultad y sus procesos curriculares, académicos e investigativos con el desarrollo profesional y personal de sus egresados.
5. Disminución de la empleabilidad de los egresados.</t>
  </si>
  <si>
    <t>1. Reducción de la demanda de cupos de posgrado.
2. Disminución de las posibilidades de alianzas con sectores externos.
3. Desactualización de los planes de estudio.
4. Bajo interrelacionamiento entre el personal administrativo y docente de la facultad y con las dinámicas de las regiones y la sociedad</t>
  </si>
  <si>
    <r>
      <t xml:space="preserve">
</t>
    </r>
    <r>
      <rPr>
        <sz val="12"/>
        <color rgb="FF000000"/>
        <rFont val="Arial"/>
        <family val="2"/>
      </rPr>
      <t>En relación con las demás misiones y macroproyectos que hacen parte del Plan de Acción, y en atención a las características de una planeación orientada por misiones, en especial aquella que hace referencia a la necesidad de la articulación de múltiples actores para el logro de los propósitos o misiones, el proyecto se constituye como una apuesta para abordar, aportar y articular los procesos académicos (formativos, investigativos, tecnológicos, entre otros) con las dinámicas, necesidades y demandas de los actores externos con los cuales a la Facultad de ingeniería se relaciona o quiere relacionarse de manera inteligente e intencionada, a partir de una estrategia que, en el marco de agendas locales, regionales, nacionales e internacionales, genere valor para las partes interesadas e incorpore, en el devenir curricular y administrativo de la Facultad, aprendizajes resultantes de dicha estrategia.
En tal sentido, el proyecto es una apuesta por la dinamización y profundización de las relaciones entre los distintos ejes misionales y dinámicas de la Facultad, con actores como los egresados, la sociedad, el Estado, el sector productivo y el medio ambiente para aportar en el desarrollo, competitividad, disminución de brechas e inequidades haciendo uso del conocimiento, en su dimensión formativa o investigativa, para propiciar transformaciones individuales y sociales.</t>
    </r>
  </si>
  <si>
    <t>Incrementar y mejorar el relacionamiento en doble vía de la Facultad con la Universidad, la Empresa, el Estado, la Sociedad y el Medio ambiente a partir de la cual se genera valor para cada una de las partes, se contribuye con la competitividad y el desarrollo territorial.</t>
  </si>
  <si>
    <t xml:space="preserve">
Potenciar la presencia, incidencia e impacto de la Facultad de ingeniería en la construcción y desarrollo social, educativo, económico, industrial, ambiental, productivo y tecnológico de la ciudad, las regiones y el país, a partir de la integración y dinamización de sus dinámicas formativas, investigativas y administrativas para, a través de ello, mejorar el posicionamiento y visibilidad de la Facultad en la sociedad así como la empleabilidad y el desarrollo humano y profesional de sus egresados.</t>
  </si>
  <si>
    <t>Egresados, empleados, Emprendedores, grupos de investigación, estudiantes en proceso de práctica, estudiantes beneficiarios de ingeniero solidario, docentes</t>
  </si>
  <si>
    <t>Diseñar una estrategia y un plan de relacionamiento de la Facultad de ingeniería con la sociedad, el sector productivo y el Estado que, con participación y alcance en todas las regiones donde hace presencia la unidad académica, integre los distintos niveles de formación (pregrado y posgrado), la investigación y la cooperación internacional.</t>
  </si>
  <si>
    <t>Documento con aliados y actores clave de la Facultad, tanto actuales como potenciales</t>
  </si>
  <si>
    <t>Entregable de la actividad 2</t>
  </si>
  <si>
    <t>Documento con estrategia y plan de relacionamiento de la Facultad</t>
  </si>
  <si>
    <t>Entregable de la actividad 3</t>
  </si>
  <si>
    <t>Informe trimestral de implementación y evaluación</t>
  </si>
  <si>
    <t>Fecha de Inicio de actividad 7</t>
  </si>
  <si>
    <t>Fecha de finalización de actividad 7</t>
  </si>
  <si>
    <t>Entregable de la actividad 7</t>
  </si>
  <si>
    <t>Fecha de Inicio de actividad 8</t>
  </si>
  <si>
    <t>Fecha de finalización de actividad 8</t>
  </si>
  <si>
    <t>Entregable de la actividad 8</t>
  </si>
  <si>
    <t>Estrategia presentada y aprobada por el Consejo de Facultad</t>
  </si>
  <si>
    <t>Fecha de Inicio de actividad 9</t>
  </si>
  <si>
    <t>Fecha de finalización de actividad 9</t>
  </si>
  <si>
    <t>Entregable de la actividad 9</t>
  </si>
  <si>
    <t>Informe semestral de retos empresariales y sociales identificados, gestionados y resueltos con participación de profesores y estudiantes de pregado y posgrado</t>
  </si>
  <si>
    <t>Actividad 10</t>
  </si>
  <si>
    <t>Fecha de Inicio de actividad 10</t>
  </si>
  <si>
    <t>Fecha de finalización de actividad 10</t>
  </si>
  <si>
    <t>Entregable de la actividad 10</t>
  </si>
  <si>
    <t>Actividad 11</t>
  </si>
  <si>
    <t>Fecha de Inicio de actividad 11</t>
  </si>
  <si>
    <t>Fecha de finalización de actividad 11</t>
  </si>
  <si>
    <t>Entregable de la actividad 11</t>
  </si>
  <si>
    <t xml:space="preserve">
Rediseñar y aumentar el portafolio de actividades e iniciativas de educación continua</t>
  </si>
  <si>
    <t>Portafolio de educación continua en modalidad presencial, virtual e híbrida actualizado semestralmente</t>
  </si>
  <si>
    <t>Informe de cursos ofertados y ejecutados</t>
  </si>
  <si>
    <t>Diseñar e implementar un modelo de relacionamiento bidireccional con los egresados de los programas académicos de pregrado y posgrado de la Facultad</t>
  </si>
  <si>
    <t xml:space="preserve">Caracterización de egresados de la Facultad de ingeniería </t>
  </si>
  <si>
    <t>Propuesta de modelo de evaluación 360 de los egresados presentado y aprobado por el Consejo de Facultad</t>
  </si>
  <si>
    <t>Informes semestrales de evaluación</t>
  </si>
  <si>
    <t>Entregable de la Actividad 4</t>
  </si>
  <si>
    <t>Oferta de actividades de educación continua para egresados como resultado de la caracterización y del modelo de evaluación 360</t>
  </si>
  <si>
    <t>Entregable de la Actividad 5</t>
  </si>
  <si>
    <t xml:space="preserve">Informes de asistencia y evaluación </t>
  </si>
  <si>
    <t>Entregable de la Actividad 6</t>
  </si>
  <si>
    <t>Propuesta de estrategia con mecanismos, tipos de actividades y cronograma</t>
  </si>
  <si>
    <t>Número de problemas y necesidades de los territorios, la sociedad y el sector productivo resueltos o con propuestas de solución en el marco de cursos o grupos de cursos de programas de pregrado.</t>
  </si>
  <si>
    <t>Número de problemas y necesidades de los territorios, la sociedad y el sector productivo resueltas o con propuestas de solución en el marco de cursos o grupos de cursos de programas de posgrado</t>
  </si>
  <si>
    <t>Porcentaje de cursos de pregrado integrados con el plan de articulación curricular entre el sector productivo y los programas académicos</t>
  </si>
  <si>
    <t>Porcentaje de profesores que realizan pasantías empresariales</t>
  </si>
  <si>
    <t xml:space="preserve">Porcentaje de cursos de pregrado que articulan retos empresariales y sociales </t>
  </si>
  <si>
    <t xml:space="preserve">Porcentaje de cursos de posgrado que articulan retos empresariales y sociales </t>
  </si>
  <si>
    <t xml:space="preserve">Porcentaje de cursos de pregrado en las regiones que articulan retos empresariales y sociales </t>
  </si>
  <si>
    <t>Porcentaje de implementación del modelo de evaluación 360 de egresados</t>
  </si>
  <si>
    <t>Porcentaje de egresados que participan y retroalimentan las transformaciones curriculares de los programas académicos de la Facultad</t>
  </si>
  <si>
    <t>Porcentaje de incremento de recursos frescos provenientes de servicios de asesoría y consultoría</t>
  </si>
  <si>
    <t>1. Diseñar una estrategia y un plan de relacionamiento de la Facultad de ingeniería con la sociedad, el sector productivo y el Estado que, con participación y alcance en todas las regiones donde hace presencia la unidad académica, integre los distintos niveles de formación (pregrado y posgrado), la investigación y la cooperación internacional.</t>
  </si>
  <si>
    <t>1.1 Mapeo de aliados, actores claves y buenas prácticas de la Facultad en la ciudad, en las regiones y en el país, tanto actuales como potenciales y deseados</t>
  </si>
  <si>
    <t>1.2 Diseñar estrategia y plan de relacionamiento de la Facultad con incidencia en las dimensiones curriculares, investigativas, la educación continua y los egresados</t>
  </si>
  <si>
    <t xml:space="preserve">1.3 Implementar el plan de relacionamiento de la Faculdad </t>
  </si>
  <si>
    <t>1.4 Diseñar un plan de articulación curricular entre el sector productivo y los programas académicos de pregrado y posgrado de la Facultad para favorecer prácticas académicas, pasantías y estancias cortas de estudiantes</t>
  </si>
  <si>
    <t>1.5 Implementar plan de articulación curricular entre el sector productivo y los programas académicos de pregrado y posgrado de la Facultad para favorecer prácticas académicas, pasantías y estancias cortas de estudiantes</t>
  </si>
  <si>
    <t>1.6 Diseñar un plan de pasantías empresariales para profesores de la Facultad de Ingeniería</t>
  </si>
  <si>
    <t>1.7 Implementar el plan de pasantías empresariales para profesores de la Facultad de Ingeniería</t>
  </si>
  <si>
    <t>1.8 Elaborar una estrategia para la identificación, formulación y desarrollo de soluciones para retos empresariales y sociales articulados con los programas académidos de pregrado y posgrado, así como con los grupos y proyectos de investigación de la Facultad</t>
  </si>
  <si>
    <t>1.10 Implementación del plan de mercadeo de la Facultad de Ingeniería</t>
  </si>
  <si>
    <t>1.11 Creación de nuevas alianzas, convenios y contratos de asesoría y consultoría</t>
  </si>
  <si>
    <t>2.1 Plan, oferta y ejecución de virtualización de cursos de educación continua</t>
  </si>
  <si>
    <t>2.2 Oferta de cursos virtuales de formación continua</t>
  </si>
  <si>
    <t>3. Diseñar e implementar un modelo de relacionamiento bidireccional con los egresados de los programas académicos de pregrado y posgrado de la Facultad</t>
  </si>
  <si>
    <t>3.1 Caracterizar la población de egresados de los programas de pregrado y posgrado de la Facultad de Ingenería</t>
  </si>
  <si>
    <t>3.2 Diseñar un modelo de evaluación 360 de los egresados de pregrado y posgrado de la Facultad de Ingeniería</t>
  </si>
  <si>
    <t>3.3 Implementar el modelo de evaluación 360 de los egresados de pregrado y posgrado de la Facultad de Ingeniería</t>
  </si>
  <si>
    <t>3.4 Diseño de actividades de educación contínua resultantes de la caracterización y del modelo de evaluación 360 de los egresados de los programas de pregrado y posgrado de la Facultad articulado con el portafolio de educación continua en modalidad presencial, virtual e híbrida de la Facultad</t>
  </si>
  <si>
    <t>3.5 Implementación de la oferta de actividades de educación contínua para egresados resultantes de la caracterización y del modelo de evaluación 360 de los egresados de los programas de pregrado y posgrado de la Facultad articulado con el portafolio de educación continua en modalidad presencial, virtual e híbrida de la Facultad</t>
  </si>
  <si>
    <t>3.6 Diseñar una estrategia de participación y retroalimentación curricular de los egresados a las transformaciones curriculares de los programas académicos de pregrado y posgrado de la Facultad</t>
  </si>
  <si>
    <t>MISIÓN 1</t>
  </si>
  <si>
    <t xml:space="preserve">Una gobernanza global para la transformación </t>
  </si>
  <si>
    <t>Modelo de Gobierno y Gobernanza para una Facultad global, incluyente, ágil y basada en evidencia</t>
  </si>
  <si>
    <t>Vicedecanatura, centro de Investigación y Posgrados, Unidad de Apoyo Administrativo, CESET, DRAI</t>
  </si>
  <si>
    <t>Secretaría General y Vicerrectoría de Extensión</t>
  </si>
  <si>
    <t>Julio César Saldarriaga Molina</t>
  </si>
  <si>
    <t xml:space="preserve">Decano </t>
  </si>
  <si>
    <t>julio.saldarriaga@udea.edu.co</t>
  </si>
  <si>
    <t>Julio César Saldarriaga Molina
Diana Catalina Rodríguez
Alejandro Fletscher
Ana Lucia Pérez</t>
  </si>
  <si>
    <t>La Facultad de ingeniería requiere actualizar y mejorar el modelo, las estrategias, lineamientos e instrumentos a partir de los cuales realiza su relacionamiento interno y externo, así como los propósitos y momentos del mismo con el propósito de mejorar su interacción en y desde la Facultad con sus distintos stakeholders y, gracias a ello, consolidar e incrementar el valor añadido fruto de esta interracción. Al tiempo con lo anterior, es necesario avanzar en la dinámica de toma de sus decisiones académicas, administrativas y financieras basada en información clara, precisa y confiable, es decir, es menester ser más eficaces y apostar a un mejor relacionamiento con sus diferentes actores (internos y externos) de forma que pueda garantizar una mejor gobernaza y, a la postre, un mayor y mejor impacto de su quehacer académico y administrativo. Lo anterior se enmarca en dinámicas actuales de la educación superior como la masificación de la educación, la necesidad de incrementar el acceso a la educación superior, así como su calidad y relevancia, la actual globalización y los múltiples cambios en aspectos como los entornos geopolíticos, la tecnología, el rol y expectativas de los jóvenes en la sociedad, sus expectativas y disposición para la formación en la educación superior (muy marcada en carreras como la ingeniería) y otros aspectos nada despreciables como los medios de comunicación social y la construcción una sociedad más equitativa, desarrollada y en paz (urgentes y necesarios en el país). Con este panorama, la Facultad carece hoy de una interacción actualizada, dinámica, efectiva, fluida, bidireccional e intencionada con sus distintos actores y partes interesadas, lo cual implica que las políticas, orientaciones, medios, técnicas e instrumentos para la gestión y la toma de decisiones requieren una afinación estratégica con el propósito de adaptarse y responder de manera contundente a las dinámicas y exigencias de la sociedad actual y del avance del conocimiento, la ciencia y la tecnología.</t>
  </si>
  <si>
    <t xml:space="preserve">Definir un modelo de gobernaza en el que la Facultad, desde una perspectiva ecosistémica tenga claridad en la forma, propósitos, procesos, mecanismos e instrumentos de articulación con todos sus actores y partes interesadas (internos y externos). Para la articulación y consolidación de dicho ecosistema será prioridad para la Facultad mejorar los canales y estrategias de comunicación, incrementar su capacidad de toma de decisiones basadase en evidencia, así como incorporar una perspectiva global en su gestión y apalancada en el uso de la tecnología. 
</t>
  </si>
  <si>
    <t>Gestión académica y administrativa poco eficientes, más reactiva que proactiva, con un grado considerable de desarticulación con las dinámicas del sector y soportadas en bases de datos y evidencias poco robustas, imprecisas y de baja confiabilidad. Baja articulación comunicacional de estrategias internas y externas. Pérdida de oportunidades de participación en convocatorias y estrategias interinstitucionales y por último, escasas capacidades en la búsqueda de mecanismos alternativos de financiación, formulación y gestión de proyectos estratégicos y de alto impacto.</t>
  </si>
  <si>
    <t>Crecimiento acelerado, poco planeado y reactivo de procesos y proyectos con una normatividad y procedimientos poco eficientes</t>
  </si>
  <si>
    <t>Procesos poco eficientes, lentos y que generan desazón en profesores, estudiantes, administrativos, egresados, sector externo, etc.</t>
  </si>
  <si>
    <t>Estructura administrativa desactualizada que no responde a las necesidades actuales de la Facultad y requiere el uso de TI, garantizando la inclusión de todos los actores (internos y externos)</t>
  </si>
  <si>
    <t>Estructura administrativa no formalizada ante la institución</t>
  </si>
  <si>
    <t>Altos costos de personal administrativo y los reprocesos por bajo uso de bases de datos robustas</t>
  </si>
  <si>
    <t>Causa secundaria 3</t>
  </si>
  <si>
    <t xml:space="preserve">Baja eficiencia en el uso de los recursos y pérdida de recursos para crecimiento </t>
  </si>
  <si>
    <t>Causa primaria 4</t>
  </si>
  <si>
    <t>Desconocimiento de las estrategias para la formulación y los mecanismos de gestión eficiente de los proyectos.</t>
  </si>
  <si>
    <t>Causa secundaria 4</t>
  </si>
  <si>
    <t>Baja gestión administrativa de los proyectos internos</t>
  </si>
  <si>
    <t xml:space="preserve">Mejora de las relaciones internas y externas de la Facultad, gracias a un sistema claro de acción de los diferentes actores con sus stakeholders. </t>
  </si>
  <si>
    <t>Secundarios (Indirectos) del problema</t>
  </si>
  <si>
    <t>La estructuración e implementación de un modelo de gobernanza para la Facultad de Ingeniería implica realizar una lectura sistemática de las dinámicas y tendencias del entorno, de las exigencias y transformaciones de la sociedad, de la ciencia y la tecnología, de los cambios demográficos y de los cambios en los ecosistemas. Al tiempo con ello, esta lectura debe conducir a diseñar unos mecanismos, estrategias, procesos e instrumentos que, desde la flexibilidad y la interoperabilidad, permitan estructurar formas de respuesta, adaptación y transformación resultantes de las lecturas sistemáticas realizadas. Para ello, es necesario abordar las siguientes dimensiones: 1. Un modelo de gobernanza global en la Facultad de Ingeniería, en virtud del cual se actualicen, dinamicen y articulen las políticas, los procesos académicos y administrativos, así como los instrumentos de la unidad académica para responder de manera eficaz, eficiente y proactiva a los requerimientos actuales de los diferentes entes de la Facultad
2. Trabajo articulado con estudiantes, profesores, administrativos, egresados, empleadores y comunidades, para mantener una clara divulgación de los procesos y acuerdos que se generan en la Facultad, velar porque todos los acuerdos permeen los diferentes actores que componen la Facultad y realimentar y actualizar las decisiones y apuestas de la unidad académica.
3. Un observatorio para mejorar la capacidad de Inteligencia de negocios y ventaja competitiva para el fortalecimiento de las actividades de docencia, investigación, extensión e internacionalización.
4. Una PMO que potencie y mejore a la gestión administrativa de proyectos de extensión, investigación e innovación, articulada desde la Facultad y hacia el medio externo (universidad, país y el mundo)</t>
  </si>
  <si>
    <t xml:space="preserve">Diseñar e implementar un modelo de gobernanza global para la Facultad de Ingeniería de la Universidad de Antioquia que impacte en la creación y actualización de políticas, procesos y procedimientos soportados en tecnologías de la información (TI) </t>
  </si>
  <si>
    <t>Crear, generar y rediseñar políticas y procesos académicos y administrativos que permita volver más eficiente la respuesta a los diferentes procesos y que respona de manera eficaz a todos los actores (internos y externos), sin excluir las poblaciones, es decir, velando por la equidad. Este objetivo deberá velar por el alcance en términos de Facultad como un todo (es decir la Facultad para Medellín y sus sedes y seccionales)</t>
  </si>
  <si>
    <t>01/06/2023 a 31/12/2025</t>
  </si>
  <si>
    <t>Toda la comunidad académica y administrativa de la Facultad (10.000) personas + beneficiarios externos (egresados, empleadores, sociedad en general)</t>
  </si>
  <si>
    <t>Diseñar el modelo de gobernanza para la Facultad de Ingeniería</t>
  </si>
  <si>
    <t>Informe final con el diagnóstico de procesos y sus rutas específicas presentado al Consejo de Facultad</t>
  </si>
  <si>
    <t>Propuesta de modelo de gobernanza para la Facultad presentado al Consejo de Facultad para aprobación</t>
  </si>
  <si>
    <t>Procesos implementados con sus correspondientes instrumentos para implementación</t>
  </si>
  <si>
    <t>Informes semestrales que permitan medir el modelo (en el primer informe, se harán correcciones del caso a los formatos propuestos de evaluación)</t>
  </si>
  <si>
    <t>Diagnóstico presentado al Consejo de Facultad</t>
  </si>
  <si>
    <t>Estrategia de comunicación presentada al Consejo de Facultad para aprobación</t>
  </si>
  <si>
    <t>Indicadores de medición de divulgación y su aporte al crecimiento en la confianza de los diferentes actores con la Facultad</t>
  </si>
  <si>
    <t>Entregable de la Actividad 1</t>
  </si>
  <si>
    <t xml:space="preserve">Diseño del observatorio de la Facultad que incluya estructura, procesos y procedimientos de funcionamiento, evaluación y mejora continua </t>
  </si>
  <si>
    <t xml:space="preserve">Informe de avances semestral, relacionados con los logros y alcances que para la Facultad significará el establecimiento de un observatorio </t>
  </si>
  <si>
    <t>Establecer un modelo de gestión de proyectos tipo PMO en la Facultad de Ingeniería, que responda de manera más eficiente a los requerimientos actules del mundo moderno</t>
  </si>
  <si>
    <t>Creación de la PMO propia de la Facultad de Ingeniería, con su correspondiente aprobación ante el Consejo de Facultad (Acuerdo de Facultad) que norme y defina, alcances y limitaciones de dicha oficina.</t>
  </si>
  <si>
    <t>Indicadores semestrales de Facultad, para el manejo de los proyectos que hacen parte del quehacer de la Facultad</t>
  </si>
  <si>
    <t>% de implementación del  modelo de gobernanza global para la transformación en la Facultad de Ingeniería</t>
  </si>
  <si>
    <t>N/D</t>
  </si>
  <si>
    <t>% de los proyectos de alto impacto formulados en la Facultad en el marco de la agenda de investigación gestionados por la PMO</t>
  </si>
  <si>
    <t> </t>
  </si>
  <si>
    <t>Porcentaje de mejora de los niveles de percepción de los estudiantes sobre el gobierno y la gobernanza de la Facultad de Ingeniería</t>
  </si>
  <si>
    <t>Porcentaje de mejora de los niveles de percepción de los profesores sobre el gobierno y la gobernanza de la Facultad de Ingeniería</t>
  </si>
  <si>
    <t>Porcentaje de mejora de los niveles de percepción de los egresados sobre el gobierno y la gobernanza de la Facultad de Ingeniería</t>
  </si>
  <si>
    <t>Porcentaje de mejora de los niveles de percepción de los empleadores sobre el gobierno y la gobernanza de la Facultad de Ingeniería</t>
  </si>
  <si>
    <t>Porcentaje de disminución de los tiempos de respuesta para solicitudes profesorales</t>
  </si>
  <si>
    <t>Porcentaje de disminución de los tiempos de respuesta para solicitudes estudiantiles</t>
  </si>
  <si>
    <t>Porcentaje de procesos administrativos dispuestos con acceso abierto a la comunidad de la Facultad.</t>
  </si>
  <si>
    <t>Porcentaje de implementación del observatorio estratégico de la Facultad</t>
  </si>
  <si>
    <t>Porcentaje de proyectos resultantes del accionar del observatorio</t>
  </si>
  <si>
    <t xml:space="preserve">                   -  </t>
  </si>
  <si>
    <t xml:space="preserve">                     -  </t>
  </si>
  <si>
    <t xml:space="preserve">                      -  </t>
  </si>
  <si>
    <t>1. Diseñar el modelo de gobernanza para la Facultad de Ingeniería</t>
  </si>
  <si>
    <t>1.1 Inventariar y diagnosticar los procesos y rutas críticas establecidas en las Unidades académicas y administrativas de la Facultad y su articulación con las de la Universidad</t>
  </si>
  <si>
    <t>.</t>
  </si>
  <si>
    <t>1.2 Diseñar la propuesta del modelo de gobernaza que incluya todos procesos y rutas académicas y administrativas de la Facultad</t>
  </si>
  <si>
    <t>1.3 Realizar prueba piloto del modelo de gobernanza de la Facultad de Ingeniería, soportada en sistemas de información inteligente</t>
  </si>
  <si>
    <t xml:space="preserve">1.4 Evaluación y seguimiento del modelo de gobernaza de la Facultad de Ingeniería </t>
  </si>
  <si>
    <t>2. Diseñar una estrategia de comunicación proactiva, inteligente y predictiva para la Facultad</t>
  </si>
  <si>
    <t xml:space="preserve">2.1 Diagnosticar los procesos comunicativos de la Facultad de Ingeniería con una perspectiva bidireccional, territorial y multimodal </t>
  </si>
  <si>
    <t>2.2 Elaborar propuesta de estrategia comunicativa para la Facultad de ingeniería</t>
  </si>
  <si>
    <t>2.3 Implementar, evaluar y hacer seguimiento a la estrategia de comunicación para la Facultad</t>
  </si>
  <si>
    <t>3. Diseñar e implementar un observatorio estratégico para la Facultad de Ingeniería que articule tanto las funciones sustantivas como los procesos habilitadores de la unidad académica, que favorezca la proyección y fortalecimiento de capacidades y resultados de la Facultad</t>
  </si>
  <si>
    <t>3.1 Diseñar un observatorio de la Facultad de Ingeniería</t>
  </si>
  <si>
    <t>3.2 Implementar y hacer seguimiento a la propuesta de Observatorio para la Facultad</t>
  </si>
  <si>
    <t>4. Establecer un modelo de gestión de proyectos tipo PMO en la Facultad de Ingeniería, que responda de manera más eficiente a los requerimientos actules del mundo moderno</t>
  </si>
  <si>
    <t>4.2 Implementar, evaluar y hacer seguimiento a la PMO de la Facultad</t>
  </si>
  <si>
    <t>Tiquete Municipal ida y vuelta</t>
  </si>
  <si>
    <t>Tiquete Nacional ida y vuelta</t>
  </si>
  <si>
    <t>Tiquete internacional ida y vuelta</t>
  </si>
  <si>
    <t>Equipo base de Desarrollo (Líder+QA+BD+FE+BE+3Prog+Ing Inf+Diseñador</t>
  </si>
  <si>
    <t>Computador básico</t>
  </si>
  <si>
    <t>Puesto de trabajo por persona</t>
  </si>
  <si>
    <t>Transformación Digital</t>
  </si>
  <si>
    <t>Ruta de transformación digital</t>
  </si>
  <si>
    <t>Decanatura, Vicedecanatura, UAA, CESET, CIA y DRAI</t>
  </si>
  <si>
    <t>Planeación</t>
  </si>
  <si>
    <t>Decano</t>
  </si>
  <si>
    <t>decaingenieria@udea.edu.co</t>
  </si>
  <si>
    <t>Julio César Saldarriaga Molina
Diana Catalina Rodríguez
Natalia Gaviria
Camilo Morales
Miguel Velásquez
Ana Lucía Pérez
Alejandro Fletscher
Juan Diego Vélez</t>
  </si>
  <si>
    <t xml:space="preserve">
Durante los últimos años, hemos sido testigos de cambios muy rápidos y complejos a nivel social, político, ambiental y tecnológico, entre otros. Las universidades no pueden ser ajenas a los retos que traen estos cambios, y se hace cada vez más evidente la necesidad de adaptarse e innovar para mantener su relevancia y dar respuesta a las necesidades de los estudiantes y de la sociedad en general. Uno de estos retos se deriva de los avances tecnológicos de los úlitmos años, que han traído consigo grandes cambios en el modelo tradicional de educación y han creado nuevas oportunidades de relacionamiento a nivel de formación y de investigación. Sin embargo, estos nuevos escenarios requieren que la universidad se mantenga al día con las nuevas tecnologías digitales, que a su vez pueden tener un impacto positivo en aspectos como la accesibilidad, la eficiencia y la flexibilidad. 
Actualmente, la Facultad de Ingeniería carece de una ruta de adaptación tecnológica o de transformación digital que le permita estar al día con los nuevos retos de la educación y realizar una toma de decisiones informada, para lo cual un buen almecenamiento de información (datos) y la buena disposición, son fundamentales. </t>
  </si>
  <si>
    <t xml:space="preserve">Como solución a la problemática identificada, se propone que la Facultad se trace una ruta de transformación digital. Entendiendo que éste puede ser un proceso largo y con altos niveles de inversión, el proyecto se implementará por etapas, definiendo prioridades, de cara a las actividades misionales de la Facultad. </t>
  </si>
  <si>
    <t>La Facultad no ha estado al día con la adaptación tecnológica, lo cual ha redundado en procesos poco eficientes, y en un retraso en la modernizacion de lprocesos de apoyo a los ejes misionales.</t>
  </si>
  <si>
    <t>Falta de apoyo tecnológico a procesos administrativos.</t>
  </si>
  <si>
    <t>No se han identificado los procesos críticos en laa diferentes unidades adminstrativas.</t>
  </si>
  <si>
    <t>Falta de una fuente de información confiable.</t>
  </si>
  <si>
    <t>Desarticulación entre los procesos en las diferntes instancias.</t>
  </si>
  <si>
    <t>Desarrollo desarticulado de sistemas de apoyo a diferentes procesos.</t>
  </si>
  <si>
    <t>Primarios (directos) de causa 1</t>
  </si>
  <si>
    <t xml:space="preserve">Procesos poco eficientes </t>
  </si>
  <si>
    <t>Secundarios (Indirectos) de causa 1</t>
  </si>
  <si>
    <t>Respuestas a usuarios fuera de tiempo</t>
  </si>
  <si>
    <t>Primarios (directos) de causa 2</t>
  </si>
  <si>
    <t>Información imprecisa (cada dependencia puede tener datos diferentes acerca de un mismo aspecto)</t>
  </si>
  <si>
    <t>Secundarios (Indirectos) de causa 2</t>
  </si>
  <si>
    <t>Dificultad en procesos de calidad institucional</t>
  </si>
  <si>
    <t>Poca claridad en información de cara a los diferentes públicos</t>
  </si>
  <si>
    <t>Primarios (directos) de causa 3</t>
  </si>
  <si>
    <t>Gran cantidad de sistemas desarticulados</t>
  </si>
  <si>
    <t>Secundarios (Indirectos) de causa 3</t>
  </si>
  <si>
    <t>Altos costos en desarrollo y actualización de diferentes sistemas</t>
  </si>
  <si>
    <t>desarrollo de ruta de transformacińo digital para la reestructuración de procesos académicos y administrativos; que respondan de manera eficaz y aficiente a los requerimientos actuales de los diferentes entes de la Facultad</t>
  </si>
  <si>
    <t>Implemetación de sistema de visualización de información y de apoyo a la  implementación de nuevos procesos académicos y administrativos</t>
  </si>
  <si>
    <t>Apoyar con tecnología el desarrollo de los proyectos misionales priorizados en el plan de acción y desarrollar un mecanismo para recolección de la información</t>
  </si>
  <si>
    <t>Permanente</t>
  </si>
  <si>
    <t>1. Definir el marco referencial de la TD</t>
  </si>
  <si>
    <t>1.1 Seleccionar y adaptar el marco de TD para la Facultad</t>
  </si>
  <si>
    <t>1.2 Identificar el nivel de madurez de TD en todas las áreas de la Facultad en sus diferentes dimensiones</t>
  </si>
  <si>
    <t>2. Mejorar la eficiencia de los procesos críticos de la Facultad</t>
  </si>
  <si>
    <t>2.1 Identificar procesos y caracterizarlos en términos de actores, tiempos de respuesta y volumen, Identificar tareas operativas críticas de los ejes misionales que puedan ser agilizadas con apoyo de tecnología.</t>
  </si>
  <si>
    <t xml:space="preserve">Documento con procesos priorizados y caracterizados </t>
  </si>
  <si>
    <t>2.2 Seleccionar y priorizar los procesos a simplificar con base en los recursos asignados</t>
  </si>
  <si>
    <t xml:space="preserve">Documento con procesos a priorizar </t>
  </si>
  <si>
    <t>2.3 Modelar los procesos priorizados e implementar el apoyo a los mismos</t>
  </si>
  <si>
    <t>Modelos de procesos priorizados</t>
  </si>
  <si>
    <t>2.4 Implementar acciones de mejora a los proceso priorizados</t>
  </si>
  <si>
    <t>Informe de acciones implementadas</t>
  </si>
  <si>
    <t>3. Definir el marco de integración y validación de la  información de apoyo a la toma de decisiones</t>
  </si>
  <si>
    <t>3.1 Identficar la información requerida en la toma de decisiones de orden estratégico de la facultad</t>
  </si>
  <si>
    <t>Documento con elementos y datos definidos</t>
  </si>
  <si>
    <t>3.2 Identificar ciclo de vida de cada elemento de información, analizar el proceso asociado y proponer las mejoras</t>
  </si>
  <si>
    <t>3.3 Definir e implementar los mecanismos de integración y visualización de la información</t>
  </si>
  <si>
    <t>Herramienta informática de visualización implementada</t>
  </si>
  <si>
    <t>Número de procesos impactados</t>
  </si>
  <si>
    <t>Sistema de visualización de indicadores</t>
  </si>
  <si>
    <t>Avanzar en el nivel de madurez de la TD  de la Facultad de Ingeniería en las dimensiones inteligencia de datos y  procesos, en el marco de referencia de Action Point</t>
  </si>
  <si>
    <t>Definición de nivel de madurez a establecer como meta (Estrategia digital, inteligencia de datos, capacidad y procesos)</t>
  </si>
  <si>
    <t>Informe de niveles de madurez en cuanto a Estrategia digital, inteligencia de datos, capacidad y procesos, en diferentes procesos de la Facultad</t>
  </si>
  <si>
    <t xml:space="preserve">Documento con procesos caracterizados </t>
  </si>
  <si>
    <t>Porcentaje de estudiantes que mejoran sus power skills como resultado del portafolio del Centro de Power Skills y desarrollo pedagógico</t>
  </si>
  <si>
    <t>Porcentaje de profesores que mejoran sus competencias pedagógicas, curriculares, evaluativas y didácticas</t>
  </si>
  <si>
    <t>Porcentaje de egresados que mejoran sus competencias laborales como resultado de una estrategia de LLL de la Facultad</t>
  </si>
  <si>
    <t>Porcentaje de empleados administrativos que mejoran su nivel de competencias directivas y de liderazgo</t>
  </si>
  <si>
    <t>Porcentaje de profesores que mejoran sus power skills como resultado del portafolio del Centro de Power Skills y desarrollo pedagógico</t>
  </si>
  <si>
    <t>Porcentaje de estudiantes de posgrado con certificaciones en competencias y habilidades que mejoran su perfil profesional</t>
  </si>
  <si>
    <t>Porcentaje de estudiantes de pregrado con certificaciones en competencias y habilidades que mejoran su perfil profesional</t>
  </si>
  <si>
    <t xml:space="preserve">Evaluación con recomendaciones de mejora en relación con lo sucedido en el piloto y recomendaciones sobre la viabilidad de extrapolar la estrategia del centro de power skills de la Facultad para la comunidad universitaria y la sociedad en general </t>
  </si>
  <si>
    <t>29 de marzo de 2024</t>
  </si>
  <si>
    <t>1 de febrero de 2024</t>
  </si>
  <si>
    <t>2 de octubre de 2023</t>
  </si>
  <si>
    <t xml:space="preserve">Portafolio de capacitación en Power Skills para la comunidad de la Facultad </t>
  </si>
  <si>
    <t>15 de diciembre de 2023</t>
  </si>
  <si>
    <t>Diseñar un portafolio de estrategias, programas y actividades de capacitación en torno a las power skills para estudiantes, profesores, egresados y personal administrativo de la facultad, y para el mejoramiento de las competencias pedagógicas, curriculares, evaluativas y didácticas de los profesores</t>
  </si>
  <si>
    <t>Balance de prioridades y propuesta de abordaje de desarrollo de competencias pedagógicas, curriculares, evaluativas y didácticas de los profesores de la Facultad</t>
  </si>
  <si>
    <t xml:space="preserve">Balance de prioridades y propuesta de abordaje de desarrollo de Power Skills en estudiantes, profesores, egresados y personal administrativo de la Facultad </t>
  </si>
  <si>
    <t>Contrastar las necesidades formativas de los estudiantes, profesores, egresados y personal administrativo de la Facultad con las tendencias en materia de power skills y competencias pedagógicas, curriculares, evaluativas y didácticas de los profesores en América Latina y en el mundo</t>
  </si>
  <si>
    <t xml:space="preserve">Propuesta de Acuerdo del Consejo de Facultad a través del cual se crea el Centro de Power Skills y desarrollo pedagógico de la Facultad de ingeniería </t>
  </si>
  <si>
    <t xml:space="preserve">Analizar las necesidades de formación que, en materia de power skills, tienen los estudiantes, profesores, egresados y personal administrativo de la facultad </t>
  </si>
  <si>
    <t>Estudiantes, profesores, egresados y personal administrativo</t>
  </si>
  <si>
    <t>Capacitar, de manera sistemática y a partir de distintas modalidades y metodologías, a los actores de la Facultad de ingeniería en torno a las power skills</t>
  </si>
  <si>
    <t>Diseño e implementación de una estrategia formativa para profesores, estudiantes, egresados y empleados de la Facultad de Ingeniería de la Universidad de Antioquia en relación con las Power Skills y, a partir de ello, aportar al mejoramiento del perfil profesional, desempeño, empleabilidad e incidencia positiva de la Facultad en el desarrollo económico, político, social, ambiental y tecnológico de la ciudad, la región y el país.</t>
  </si>
  <si>
    <t>El establecimiento de un Centro de Power Skills para la Facultad de Ingeniería plantea la creación de una estrategia de capacitación transversal en la cual puedan no sólo analizarse las necesidades de formación de los actores que hacen parte de la facultad en torno a las power skills, sino a partir del cual puedan diseñarse actividades tales como cursos, módulos, diplomados, actividades inmersivas, entre otros, para el desarrollo de las power skills y las competencias pedagógicas, curriculares, evaluativas y didácticas</t>
  </si>
  <si>
    <t>1. Comunidad académica y administrativa de la Facultad con bajos niveles de competencia en aquellas competencias requeridas para ser ciudadanos del mundo en la actualidad.
2. Procesos de enseñanza y aprendizaje desactualizados y descontextualizados de las necesidades de la sociedad y de las dinámicas del aprendizaje de los estudiantes</t>
  </si>
  <si>
    <t>1. Disminución de la pertinencia, relevancia y calidad de los programas académicos.
2. Reducción de la empleabilidad de los egresados de los programas académicos de la Facultad.</t>
  </si>
  <si>
    <t>Falta de capacitación profesoral y estudiantil en torno a las "power skills"</t>
  </si>
  <si>
    <t>Cosificación, en cursos y actividades puntuales, de las dinámicas de formación en torno a las "power skills"</t>
  </si>
  <si>
    <t>Carencia de oferta en torno a las "power skills"</t>
  </si>
  <si>
    <t>Falta de personal capacitado para diseñar y desarrollar estrategias formativas en torno a las power skills</t>
  </si>
  <si>
    <t>Desinterés por estrategias de capacitación en "power skills"</t>
  </si>
  <si>
    <t xml:space="preserve">Ausencia de estrategias formativas sólidas y basadas en evidencia para atender de manera efectiva el desajuste de competencias </t>
  </si>
  <si>
    <t>Poca información sobre la importancia de las "power skills" o habilidades de empoderamiento</t>
  </si>
  <si>
    <t>Falta de articulación entre los propósitos y estrategias formativas con las necesidades de la sociedad</t>
  </si>
  <si>
    <t>Desajuste entre el perfil de profesionales y ciudadanos formados y aquellos que requiere la sociedad en la actualidad</t>
  </si>
  <si>
    <t>Como solución a la situación anterior, desde la Facultad de Ingeniería se propone la creación de un Centro de Power Skills dirigido a estudiantes, profesores, egresados y personal administrativo donde dichos actores puedan formarse, desde un modelo de aprendizaje activo, en las competencias que, como el liderazgo, el pensamiento crítico, lo digital, el trabajo en equipo, entre otras, hacen parte del perfil actual de ciudadanos para el presente y el futuro. De igual forma, el Centro busca articular, transversalizar y potenciar las estrategias de actualización y experimentación pedagógica, curricular, evaluativa y didáctica para los profesores de la Facultad, con el propósito no sólo de coadyuvar en el desarrollo de competencias en la comunidad académica, sino con miras a mejorar la forma como ello se da y cómo se evalúa y mejora.</t>
  </si>
  <si>
    <t>En la actualidad, la educación superior está inmersa en tensiones que derivan de los vertiginosos cambios sociales, políticos, ambientales, tecnológicos y, en definitiva, culturales. Las demandas de la sociedad, los retos del cambio climático, los desafíos tecnológicos, así como las dinámicas del empleo retan de manera permanente la calidad y la pertinencia de la educación superior. En este contexto, el desajuste entre las competencias desarrolladas en los programas de educación superior y las necesidades de la sociedad han sido ampliamente analizadas por el WEF, Lumina Foundation, McKinsey, PWC, Crue Universidades Españolas, BID, Manpower y, a partir de ello, es posible evidenciar que las llamadas "Power skills" se configuran cada vez más como un eje neurálgico para el mejoramiento de los programas académicos en general, y para la cualificación permanente de estudiantes, profesores, egresados y empleados administrativos en particular. Al tiempo con lo anterior, tanto las mencionadas demandas de la sociedad como la incursión creciente de la tecnología en el ecosistema de la educación superior implican para los procesos de enseñanza y aprendizaje un reto significativo en términos de actualización pedagógica, curricular, evaluativa y didáctica so pena de desconocer, por un lado, la forma como aprenden los estudiantes y, por otra, las formas, herramientas, propósitos y mecanismos a partir de los cuales se crea el conocimiento y se desarrollan competencias en un entorno intercultural, interconectado y mediado por la tecnología, la virtualidad y la hiperconexión</t>
  </si>
  <si>
    <t>Julio César Saldarriaga Molina
Diana Catalina Rodríguez
Natalia Gaviria
Ana Lucía Pérez
Luis Alejandro Fletscher</t>
  </si>
  <si>
    <t>Ceset, CIA, DRAI, UPI</t>
  </si>
  <si>
    <t>Centro de "Power Skills" y desarrollo pedagógico para la Facultad de Ingeniería</t>
  </si>
  <si>
    <t>Centro de "Power skillls"</t>
  </si>
  <si>
    <t>MISIÓN 2</t>
  </si>
  <si>
    <t>Indicadores de los programas:</t>
  </si>
  <si>
    <t>1. Número de aliados estratégicos internacionales con los que se realizan actividades de cooperación científica, docente y de extensión por año (Programa 2) 2. Número de participantes de los estudiantes en actividades y estrategias que permiten fortalecer la formulación de la investigación (Programa 3) 3. Número de emprendimientos beneficiados de los nuevos programas institucionales para el fortalecimiento empresarial (Programa 3) 4. Número de proyectos, convenios y contratos en actividades de</t>
  </si>
  <si>
    <t>Fortalecimiento del Sistema de Investigación Institucional de la Facultad de Ingeniería</t>
  </si>
  <si>
    <t>Diseño e implementación de mecanismos para fortalecer el sistema de investigación institucional en la Facultad de Ingeniería</t>
  </si>
  <si>
    <t>Centro de Investigación y Posgrados, Vicedecanatura y Decanatura de la Facultad, Vicerrectoría de Investigación UdeA</t>
  </si>
  <si>
    <t>Vicerrectoría de Investigación</t>
  </si>
  <si>
    <t>Luis Alejandro Fletscher Bocanegra</t>
  </si>
  <si>
    <t>Jefe de Centro de Investigaciones y Posgrados</t>
  </si>
  <si>
    <t>luis.fletscher@udea.edu.co</t>
  </si>
  <si>
    <t>(Listar todos aquellos que participan en la realización del proyecto)</t>
  </si>
  <si>
    <t xml:space="preserve">En el año 1994, con el cambio de estatuto general, la Universidad de Antioquia tomó la decisión de convertirse en una universidad líder en investigación. Desde ese momento, la universidad se comprometió a promover la investigación como parte de su misión académica y estableció el Sistema de Investigación, creando estructuras y mecanismos para fomentar la investigación en todas las áreas del conocimiento. Como resultado de esta decisión, la Universidad de Antioquia logró posicionarse como una de las principales instituciones de investigación del país. 
El crecimiento de la investigación se ha dado a partir de la unidad básica del sistema, que se ha definido como el grupo de investigación. Si bien la Facultad cuenta con un amplio número de grupos de investigación, estas estructuras se quedan cortas de cara a los nuevos desafíos que enfrenta la sociedad actual, que  son cada vez más complejos y requieren soluciones innovadoras basadas en la investigación y el desarrollo. Esta situación ha planteado la necesidad de redefinir estas estructuras de investigación, a partir de la conformación de ecosistemas de investigación, que puedan promover el avance del conocimiento y la innovación en diferentes áreas del saber. Estos ecosistemas facilitan la colaboración y la interacción entre diferentes actores, incluyendo universidades, empresas, organizaciones gubernamentales y no gubernamentales, investigadores y estudiantes. 
En este contexto, se evidencia la necesidad de reformular, de manera intencionada, la estructura de investigación de la Facultad, que promueva la investigación colaborativa y transdisciplinaria.
</t>
  </si>
  <si>
    <t xml:space="preserve">Diseñar un ecosistema de investigación para la Facultad, que promueva la investigación colaborativa y transdisciplinaria, de cara a los desafíos actuales de la sociedad, los sectores productivo y gubernamental, y el medio ambiente.
</t>
  </si>
  <si>
    <t>La estructura actual del sistema de investigación de la Facultad no promueve ni facilita la interacción y la colaboración entre los diferentes actores, y por tanto  no da respuesta adecuada a los desafíos actuales de la sociedad, los sectores productivo y gubernamental, y el medio ambiente.</t>
  </si>
  <si>
    <t>Interpreto que el no consolidar los mecanismos ha funcionado?</t>
  </si>
  <si>
    <t>Carencia de apoyo en la estructuración y formulación de proyectos de gran escala</t>
  </si>
  <si>
    <t>Ausencia de mecanismos de comunicación entre los actores del subsistema de  investigación de la Facultad</t>
  </si>
  <si>
    <t>Carencia de estrategia intencionada para ejecutar proyectos conjuntos en la Facultad</t>
  </si>
  <si>
    <t>Desarticulación entre el quehacer de los investigadores y el rol de acompañamiento que debe jugar el Centro de investigación de la Facultad</t>
  </si>
  <si>
    <t>Informalidad en el registro de la información que genera el quehacer de los grupos de investigación</t>
  </si>
  <si>
    <t xml:space="preserve">No hay un sistema unificado de registro y seguimiento a la labor investigativa </t>
  </si>
  <si>
    <t>Pérdida de capacidad para aprovechar las oportunidades de financiamiento y colaboración con actores propios y externos</t>
  </si>
  <si>
    <t>Duplicidad de esfuerzos y subregistro de resultados de investigación</t>
  </si>
  <si>
    <t xml:space="preserve">Este proyecto busca promover la consolidación de un ecosistema de investigación en Ingeniería, en el que se articulen los grupos de investigación de la Facultad con actores externos, de cara a la formulación y ejecuión de proyectos que apunten a resolver desafíos actuales de la sociendad y el medio ambiente.
</t>
  </si>
  <si>
    <t>(Hasta donde llega el proyecto, identificar que no cubre el proyecto)</t>
  </si>
  <si>
    <t xml:space="preserve">Fortalecer el sistema de investigación en la Facultad, con el fin de contar con un derrotero que permita la articulación de los actores en torno a sus potencialidades y a una agenda de trabajo futuro claramente definida. </t>
  </si>
  <si>
    <t>30 meses</t>
  </si>
  <si>
    <t>Diciembre de 2025</t>
  </si>
  <si>
    <t xml:space="preserve">Identificar buenas prácticas de articulación existentes para promover el desarrollo de iniciativas con diversos actores y agendas de investigación externas a la Facultad. </t>
  </si>
  <si>
    <t>Junio de 2023</t>
  </si>
  <si>
    <t>Diciembre de 2023</t>
  </si>
  <si>
    <t>Documento con el inventario de las iniciativas institucionales y los requerimientos de registro de datos para lograr la articulación</t>
  </si>
  <si>
    <t>Septiembre de 2023</t>
  </si>
  <si>
    <t>Junio de 2024</t>
  </si>
  <si>
    <t>Lineamientos técnicos y plataforma para el registro de datos del quehacer investigativo</t>
  </si>
  <si>
    <t>Abril de 2024</t>
  </si>
  <si>
    <t>Diciembre de 2024</t>
  </si>
  <si>
    <t>Plataforma operativa</t>
  </si>
  <si>
    <t>Definir la agenda de investigación de la Facultad para consolidar la creación de su ecosistema, orientado hacia la solución de los problemas de la sociedad</t>
  </si>
  <si>
    <t>noviembre de 2023</t>
  </si>
  <si>
    <t>Compendio de las agendas y actores relavantes para la investigación de la Facultad</t>
  </si>
  <si>
    <t>Agosto de 2023</t>
  </si>
  <si>
    <t>Diseño metodológico y conclusiones del ejercicio</t>
  </si>
  <si>
    <t>Febrero de 2024</t>
  </si>
  <si>
    <t>Documento de la agenda con líneas estratégicas de la Facultad para los próximos 3 años</t>
  </si>
  <si>
    <t>Diversificar las fuentes de financiación de la investigación en la Facultad mediante la participación en convocatorias internacionales y la obtención de recursos de cooperación extranjera</t>
  </si>
  <si>
    <t>Mayo de 2023</t>
  </si>
  <si>
    <t>Abril de 2023</t>
  </si>
  <si>
    <t>Listado de las convocatorias en las que se participó e inventario de recursos obtenidos</t>
  </si>
  <si>
    <t>El 70% de los proyectos de investigación formulados están enmarcados en la agenda de investigación de la Facultad</t>
  </si>
  <si>
    <t>Incrementar en un 30% el indicador NGG de densidad a nivel de investigadores</t>
  </si>
  <si>
    <t xml:space="preserve">1. Identificar buenas prácticas de articulación existentes para promover el desarrollo de iniciativas con diversos actores y agendas de investigación externas a la Facultad. </t>
  </si>
  <si>
    <t>1.1 Mapeo de inciativas institucionales de articulación</t>
  </si>
  <si>
    <t>1.2 Valoración de las estrategias de articulación a partir del análisis de las redes de conocimiento</t>
  </si>
  <si>
    <t>1.3 Diseño de la estrategia de registro de datos generados por el quehacer investigativo de los grupos de investigación y Campaña de registro de datos y prueba de la plataforma</t>
  </si>
  <si>
    <t>2. Definir la agenda de investigación de la Facultad para consolidar la creación de su ecosistema, orientado hacia la solución de los problemas de la sociedad</t>
  </si>
  <si>
    <t>2.1 Identificación de actores y estudio de las agendas existentes</t>
  </si>
  <si>
    <t>nov.23</t>
  </si>
  <si>
    <t>2.2 Ejercicios de prospectiva y selección de ejes de interés</t>
  </si>
  <si>
    <t>2.3 Definir la agenda de investigación de la Facultad para consolidar la creación de su ecosistema, orientado hacia la solución de los problemas de la sociedad</t>
  </si>
  <si>
    <t>2.4 Publicación y socialización de agenda</t>
  </si>
  <si>
    <t>3. Diversificar las fuentes de financiación de la investigación en la Facultad mediante la participación en convocatorias internacionales y la obtención de recursos de cooperación extranjera</t>
  </si>
  <si>
    <t>3.1 Identificación y socialización de convocatorias estratégicas para diversificar los recursos de financiación de la investigación</t>
  </si>
  <si>
    <t>3.2 Diseño y socialización con los grupos de la estrategia de participación y aprovechamiento de convocatorias internacionales</t>
  </si>
  <si>
    <t>3.3 Sometimiento de proyectos a las convocatorias estratégicas identificadas</t>
  </si>
  <si>
    <t>Internacionalización de la Investigación de la Facultad de Ingeniería</t>
  </si>
  <si>
    <t>Diseño e implementación de una estrategia de internacionalización de la investigación para la Facultad de Ingeniería</t>
  </si>
  <si>
    <t>Centro de Investigación y Posgrados</t>
  </si>
  <si>
    <t>Unidad de Movilidad Nacional e Internacional</t>
  </si>
  <si>
    <t>Juan Felipe Botero Vega</t>
  </si>
  <si>
    <t>Profesor Asociado - Departamento de Ingeniería de Telecomunicaciones</t>
  </si>
  <si>
    <t>juanf.botero@udea.edu.co</t>
  </si>
  <si>
    <t>Desde hace algunos años, la internacionalización de la educación superior y sus múltiples dimensiones ha sido uno de los aspectos que mayores transformaciones, retos y oportunidades ha experimentado. Fenómenos como la globalización, la revolución tecnológica, la industria 4.0 (en el sentido definido por Kagermann, Wahlster y Lukas (2013) es decir, como integración de sistemas ciberfísicos y sus distintas implicaciones, entre otros, para la organización del trabajo. En: “Recommendations for implementing the strategic initiative INDUSTRIE 4.0. Final report of the Industrie 4.0 working group”) y el COVID-19, por mencionar sólo algunos, han tenido un impacto considerable en el concepto, propósito y forma como se diseña y despliega la internacionalización de la educación superior.
Más allá de la movilidad (entrante y saliente) de estudiantes, profesores y empleados, e incluso más allá de la internacionalización del currículo, la internacionalización de la educación superior implica la articulación intencionada de las distintas políticas, programas, propósitos, procesos y dinámicas que a nivel institucional definen las formas de trabajo, de educación, de producción y de transferencia de conocimiento con agendas y perspectivas globales.
Justamente en esta dirección, si bien la Facultad de Ingeniería ha tenido históricamente un rol protagónico en la internacionalización de la Universidad de Antioquia, no sólo en términos de movilidad, sino también de cooperación, investigación e incluso de internacionalización del currículo, es necesario avanzar en el nivel de madurez que, en materia de internacionalización tiene la Facultad, con el propósito de favorecer la inserción, consolidación y proyección de esta unidad académica en escenarios, iniciativas, estrategias y proyectos que, en materia de investigación, transferencia y educación en general, no sólo mejoren su visibilidad e impacto sino que permitan incrementar el nivel de calidad de la investigación, la docencia y la extensión que se hace al interior de la Facultad. Para ello, es necesario avanzar desde un nivel de trabajo académico atomizado o que responde a esfuerzos aislados o desarticulados, hacia una estrategia intencionada y transversal de internacionalización que permita priorizar, articular, maximizar y avanzar, desde la investigación como eje articulador, en la vía de un trabajo académico con vocación global.</t>
  </si>
  <si>
    <t>Camilo, se deberá pensar también en la articulación con pregrados y extensión (para poder participar en otras latitudes o con otros actores)</t>
  </si>
  <si>
    <t>Diseñar e implementar un modelo y estrategia para la internacionalización de la investigación que, en articulación con el modelo y estrategia para la internacionalización del currículo de los programas académicos (pregado y posgrado) de la Facultad de ingeniería, fortalezca e incremente el impacto, posicionamiento, reputación y visibilidad de las apuestas de investigación y transferencia de la unidad académica.</t>
  </si>
  <si>
    <t>A pesar de las fortalezas e internacionalización, investigación, relacionamiento externo y calidad de la formación a nivel de pregrado y posgrado, la Facultad de Ingeniería no cuenta con una estrategia de internacionalización de la investigación y diplomacia científica que articule, organice e intencione dichas fortalezas para potenciarlas, maximizarlas, incrementarlas y organizarlas. En tal sentido, la inserción de la Facultad en proyectos, estrategias, convocatorias, alianzas e iniciativas de orden mundial se dificulta (en términos de crecimiento y sostenibilidad) al no contar con una apuesta integrada e intencionada de mediano y largo plazo que permita pasar de un modo clásico de relacionamiento entre dos o más investigadores (ver: IAP (2016), "Doing global science: a guide to responsible conduct in the global research enterprise") que motu proprio se organizan con colegas externos para el diseño y realización de un proyecto, a la apuesta institucional de Facultad por la creación e inserción en redes de conocimiento a partir de las cuales se desarrollan dinámicas investigativas, de transferencia y formativas de alto nivel en tópicos de interes nacional e internacional.</t>
  </si>
  <si>
    <t>Inexistencia de una estrategia de internacionalización de la investigación y de diplomacia científica</t>
  </si>
  <si>
    <t>Inexistencia de mapa de actores clave a nivel nacional e internacional</t>
  </si>
  <si>
    <t>Desarticulación de los esfuerzos que en materia de internacionalización realiza la Facultad</t>
  </si>
  <si>
    <t>Capacitación insuficiente de profesores y empleados en internacionalización de la educación superior, de internacionalización de la investigación y en diplomacia científica</t>
  </si>
  <si>
    <t>Desarticulación de iniciativas, programas y proyectos de internacionalización con las agendas y estrategias de investigación e internacionalización del currículo de la Facultad</t>
  </si>
  <si>
    <t>Niveles insuficientes de competencia en lengua extranjera inglés en estudiantes y profesores</t>
  </si>
  <si>
    <t>1. Disminución del impacto de la investigación, la transferencia y la formación de alto nivel de la Facultad
2. Aislamiento de las estrategias, programas y prácticas investigativas, de transferencia y de formación de alto nivel en relación con las dinámicas nacionales e internacionales en la materia.
3. Disminución o estancamiento del nivel reputacional de la Facultad.
4. Baja participación de la Facultad en redes, programas, alianzas y proyectos de investigación de carácter internacional.</t>
  </si>
  <si>
    <t>1. Multiplicidad de esfuerzos de internacionalización con impacto reducido a nivel estructural y sistemático en la Facultad.
2. Disminución o estancamiento de los recursos frescos provenientes de convocatorias de  investigación y transferencia internacionales.
3. Reducción del perfil y relacionamiento internacional estratégico de estudiantes y profesores.</t>
  </si>
  <si>
    <t xml:space="preserve">
El desarrollo económico, científico, educativo, tecnológico y, en general, social y medioambiental de los países, y especialmente de aquellos denominados en vías de desarrollo, tienen en internacionalización de la investigación y en la diplomacia científica una oportunidad sine qua non. Lo anterior no sólo por motivos históricos o de tendencia, sino porque a partir de ellas, en tanto herramientas para cualificar, ampliar y profundizar la cooperación científica e investigativa multinivel, se articulan y potencian las capacidades, resultados y necesidades nacionales e institucionales a partir de agendas, fortalezas y necesidades de otros países, instituciones e investigadores en virtud de las cuales se construyen soluciones colaborativas y cooperadas a problemas comunes.
En esta dirección, y tal como lo señala Amitava Bandopadhyay, además de las estrategias del orden nacional en relación con dinámicas de la internacionalización de la investigación y de la diplomacia científica, a nivel institucional deben existir mecanismos eficaces que permitan una articulación efectiva de la ciencia, la tecnología y las cuestiones políticas conexas a las múltiples partes interesadas, para lo cual es necesario crear plataformas adecuadas para el intercambio de conocimientos e información entre científicos y expertos en ciencia y tecnología (“STI Diplomacy and Developing Countries: Current Issues and Challenges”, 2023). 
Estas plataformas o estrategias, entre las cuales puede contarse una apuesta por la construcción de un modelo y una estrategia para la internacionalización de la investigación y la diplomacia científica, implican una convicción institucional a nivel de Facultad por la necesidad de redimensionar, resignificar y repotenciar los propósitos, alcances, estrategias, procesos e incluso herramientas y procedimientos en virtud de los cuales los profesores y estudiantes idean y se insertan en procesos de generación y transferencia de conocimiento, así como formativos, toda vez que los retos, problemas y necesidades adquieren o consolidan un rasgo internacional que conduce no sólo a visualizar aliados, sino a definirlos, intencionarlos y trabajar de manera colaborativa con ellos en la definición de agendas y proyectos con miras a la generación de investigación y productos académicos de alto impacto, ya no sólo local, sino también nacional e internacional.</t>
  </si>
  <si>
    <t>El modelo y la estrategia de internacionalización de la investigación y de diplomacia científica de la Facultad busca definir los mecanismos, rutas, aliados, propósitos y protocolos para la creación, consolidación y proyección de las relaciones internacionales o con vocación internacional que, en materia de investigación y de oportunidades para la misma tienen profesores, estudiantes y egresados de los programas académicos de la Facultad.</t>
  </si>
  <si>
    <t>Diseñar e implementar un modelo y una estrategia de internacionalización de la investigación y de diplomacia científica para la Facultad de Ingeniería</t>
  </si>
  <si>
    <t>Estudiantes y Docentes de la Facultad de Ingeniería</t>
  </si>
  <si>
    <t>Balance de buenas prácticas presentado al Consejo de Facultad</t>
  </si>
  <si>
    <t>Mapa de actores presentado al Consejo de Facultad</t>
  </si>
  <si>
    <t>Diseñar un modelo y estrategia para la internacionalización de la investigación y de diplomacia científica para la Facultad de Ingeniería</t>
  </si>
  <si>
    <t>Balance de modelos y referentes presentado al Consejo de Facultad</t>
  </si>
  <si>
    <t>Propuesta de Acuerdo de Consejo de Facultad donde se presenta el modelo y la estrategia de internacionalización de la investigación y de diplomacia científica para la Facultad de Ingeniería</t>
  </si>
  <si>
    <t>Informe de reuniones y listados de asistencia a capacitaciones</t>
  </si>
  <si>
    <t>Informes semestrales de resultados de la implementación del modelo y la estrategia</t>
  </si>
  <si>
    <t>Suscripción o refrendación de alianzas y proyectos</t>
  </si>
  <si>
    <t>Alianzas suscritas entre la Facultad de Ingeniería e instituciones internacionales como resultado del modelo de internacionalización de la investigación y diplomacia científica de la Facultad</t>
  </si>
  <si>
    <t>Promover y fortalecer la estrategia de diplomacia científica de la Facultad a través de la participación en foros internacionales, redes de colaboración y eventos académicos, para mejorar la reputación, visibilidad e impacto de la Facultad y consolidar su presencia en la comunidad científica internacional.</t>
  </si>
  <si>
    <t>Agenda y balance de foros, redes y eventos de interés</t>
  </si>
  <si>
    <t>Aumentar en un 40% los recursos de investigación de la Facultad que ingresan por convocatorias internacionales</t>
  </si>
  <si>
    <t>Incrementar la participación activa bilateral de investigadores y estudiantes de posgrado, en los diferentes esquemas de cooperación internacional</t>
  </si>
  <si>
    <t>Porcentaje de incremento de recursos derivados de proyectos, estrategias o convocatorias internacionales de CTeI y de construcción de capacidades</t>
  </si>
  <si>
    <t xml:space="preserve">Porcentaje de profesores que participan en actividades de capacitación sobre internacionalización de la investigación y diplomacia científica </t>
  </si>
  <si>
    <t>1. Diagnosticar el estado actual de la internacionalización de la investigación y de la diplomacia científica al interior de la Facultad</t>
  </si>
  <si>
    <t>1.1 Mapear buenas prácticas en materia de internacionalización de la investigación y de diplomacia científica al interior de la Facultad, en atención a la literatura sobre la materia y a las disposiciones institucionales sobre ello</t>
  </si>
  <si>
    <t>1.2 Mapeo de actores con los cuales estudiantes, profesores y egresados de los programas académicos de la Facultad tienen mayor número y calidad de colaboraciones articulables con un modelo y estrategia de internacionalización de la investigación y de diplomacia científica</t>
  </si>
  <si>
    <t>2. Diseñar un modelo y estrategia para la internacionalización de la investigación y de diplomacia científica para la Facultad de Ingeniería</t>
  </si>
  <si>
    <t xml:space="preserve">2.1 Referenciación nacional e internacional de modelos de internacionalización de la investigación y de diplomacia científica en instituciones de educación superior </t>
  </si>
  <si>
    <t>2.2 Diseño del modelo y de la estrategia de internacionalización de la investigación y de diplomacia científica para la Facultad de Ingeniería</t>
  </si>
  <si>
    <t>2.3 Socialización y capacitación a profesores y estudiantes en torno al modelo y de la estrategia de internacionalización de la investigación y diplomacia científica para la Facultad de Ingeniería articulados con la estrategia institucional</t>
  </si>
  <si>
    <t xml:space="preserve">2.4 Despliegue e implementación del modelo y la estrategia </t>
  </si>
  <si>
    <t>3. Diseñar y suscribir alianzas estratégicas con instituciones internacionales cuyas agendas y apuestas de investigación estén alineadas con la de la Facultad y le signifiquen un valor agregado y ventaja competitiva, con el fin de fomentar la colaboración y el intercambio de conocimientos, experiencias y personas.</t>
  </si>
  <si>
    <t>4. Identificar y aplicar a convocatorias y programas internacionales de financiamiento para proyectos de investigación, desarrollo tecnológico y construcción de capacidades, con el fin de incrementar la inversión en la investigación en la Facultad.</t>
  </si>
  <si>
    <t>4.1 Identificar, en articulación con el observatorio estratégico de la Facultad, oportunidades de cooperación científica, académica, tecnológica y de construcción de capacidades</t>
  </si>
  <si>
    <t>5. Promover y fortalecer la estrategia de diplomacia científica de la Facultad a través de la participación en foros internacionales, redes de colaboración y eventos académicos, para mejorar la reputación, visibilidad e impacto de la Facultad y consolidar su presencia en la comunidad científica internacional.</t>
  </si>
  <si>
    <t>5.1 Definir una agenda y realizar un balance de foros, redes y eventos de interés en articulación con el modelo y la estrategia de internacionalización de la investigación y diplomacia científica de la Facultad de Ingeniería</t>
  </si>
  <si>
    <t>5.2 Participar en los foros internacionales, redes de colaboración y eventos académicos resultantes de la agenda y el balance construidos en la actividad 1, del objetivo específico 5</t>
  </si>
  <si>
    <t>Un ecosistema de investigación, desarrollo e innovación en ingeniería</t>
  </si>
  <si>
    <t>Un ecosistema de investigación, desarrollo e innovación en ingeniería: transformación desde la cooperación, la inter y la transdisciplinariedad con vocación territorial</t>
  </si>
  <si>
    <t>Centro de Extensión</t>
  </si>
  <si>
    <t>DRAI, Comunicaciones, Internacionalización, Viceerrectoría de Extensión, Vicedecanatura y Decanatura</t>
  </si>
  <si>
    <t>Luis Alejandro Fletscher Bocanegra/Ana Lucía Pérez Patiño</t>
  </si>
  <si>
    <t>Jefe de Centro de Investigaciones y Posgrados/Centro de Extensión Académica CESET</t>
  </si>
  <si>
    <t>luis.fletscher@udea.edu.co / lucia.perez@udea.edu.co</t>
  </si>
  <si>
    <t>A pesar de las fortalezas institucionales de la Universidad de Antioquia en general, y de la Facultad de Ingeniería en particular en términos de investigación, apropiación social, transferencia y comercialización de productos de nuevo conocimiento, surgidos tanto a partir de las fortalezas individuales y grupales como de alianzas y cooperación con individuos, grupos y comunidades nacionales e internacionales, las transformaciones sociales, políticas, económicas, ambientales y educativas de la última década a nivel local, regional, nacional y mundial han implicado que los sistemas y subsistemas que subyacen a dichas transformaciones se encuentren inmersos en procesos de rediseño, ajuste y reconfiguración permanente, so pena de perder su capacidad adaptativa y, por tanto, convertirse en sistemas y subsistemas obsoletos y desajustados en relación con las dinámicas de la realidad.
En esta dirección, las fortalezas de la Facultad de Ingeniería tienen en la ausencia de un ecosistema de innovación, así como en la articulación estructurada, intencionada y planeada con los demás actores de la sociedad una limitante considerable con miras a lograr un incremento en la cantidad y calidad de procesos, dinámicas y proyectos a partir de los cuales se busca dar soluciones que generen valor a las necesidades de la sociedad y el mundo.</t>
  </si>
  <si>
    <t>Consolidar un ecosistema de innovación, desarrollo e innovación en ingeniería que, a partir de interacciones y relaciones bidireccionales con el entorno y sus principales actores y determinantes, coadyuve con el desarrollo social, económico, productivo, tecnológico y ambiental de la región y del país.</t>
  </si>
  <si>
    <t>El subsistema de investigación, desarrollo e innovación de la Facultad de Ingeniería carece de intencionalidad, estructuración, eficiencia y planeación que permita identificar oportunidades, construir soluciones, y transferirlas de manera oportuna y efectiva para contribuir con la solución de problemas y necesidades asociadas con la ingeniería.</t>
  </si>
  <si>
    <t xml:space="preserve">Desconocimiento del inventario de invenciones disponibles para la transferencia a la industria </t>
  </si>
  <si>
    <t>Ausencia de estrategias para la identificación y la actualización periodica del inventatrio de invenciones, mercado potencial, aplicaciones, nivel de madurez (TRL) y estado de propiedad intelectual.</t>
  </si>
  <si>
    <t>Recursos humanos insuficientes para la protección, valoración, negociación y transferencia de las invenciones desarolladas en la Facultad.</t>
  </si>
  <si>
    <t>Las invenciones desarrolladas en la Facultad y los proyectos de transferencia, start ups y spin off  no han  contado con el acompañamiento técnico suficiente .</t>
  </si>
  <si>
    <t>La infraestructura física y tecnológica para el escalamiento de tecnologías es insuficente</t>
  </si>
  <si>
    <t>La Facultad de Ingeniería no dispone de un espacio, ni de la infraestructura para escalar invenciones de manera conjunta con la industria</t>
  </si>
  <si>
    <t>La convocatoria de investigación aplicada tiene limitaciones en recursos y difusión para la vinculación egectiva de la empresa.</t>
  </si>
  <si>
    <t>Las empresas y el Estado no encuentran estratégico realizar investigación aplicada con la Facultad de Ingeniería</t>
  </si>
  <si>
    <t>Causa primaria 5</t>
  </si>
  <si>
    <t>El crecimiento económico de las spin off y strart up de la Facultad de Ingeniería tiene limitaciones en en el tiempo y la falta de claridad en mecanismos de protección de la  propiedad intelectual limita la transferencia permanente de tecnología de la Universidad a los emprendimientos.</t>
  </si>
  <si>
    <t>Causa secundaria 5</t>
  </si>
  <si>
    <t>Las spin off y strart up de la Facultad de Ingeneiría tienen limitaciones en planes de negocios, protección de la propiedad intelectual y negociación de tecnología</t>
  </si>
  <si>
    <t>Obsolecencia de las invenciones desarrolladas en la Facultad y proyectos de transferencia, start ups y spin off  fracasados.</t>
  </si>
  <si>
    <t>Riesgo de pérdida de la propiedad intelectual de las invenciones, negociación errada en contratos de transferencia de tecnología y pérdida de regalías que beneficien el crecimiento de los grupos de investigación.</t>
  </si>
  <si>
    <t xml:space="preserve">Reducción de la reputación y visibilidad de la Facultad y sus dinámicas investigativas, académicas y de innovación </t>
  </si>
  <si>
    <t xml:space="preserve">Disminución de la capacidad para generar recursos económicos derivados de la investigación y la innovación para apalancar proyectos e iniciativas estratégicas de la Facultad </t>
  </si>
  <si>
    <t>Primarios (directos) de causa 4</t>
  </si>
  <si>
    <t>Secundarios (Indirectos) de causa 4</t>
  </si>
  <si>
    <t>Primarios (directos) de causa 5</t>
  </si>
  <si>
    <t>Secundarios (Indirectos) de causa 5</t>
  </si>
  <si>
    <t>Las instituciones de educación superior y las comunidades académicas y profesionales que las componen y que, además, las rodean y determinan, no deben ser asumidas como mera sumatoria de individuos esfuerzos, sino como elementos articuladores y partes en permanente relación. De ahí que dichas instituciones y comunidades se definen haciendo uso de la noción biológica de ecosistemas, entendiendo por estos “comunidades de organismos vivos que interactúan como un sistema (plantas, animales y microbios) en conjunción con los componentes no vivos de su entorno” (Beugré, C. (2017) Building Entrepreneurial Ecosystems in Sub-Saharan Africa A Quintuple Helix Model).
Esta relación viva, aplicada a las dinámicas de investigación e innovación en la Facultad, implica asumir que esta y sus actores internos no sólo interactuando entre sí, sino también, y de manera simbiótica, con el entorno y los distintos actores externos que lo componen. Ahora bien, dadas las dinámicas y prácticas actuales de la sociedad, el conocimiento, la economía y la tecnología, esta relación simbiótica debe ser cada vez más mutualista, oportuna, efectiva y eficiente. 
En tal sentido, los distintos “modelos de conocimiento“ o “modelos de innovación” son útiles en la medida en que las relaciones mencionadas respondan a una estructuración, intencionalidad y planeación coherente y fundamentada, con miras a favorecer, a partir de ello, su proyección y mejora. Así las cosas, desde comienzos de la década de los 90 y el llamado rol tradicional y lineal de la investigación en las universidades (Gibbons, M. et. al. (1994). The new production of knowledge. The dynamics of science and research in contemporary societies), pasando por los conocidos modelos de triple y cuádruple hélice, hasta los modelos de quíntuple hélice en la actualidad (determinada por los objetivos de desarrollo sostenible y el cambio climático), la relación de la Universidad con la sociedad, el Estado, la empresa y el medio ambiente ha sido un factor determinante para el avance del conocimiento, la economía, la sociedad y la humanidad misma.
Por tal motivo, el proyecto de consolidación del ecosistema de investigación, desarrollo e innovación de la Facultad implica la articulación, fundamentación y gestión de dicho ecosistema desde una perspectiva de quíntuple hélice donde no sólo se genera valor desde la investigación, sino que la misma y los demás procesos académicos de la Facultad se diseñan, gestionan, evalúan y mejoran a partir de la mencionada relación simbiótica-mutualista de la Facultad con el entorno y sus distintos actores.</t>
  </si>
  <si>
    <t>Diseño de un ecosistema y estrategia de innovación para la Facultad de ingeniería que consolide, mejore y proyecte las prácticas académicas, investigativas, de innovación y transferencia de la Facultad y promueva una articulación real y efectiva entre la unidad académica, el entorno y los distintos actores, grupos e instancias de interés.</t>
  </si>
  <si>
    <t>1 de junio del 2023</t>
  </si>
  <si>
    <t>30 de noviembre 2025</t>
  </si>
  <si>
    <t>1 de junio 2023</t>
  </si>
  <si>
    <t>Inventario de invenciones y capacidades de la Facultad e Ingeniería</t>
  </si>
  <si>
    <t>30 de noviembre 2024</t>
  </si>
  <si>
    <t>Caracterización presentada al Consejo de Facultad</t>
  </si>
  <si>
    <t>Estrategia y plan de acompañamiento entregado al Consejo de Facultad</t>
  </si>
  <si>
    <t>Fortalecer la red de investigadores y la convocatoria de investigación aplicada con base en la agenda regional de investigación.</t>
  </si>
  <si>
    <t>Convocatoria de investigación aplicada ajustada y con recursos frescos disponibles</t>
  </si>
  <si>
    <t>1 de agosto 2023</t>
  </si>
  <si>
    <t>Evidencia de difusión de la convocatoria y empresas que se postulan</t>
  </si>
  <si>
    <t>15 de octubre del 2023</t>
  </si>
  <si>
    <t>15 de diciembre del 2023</t>
  </si>
  <si>
    <t>Listado de proyectos elegibles</t>
  </si>
  <si>
    <t>1 de junio de 2024</t>
  </si>
  <si>
    <t>Documento con propuesta de prefactibilidad</t>
  </si>
  <si>
    <t>Consolidar la estrategia para el fortalecimiento de los planes de negocio de spinoffs y startups.</t>
  </si>
  <si>
    <t>1 de junio de 2023</t>
  </si>
  <si>
    <t>30 de noviembre de 2025</t>
  </si>
  <si>
    <t>Documento con evidencia de profesores formados</t>
  </si>
  <si>
    <t>Mapeo de buenas prácticas presentado al Consejo de Facultad</t>
  </si>
  <si>
    <t>Documento de diagnóstico presentado al Consejo de Facultad</t>
  </si>
  <si>
    <t>Documento con estratregia y plan, con alcance a las regiones donde la Facultad hace presencia</t>
  </si>
  <si>
    <t>Propuesta presentada al Consejo de Facultad</t>
  </si>
  <si>
    <t>Informes semestrales de avance, buenas prácticas y evaluación</t>
  </si>
  <si>
    <t xml:space="preserve">Estructurar un modelo y una estrategia de emprendimiento e intraemprendimiento para la Facultad de Ingeniería que recoja las buenas prácticas institucionales y de Facultad, así como las tendencias nacionales e internacionales en la materia </t>
  </si>
  <si>
    <t>Modelo y estrategia presentados al Consejo de la Facultad</t>
  </si>
  <si>
    <t>Balance de necesidades formativas presentado al Consejo de Facultad</t>
  </si>
  <si>
    <t>Informes semestrales de capacitación</t>
  </si>
  <si>
    <t>Informes semestrales de avance, buenas prácticas y evaluación presentado al Consejo de Facultad</t>
  </si>
  <si>
    <t>Consolidación del apoyo institucional para la materialización del Parque de ciencia en Oriente</t>
  </si>
  <si>
    <t> Vinculación laboral de un profesional en transferencia de tecnología en la UIFI</t>
  </si>
  <si>
    <t>Número de proyectos de CTeI formulados y desarrollados en convenio con el sector productivo, resultantes de la estrategia y plan de relacionamiento de la Facultad</t>
  </si>
  <si>
    <t>Porcentaje de incremento de recursos frescos derivados de proyectos, estrategias o productos de CTeI transferidos al sector externo</t>
  </si>
  <si>
    <t>Porcentaje de emprendimientos e iniciativas derivadas de investigación que mejoran su nivel de madurez tecnológica como resultado del acompañamiento y asesoría de la Facultad</t>
  </si>
  <si>
    <t>Número de intraemprendimientos a partir de los cuales se mejoran los productos, procesos y procedimientos en la Facultad</t>
  </si>
  <si>
    <t>Porcentaje de proyectos de emprendimiento de base tecnológica construídos por estudiantes de pregrado como resultado del modelo diseñado por la Facultad</t>
  </si>
  <si>
    <t>Porcentaje de proyectos de emprendimiento de base tecnológica construídos por estudiantes de posgrado como resultado del modelo diseñado por la Facultad</t>
  </si>
  <si>
    <t>Porcentaje de proyectos de emprendimiento de base tecnológica construídos por profesores como resultado del modelo diseñado por la Facultad</t>
  </si>
  <si>
    <t>Porcentaje de proyectos de intraemprendimiento de base tecnológica construídos por empleados como resultado del modelo diseñado por la Facultad</t>
  </si>
  <si>
    <t>1.2 Caracterizar el nivel de madurez tecnológicas de las tecnologías disponibles en la Facultad.</t>
  </si>
  <si>
    <t>1.3 Diseñar una estrategia y un plan de acompañamiento para mejorar los niveles de madurez tecnológica de los productos de investigación e innovación de la Facultad</t>
  </si>
  <si>
    <t>Poner en marcha una estrategia para el fortalecimiento del ecosistema de investigación, desarrollo e innovación en ingeniería, mediante la articulación con las empresas, el Estado para fortalecer la productividad empresarial, la competitividad regional y el bienestar de la sociedad.
Diseño de un ecosistema y estrategia de innovación para la Facultad de ingeniería que consolide, mejore y proyecte las prácticas académicas, investigativas, de innovación y transferencia de la Facultad y promueva una articulación real y efectiva entre la unidad académica, el entorno y los distintos actores, grupos e instancias de interés.</t>
  </si>
  <si>
    <t>2. Fortalecer la red de investigadores y la convocatoria de investigación aplicada con base en la agenda regional de investigación.</t>
  </si>
  <si>
    <t>2.1 Fortalecer con recursos frescos la convocatoria de investigación aplicada existente en la Facultad y en conexión con la convocatoria de la Dirección de innovación</t>
  </si>
  <si>
    <t>2.2 Difusión entre las empresas de los municipios del oriente antioqueño de la convocatoria de investigación aplicada</t>
  </si>
  <si>
    <t>ago_23</t>
  </si>
  <si>
    <t>2.3 Apertura y cierre de la covocatoria de investigación aplicada</t>
  </si>
  <si>
    <t>3. Estructurar una propuesta de prefactibilidad de un parque de Ciencia y Tecnología en la sede Oriente para el escalamiento de tecnologías y puesta a punto.</t>
  </si>
  <si>
    <t>3.1 Realización de propuesta de prefactibilidad</t>
  </si>
  <si>
    <t>4. Consolidar la estrategia para el fortalecimiento de los planes de negocio de spinoffs y startups.</t>
  </si>
  <si>
    <t>4.1 Formación de investigadores en temas de propiedad intelectual, valoración y negociación de tecnología y construcción de planes de negocio.</t>
  </si>
  <si>
    <t xml:space="preserve">5. Construir una estrategia y un plan de relacionamiento, interacción e innovación de la Facultad que, con fundamento en un modelo de quíntuple hélice, potencie la calidad, pertinencia, relevancia, impacto y comercialización de sus procesos y productos de investigación e innovación </t>
  </si>
  <si>
    <t>5.1 Mapear buenas prácticas en materia de modelos de innovación universitarios y empresariales, a nivel nacional e internacional, en atención a la literatura sobre la materia y a las disposiciones institucionales sobre ello</t>
  </si>
  <si>
    <t>5.2 Diagnósticos de espacios físicos, virtuales, así como de momentos y formas de relación entre la Facultad y el sector externo para procesos de ideación y desarrollo orientados o con potencial de innovación y a la transferencia</t>
  </si>
  <si>
    <t xml:space="preserve">5.3 Diseñar una estrategia y un plan de relacionamiento, interacción e innovación de la Facultad que, con fundamento en un modelo de quíntuple hélice, potencie la calidad, pertinencia, relevancia, impacto y comercialización de sus procesos y productos de investigación e innovación </t>
  </si>
  <si>
    <t>5.4 Elaborar una propuesta de "service-learning" que, con fundamento en las capacidades, dinámicas y agenda de investigación de la Facultad, articule las dinámicas formativas, investigativas y de relacionamiento con las necesidaes de las comunidades para, desde una perspectiva solidaria, mejorar la calidad de vida de las comunidades</t>
  </si>
  <si>
    <t>5.5 Implementar la propuesta de service-learning para la Facultad de Ingeniería</t>
  </si>
  <si>
    <t xml:space="preserve">6. Estructurar un modelo y una estrategia de emprendimiento e intraemprendimiento para la Facultad de Ingeniería que recoja las buenas prácticas institucionales y de Facultad, así como las tendencias nacionales e internacionales en la materia </t>
  </si>
  <si>
    <t>6.1 Mapeo de buenas prácticas institucionales y de Facultad en relación con emprendimientos e intraemprendimientos</t>
  </si>
  <si>
    <t>6.2 Diseñar un modelo, estrategia y plan de trabajo presentados al Consejo de la Facultad</t>
  </si>
  <si>
    <t>6.3 Identificar necesidades de capacitación de profesores, estudiantes y empleados en materia de emprendimiento e intraemprendimiento</t>
  </si>
  <si>
    <t xml:space="preserve">6.4 Capacitar estudiantes, profesores y empleados </t>
  </si>
  <si>
    <t>6.5 Implementar el modelo y la estrategia de emprendimiento e intraemprendimiento</t>
  </si>
  <si>
    <t>MISIÓN 3</t>
  </si>
  <si>
    <t>COSTO TOTAL PLAN DE ACCIÓN</t>
  </si>
  <si>
    <t>Formación de calidad para la transformación del entorno</t>
  </si>
  <si>
    <t>Al 2026 transformar sus programas académicos para aumentar de manera visible y objetiva su aporte a la solución de los problemas y necesidades humanas y de los ecosistemas, en el marco de agendas locales y nacionales de investigación y desarrollo territorial, incrementando en un 10% la movilidad social intrageneracional de sus egresados</t>
  </si>
  <si>
    <t>Gobierno y gobernanza con equidad</t>
  </si>
  <si>
    <t>Para el año 2026, gestionarse a partir de un modelo de gobernanza con enfoque territorial, de genero e inclusivo, con base en el cual se fortalecerán la efectividad y la confianza, y se tomarán decisiones académicas, administrativas y financieras basadas en evidencia con criterios de agilidad, apertura y transparencia</t>
  </si>
  <si>
    <t>Investigación e Innovación con pertinencia</t>
  </si>
  <si>
    <t>Para el año 2026 aumentar en un 20% las capacidades de investigación y los resultados de I+D+i a partir de la cooperación nacional e internacional y la diversificación de las fuentes de financiamiento, gracias a la articulación de sus estamentos con los sectores público y privado para aportar soluciones a los problemas de los territorios, del país y del mundo.</t>
  </si>
  <si>
    <t>MISIONES</t>
  </si>
  <si>
    <t>RETOS</t>
  </si>
  <si>
    <t>PLAN DE ACCIÓN
Facultad de Ingeniería 2023-2026</t>
  </si>
  <si>
    <t>No.
Programa  ó 
Indicador
PAI</t>
  </si>
  <si>
    <t>INDICADOR</t>
  </si>
  <si>
    <t>PAI</t>
  </si>
  <si>
    <t>PAUA</t>
  </si>
  <si>
    <t>Línea 
base
PAI</t>
  </si>
  <si>
    <t>Meta
Trienio
PAI</t>
  </si>
  <si>
    <t>Línea
Base
PAUA</t>
  </si>
  <si>
    <t>META PAUA 2023</t>
  </si>
  <si>
    <t>META PAUA 2024</t>
  </si>
  <si>
    <t>META PAUA 2025</t>
  </si>
  <si>
    <t>1. Formación de calidad para la transfromación del entorno</t>
  </si>
  <si>
    <t>2. Gobierno y gobernanza con equidad</t>
  </si>
  <si>
    <t>3. Investigación e innovación con pertinencia</t>
  </si>
  <si>
    <t>Sem 1</t>
  </si>
  <si>
    <t>Sem 2</t>
  </si>
  <si>
    <t>Desarrollo y gestión de infraestructura</t>
  </si>
  <si>
    <t>Formación de calidad con estándares internacionales</t>
  </si>
  <si>
    <t>Relación activa con el sector externo y la sociedad</t>
  </si>
  <si>
    <t>Formulación modelo de gobierno de la Facultad</t>
  </si>
  <si>
    <t>Transformación digital</t>
  </si>
  <si>
    <t>PSC</t>
  </si>
  <si>
    <t>Sistema de investigación</t>
  </si>
  <si>
    <t>Ecosistema de Investigación, desarrollo e innovación</t>
  </si>
  <si>
    <t>Estrategia de internacionalización de la Investigación</t>
  </si>
  <si>
    <t>PROGRAMA 1.</t>
  </si>
  <si>
    <t>Innovación educativa universitaria en respuesta a la formación humanística, los conocimientos y las capacidades en el contexto del siglo XXI</t>
  </si>
  <si>
    <t>1.1</t>
  </si>
  <si>
    <t>Número de cursos de pregrado que integren o combinen asignaturas en distintas modalidades, desarrollo de las funciones misionales, desde los territorios y en conexión con el mundo</t>
  </si>
  <si>
    <t>1.2</t>
  </si>
  <si>
    <t>Número de programas de pregrado que estén en armonización curricular</t>
  </si>
  <si>
    <t>1.3</t>
  </si>
  <si>
    <t>Número de estrategias didácticas innovadoras aplicadas en los programas de pregrado y posgrado en correspondencia con los cambios en los entornos de aprendizaje</t>
  </si>
  <si>
    <t xml:space="preserve">PROGRAMA 2. </t>
  </si>
  <si>
    <t>Consolidación de la formación integral de la comunidad universitaria en un entorno global</t>
  </si>
  <si>
    <t>2.1</t>
  </si>
  <si>
    <t>Número de integrantes de la comunidad universitaria participando en la nueva plataforma de fortalecimiento de capacidades en internacionalización, interculturalidad y ciudadanía global</t>
  </si>
  <si>
    <t>2.2</t>
  </si>
  <si>
    <t>Número de aliados estratégicos internacionales con los que se realizan actividades de cooperación científica docente y de extensión por año</t>
  </si>
  <si>
    <t>2.3</t>
  </si>
  <si>
    <t>Número de participantes en los cursos ofertados en el marco de la formación complementaria, deportiva, cultural y de bienestar</t>
  </si>
  <si>
    <t xml:space="preserve">PROGRAMA 3. </t>
  </si>
  <si>
    <t>Consolidación de capacidades para la creación, generación y democratización del conocimiento y la gestión de la innovación integral y el emprendimiento universitario</t>
  </si>
  <si>
    <t>3.1</t>
  </si>
  <si>
    <t>Cantidad de publicaciones en bases de datos</t>
  </si>
  <si>
    <t>3.2</t>
  </si>
  <si>
    <t>Número de citaciones de Google Scholar por año que recibe la UdeA</t>
  </si>
  <si>
    <t>3.3</t>
  </si>
  <si>
    <t>Número de participaciones de los estudiantes en actividades y estrategias que permitan fortalecer la formación en investigación</t>
  </si>
  <si>
    <t>3.4</t>
  </si>
  <si>
    <t>Número de emprendimientos beneficiados de los nuevos programas institucionales para el fortalecimiento empresarial</t>
  </si>
  <si>
    <t>3.5</t>
  </si>
  <si>
    <t>Número de proyectos, convenios y contratos en actividades de ciencia, tecnología, innovación y emprendimiento entre Universidad - Empresa - Estado - Sociedad</t>
  </si>
  <si>
    <t>3.6</t>
  </si>
  <si>
    <t>Número de proyectos de innovación social</t>
  </si>
  <si>
    <t xml:space="preserve">PROGRAMA 4. </t>
  </si>
  <si>
    <t>Consolidación de la permanencia universitaria</t>
  </si>
  <si>
    <t>4.1</t>
  </si>
  <si>
    <t>Número de Estudiantes beneficiarios de los programas y servicios orientados a promover la permanencia estudiantil</t>
  </si>
  <si>
    <t>4.2</t>
  </si>
  <si>
    <t>Tasa de deserción por semestre</t>
  </si>
  <si>
    <t>4.3</t>
  </si>
  <si>
    <t>Número de participantes en actividades desarrolladas para promover el buen vivir en la comunidad universitaria</t>
  </si>
  <si>
    <t xml:space="preserve">PROGRAMA 5. </t>
  </si>
  <si>
    <t>Fortalecimiento de las capacidades del talento humano universitario</t>
  </si>
  <si>
    <t>5.1</t>
  </si>
  <si>
    <t>Porcentaje de profesores que realizan procesos formativos y de cualificación docente ofertados por la universidad</t>
  </si>
  <si>
    <t>5.2</t>
  </si>
  <si>
    <t>Porcentaje de implementación del teletrabajo</t>
  </si>
  <si>
    <t>5.3</t>
  </si>
  <si>
    <t>Porcentaje de planificación y retroalimentación de la labor</t>
  </si>
  <si>
    <t>5.4</t>
  </si>
  <si>
    <t>Número de nuevos empleados vinculados en carrera administrativa por concurso público</t>
  </si>
  <si>
    <t>5.5</t>
  </si>
  <si>
    <t>Número de plazas docentes de tiempo completo equivalentes ocupadas</t>
  </si>
  <si>
    <t>5.6</t>
  </si>
  <si>
    <t>Número de plazas docentes de tiempo completos equivalentes creadas</t>
  </si>
  <si>
    <t xml:space="preserve">PROGRAMA 6. </t>
  </si>
  <si>
    <t>Actualización de normativas académicas y administrativas prioritarias para la universidad</t>
  </si>
  <si>
    <t>6.1</t>
  </si>
  <si>
    <t>Número de temas de interés institucional priorizados que se actualizan desde lo normativo</t>
  </si>
  <si>
    <t>6.2</t>
  </si>
  <si>
    <t>Número de talleres de apoyo para la deliberación y proyección de la reforma de regulaciones específicas, priorizados por la dirección jurídica</t>
  </si>
  <si>
    <t>N/A</t>
  </si>
  <si>
    <t>PROGRAMA 7.</t>
  </si>
  <si>
    <t>Fortalecimiento de un gobierno universitario eficaz, respetuoso del pluralismo y la participación</t>
  </si>
  <si>
    <t>7.1</t>
  </si>
  <si>
    <t>Número de eventos de formación y divulgación sobre temas de gobierno, democracia, participación, ciudadanía y convivencia para la comunidad universitaria</t>
  </si>
  <si>
    <t>7.2</t>
  </si>
  <si>
    <t>Nivel de participación de la comunidad universitaria en los procesos de elección y consulta para la designación de autoridades y de representantes en órganos de decisión universitarios</t>
  </si>
  <si>
    <t>PROGRAMA 8.</t>
  </si>
  <si>
    <t xml:space="preserve">Actualización de procesos académicos o administrativos prioritarios </t>
  </si>
  <si>
    <t>8.1</t>
  </si>
  <si>
    <t>Nivel de optimización de recursos en los nuevos procesos académicos o administrativos intervenidos</t>
  </si>
  <si>
    <t>?</t>
  </si>
  <si>
    <t>8.2</t>
  </si>
  <si>
    <t>Número de procesos académicos y administrativos prioritarios estandarizados</t>
  </si>
  <si>
    <t>PROGRAMA 9.</t>
  </si>
  <si>
    <t>Avance de las tecnologías de información y las comunicaciones en la gestión académica y administrativa universitaria</t>
  </si>
  <si>
    <t>9.1</t>
  </si>
  <si>
    <t>Índice de madurez de la transformación digital</t>
  </si>
  <si>
    <t>65
Puntos</t>
  </si>
  <si>
    <t>85
Puntos</t>
  </si>
  <si>
    <t>9.2</t>
  </si>
  <si>
    <t>Índice de apropiación de la transformación digital</t>
  </si>
  <si>
    <t xml:space="preserve">PROGRAMA 10. </t>
  </si>
  <si>
    <t>Consolidación de condiciones de infraestructura física y dotacional acorde con las necesidades y posibilidades institucionales</t>
  </si>
  <si>
    <t>10.1</t>
  </si>
  <si>
    <t>Número de metros cuadrados construidos para adaptar la infraestructura universitaria a nuevas dinámicas institucionales</t>
  </si>
  <si>
    <t>10.2</t>
  </si>
  <si>
    <t>Número de metros cuadrados adecuados para adaptar la infraestructura universitaria a nuevas dinámicas institucionales</t>
  </si>
  <si>
    <t xml:space="preserve">PROGRAMA 11. </t>
  </si>
  <si>
    <t xml:space="preserve">Promoción de una vida universitaria pluriversa e interseccional </t>
  </si>
  <si>
    <t>11.1</t>
  </si>
  <si>
    <t>Número de estudiantes con capacidades diversas partícipes o beneficiarios de las actividades, programas y servicios de la Dirección de Bienestar Universitario</t>
  </si>
  <si>
    <t>11.2</t>
  </si>
  <si>
    <t>Nivel de implementación de adecuaciones en la Ciudad Universitaria que faciliten procesos de inclusión de personas con capacidades diversas (Fase:circulación y espacio público)</t>
  </si>
  <si>
    <t xml:space="preserve">PROGRAMA 12. </t>
  </si>
  <si>
    <t>Desarrollo de Iniciativas universitarias hacia la contribución en la construcción de paz</t>
  </si>
  <si>
    <t>12.1</t>
  </si>
  <si>
    <t>Número de programas académicos de pregrado interdisciplinarios ofertados con enfoque de paz</t>
  </si>
  <si>
    <t>12.2</t>
  </si>
  <si>
    <t>Número de proyectos de investigación y extensión con comunidades, que fortalezcan los procesos de construcción de paz con énfoque territorial</t>
  </si>
  <si>
    <t>12.3</t>
  </si>
  <si>
    <t>Número de participantes en espacios educativos, políticos y culturales implementados para la construcción de paz</t>
  </si>
  <si>
    <t xml:space="preserve">PROGRAMA 13. </t>
  </si>
  <si>
    <t>Fomento de una cultura ambientalmente sostenible, la biodiversidad y la salud de la comunidad universitaria en y desde los territorios</t>
  </si>
  <si>
    <t>13.1</t>
  </si>
  <si>
    <t>Porcentaje de avance en la implementación de la política de gestión ambiental</t>
  </si>
  <si>
    <t>13.2</t>
  </si>
  <si>
    <t>Número de iniciativas ambientales en los campus y sedes universitarios</t>
  </si>
  <si>
    <t xml:space="preserve">PROGRAMA 14. </t>
  </si>
  <si>
    <t>Apropiación y divulgación de la cultura y el patrimonio universitario como pilar para la proyección de las identidades plurales y las ciudadanías culturales en los territorios regionales y en el proyecto educativo de la institución</t>
  </si>
  <si>
    <t>14.1</t>
  </si>
  <si>
    <t>Número de eventos culturales y de patrimonio realizados en la Universidad</t>
  </si>
  <si>
    <t>14.2</t>
  </si>
  <si>
    <t>Número de beneficiarios de la actividad cultural y de patrimonio universitaria</t>
  </si>
  <si>
    <t>INDICADORES
PROPIOS</t>
  </si>
  <si>
    <t>Convenciones</t>
  </si>
  <si>
    <t>Indicadores ó programas del PAI 2021-2024</t>
  </si>
  <si>
    <t>Identificación de que es un programa del PAI 2021-2024</t>
  </si>
  <si>
    <t>Articulación de indicador PAI a Macroproyecto PAUA</t>
  </si>
  <si>
    <t>Articulación de programa PAI a Macroproyecto PAUA</t>
  </si>
  <si>
    <t>No haya rticulación ni a proyecto o programa o macroproyecto</t>
  </si>
  <si>
    <t>Existe incertidumbre de sí hay o no articulación a indicador o programa</t>
  </si>
  <si>
    <t>P10. Consolidación de condiciones de infraestructura física y dotacional acorde con las necesidades y posibilidades institucionales</t>
  </si>
  <si>
    <t>4.6 Mejorar la infraestructura física de la Universidad en respuesta a las necesidades académicas y adminsitrativas particulares de la comunidad universitaria y las políticas de responsanilidad social y ambiental</t>
  </si>
  <si>
    <t>4. Educación de calidad
9. Industria, Innovación e infraetrructura</t>
  </si>
  <si>
    <t>Principio 9. Con el proyecto, la Universidad contribuye a promover el desarrollo y la difusión de tecnologías respetuosas con el medio ambiente</t>
  </si>
  <si>
    <t>Aumentar el número de metros cuadrados construidos y adecuados de la Universidad, con base en las necesidades académicas y administrativas de la Facultad</t>
  </si>
  <si>
    <t xml:space="preserve">Mejorar, profundizar y potenciar las dinámicas académicas de la Facultad en cada uno de los territorios donde hace presencia la unidad académica, con miras a profundizar la inclusión, la imaginación y la creatividad que subyacen y son condición de posibilidad de los procesos académicos y científicos en la Facultad </t>
  </si>
  <si>
    <t>1.1 Articular la investigación y la extensión a la docencia para la formación integral de excelencia académica</t>
  </si>
  <si>
    <t>Mejoramiento continua en formación de excelencia</t>
  </si>
  <si>
    <t>4. Educación de calidad
17. Alianzas para lograr los objetivos</t>
  </si>
  <si>
    <t>Principio 1: Con el proyecto la Universidad contribuye a apoyar y respetar la protección de derechos humanos declarados internacionalmene</t>
  </si>
  <si>
    <t>01/05/2023 a 31/12/2025</t>
  </si>
  <si>
    <t>32 meses</t>
  </si>
  <si>
    <t>P12. Desarrollo de Iniciativas universitarias hacia la contribución en la construcción de paz</t>
  </si>
  <si>
    <t>P1. Innovación educativa universitaria en respuesta a la formación humanística, los conocimientos y las capacidades en el contexto del siglo XXI</t>
  </si>
  <si>
    <t xml:space="preserve">
2. Rediseñar y aumentar el portafolio de actividades e iniciativas de educación continua</t>
  </si>
  <si>
    <t>34 meses</t>
  </si>
  <si>
    <t>M1.1.1</t>
  </si>
  <si>
    <t>M1.1.2</t>
  </si>
  <si>
    <t>M1.1.3</t>
  </si>
  <si>
    <t>Porcentaje de estudiantes de posgrado que mejoran su competencia intercultural como resultado de procesos de intercambio académico VIRTUAL</t>
  </si>
  <si>
    <t>M1.2.1</t>
  </si>
  <si>
    <t>M1.2.2</t>
  </si>
  <si>
    <t>M1.2.3</t>
  </si>
  <si>
    <t>M1.2.4</t>
  </si>
  <si>
    <t>M1.2.5</t>
  </si>
  <si>
    <t>M1.2.6</t>
  </si>
  <si>
    <t>M1.2.7</t>
  </si>
  <si>
    <t>M1.2.9</t>
  </si>
  <si>
    <t>M1.2.8</t>
  </si>
  <si>
    <t>M1.2.10</t>
  </si>
  <si>
    <t>M1.3.1</t>
  </si>
  <si>
    <t>M1.3.2</t>
  </si>
  <si>
    <t>M1.3.3</t>
  </si>
  <si>
    <t>M1.3.4</t>
  </si>
  <si>
    <t>M1.3.5</t>
  </si>
  <si>
    <t>M1.3.6</t>
  </si>
  <si>
    <t>M1.3.7</t>
  </si>
  <si>
    <t>M1.3.8</t>
  </si>
  <si>
    <t>M1.3.9</t>
  </si>
  <si>
    <t>M1.3.10</t>
  </si>
  <si>
    <t xml:space="preserve">P8. Actualización de procesos académicos o administrativos prioritarios </t>
  </si>
  <si>
    <t>4.1 Desarrollar capacidades para la anticipación, orientación y evaluación institucionales, que le permitan a la Universidad la toma estratégica de decisiones frente a su presencia y relación con el entorno.
4.3 Consolidar la descentralización y desconcentración de estructuras, procesos y recursos, que le permitan a la Universidad la flexibilización  y la sostenibiulidad de la operación interna, y la mejora de la proyección y autonomía en los territorios en los que tiene presencia.</t>
  </si>
  <si>
    <t>4. Educación de calidad
16. Paz, justicia e instituciones sólidas
17. Alianzas para lograr los objetivos</t>
  </si>
  <si>
    <t>Principio 9: Con el proyecto la Universidad contribuye a promover el desarrollo y difusión de tecnologías respetuosas con el medio ambiente
Principio 10: Con el proyecto la Universidad contribuye a trabajar contra la corrupción en todas sus formas, como la extorsión y el soborno.</t>
  </si>
  <si>
    <t>Mejoramiento y automatización de procesos institucionales</t>
  </si>
  <si>
    <t>M2.1.1</t>
  </si>
  <si>
    <t>M2.1.2</t>
  </si>
  <si>
    <t>% Porcentaje de implementación de la estrategia de comunicaciones para la Facultad de ingeniería</t>
  </si>
  <si>
    <t>M2.1.3</t>
  </si>
  <si>
    <t>M2.1.4</t>
  </si>
  <si>
    <t>M2.1.5</t>
  </si>
  <si>
    <t>M2.1.6</t>
  </si>
  <si>
    <t>M2.1.7</t>
  </si>
  <si>
    <t>M2.1.8</t>
  </si>
  <si>
    <t>M2.1.9</t>
  </si>
  <si>
    <t>M2.1.10</t>
  </si>
  <si>
    <t>M2.1.11</t>
  </si>
  <si>
    <t>M2.1.12</t>
  </si>
  <si>
    <t>P9. Avance de las tecnologías de información y las comunicaciones en la gestión académica y administrativa universitaria</t>
  </si>
  <si>
    <t>4.4 Disponer de un sistema integral de comunicaciones que favorezca el relacionamiento de la Universidad con la comunidad interna y externa, que visibilice su quehacer académico, científico, social y cultural</t>
  </si>
  <si>
    <t>4. Educación de calidad</t>
  </si>
  <si>
    <t>Principio 9: Con el proyecto la Universidad contribuye a promover el desarrrollo y la difusión de tecnologías respetuosas con el medio ambiente</t>
  </si>
  <si>
    <t>Toda la Comunidad académica, administrativa y actores externos</t>
  </si>
  <si>
    <t>Sistematización y visibilización de resultados, procesos y procedimientos</t>
  </si>
  <si>
    <t>M2.2.1</t>
  </si>
  <si>
    <t>M2.2.2</t>
  </si>
  <si>
    <t>P8. Fortalecimiento de las capacidades del talento humano universitario</t>
  </si>
  <si>
    <t>2.2 Fortalecer la formación integral de los profesores hacia la construcción de comunidad universitaria
2.3 Fortalecer la formación integral del personal administrativo hacia la construcción de comunidad universitaria</t>
  </si>
  <si>
    <t>8. Trabajo decente y crecimiento económico
10. Reducción de desigualdades
3. Salud y bienestar</t>
  </si>
  <si>
    <t>Principio 6: Con el proycto, la Universidad contribuye a defender la eliminación de la discriminación con respecto al empleo y la ocupación</t>
  </si>
  <si>
    <t>Capacitación de docentes, empleados y estudiantes en PS y desarrollo pedagógico</t>
  </si>
  <si>
    <t>M2.3.1</t>
  </si>
  <si>
    <t>M2.3.2</t>
  </si>
  <si>
    <t>M2.3.3</t>
  </si>
  <si>
    <t>M2.3.4</t>
  </si>
  <si>
    <t>M2.3.5</t>
  </si>
  <si>
    <t>M2.3.6</t>
  </si>
  <si>
    <t>M2.3.7</t>
  </si>
  <si>
    <t xml:space="preserve">1. Analizar las necesidades de formación que, en materia de power skills, tienen los estudiantes, profesores, egresados y personal administrativo de la facultad </t>
  </si>
  <si>
    <t>1.1 Crear el centro de Power Skills y desarrollo pedagógico</t>
  </si>
  <si>
    <t>1.2 Mapeo de necesidades de Power Skills en el ámbito de la educación superior y de la ingeniería en Colombia y en el mundo</t>
  </si>
  <si>
    <t>1.3 Mapeo de necesidades pedagógicas, curriculares, evaluativas y didácticas de los profesores de la Facultad en relación con las tendencias del sector y la educación en ingeniería</t>
  </si>
  <si>
    <t>2. Contrastar las necesidades formativas de los estudiantes, profesores, egresados y personal administrativo de la Facultad con las tendencias en materia de power skills y competencias pedagógicas, curriculares, evaluativas y didácticas de los profesores en América Latina y en el mundo</t>
  </si>
  <si>
    <t xml:space="preserve">2.1 Evaluar los niveles de competencia que, en el ámbito de las Power Skills tienen los estudiantes, profesores, egresados y personal administrativo de la Facultad </t>
  </si>
  <si>
    <t>2.2 Evaluar los niveles de competencia pedagógicas, curriculares, evaluativas y didácticas de los profesores de la Facultad</t>
  </si>
  <si>
    <t>3. Diseñar un portafolio de estrategias, programas y actividades de capacitación en torno a las power skills para estudiantes, profesores, egresados y personal administrativo de la facultad, y para el mejoramiento de las competencias pedagógicas, curriculares, evaluativas y didácticas de los profesores</t>
  </si>
  <si>
    <t>3.1 Elaborar, con base en los insumos de los objetivos 1 y 2, un portafolio de capacitación para el desarrollo de Power Skills en estudiantes, profesores, egresados y personal administrativo de la Facultad de Ingeniería</t>
  </si>
  <si>
    <t>3.2 Elaborar, con base en los insumos de los objetivos 1 y 2, un portafolio de capacitación para el desarrollo de competencias pedagógicas, curriculares, evaluativas y didácticas de los profesores de la Facultad</t>
  </si>
  <si>
    <t xml:space="preserve">4. Implementar un piloto de capacitación en power skills para estudiantes, profesores, egresados y personal administrativo de la facultad </t>
  </si>
  <si>
    <t>4.1 Ejecutar el portafolio de capacitación en Power Skills para la comunidad de la Facultad</t>
  </si>
  <si>
    <t>Sesión de derechos de curso de 32h</t>
  </si>
  <si>
    <t>P3 Consolidación de capacidades para la creación, generación y democratización del conocimiento y la gestión de la innovación integral y el emprendimiento universitario</t>
  </si>
  <si>
    <t>1.1 Articular la investigación y la extensión a la docencia par la formación integral de excelencia académica
1.4 Fomentar el avance y la diversidad en la generación, aplicación y apropiación del conocimiento
1.5 Fomentar la innovación para la comprensión y solución de problemas y la potenciación de capacidades hacia la transformación de la Universidad y los territorios</t>
  </si>
  <si>
    <t>4. Educación de calidad
8. Trabajo decente y crecimiento económico
16. Paz, justicia e instituciones sólidas</t>
  </si>
  <si>
    <t>Principio 4: Con el proyecto la Universidad contribuye a defender la eliminación de todas las formas de trabajo forzado u obligatorio</t>
  </si>
  <si>
    <t>M3.1.1</t>
  </si>
  <si>
    <t>Ampliar el panorama y expectativas de la investigación de la Facultad a nivel nacional e internacional</t>
  </si>
  <si>
    <t>Toda la comunidad académica</t>
  </si>
  <si>
    <t>P2 Consolidación de la formación integral de la comunidad universitaria en un entorno global</t>
  </si>
  <si>
    <t>4. Educación de calidad
10. Reducción de las desigualdades
11. Ciudades y comunidades sostenibles
17. Alianzas para lograr los objetivos</t>
  </si>
  <si>
    <t>Principio 1: Con el proyecto la Universidad contribuye a apoyar y respetar la protección de derechos humanos declarados internacionalmente</t>
  </si>
  <si>
    <t>M3.2.1</t>
  </si>
  <si>
    <t>M3.1.2</t>
  </si>
  <si>
    <t>M3.2.2</t>
  </si>
  <si>
    <t>M3.2.3</t>
  </si>
  <si>
    <t>M3.2.4</t>
  </si>
  <si>
    <t>M3.3.1</t>
  </si>
  <si>
    <t>M3.3.2</t>
  </si>
  <si>
    <t>M3.3.3</t>
  </si>
  <si>
    <t>M3.3.4</t>
  </si>
  <si>
    <t>M3.3.5</t>
  </si>
  <si>
    <t>M3.3.6</t>
  </si>
  <si>
    <t>M3.3.7</t>
  </si>
  <si>
    <t>M3.3.8</t>
  </si>
  <si>
    <t>M3.3.9</t>
  </si>
  <si>
    <t>M3.3.10</t>
  </si>
  <si>
    <t>MP1. Sistema de Investigación
MP2. Internacionalización de la investigación
MP3. Ecosistema de Innovación</t>
  </si>
  <si>
    <t>MACROPROYECTOS</t>
  </si>
  <si>
    <t>MP1. Desarrollo y Gestión de Infraestructura
MP2. Formación de Calidad y relevancia
MP3. Relacionamiento con el entorno</t>
  </si>
  <si>
    <t>Toda la comunidad académica y administrativa de la Facultad de Ingeniería (+10.000 personas)</t>
  </si>
  <si>
    <t>Estudiante (pregrado y posgrado), profesores, egresados, personal administrativo y comunidades de influencia de la Facultad.</t>
  </si>
  <si>
    <t>01/07/2023 a 12/12/2025</t>
  </si>
  <si>
    <t>4.3 Definir un plan de capacitación para profesores de la Facultad en relación con didáctica y nuevas formas evaluativas</t>
  </si>
  <si>
    <t>4.4 Implementar el plan de capacitación para profesores de la Facultad en relación con didáctica y nuevas formas evaluativas</t>
  </si>
  <si>
    <t>Tres aulas adecuadas tipo aulas invertidas</t>
  </si>
  <si>
    <t>1.3. Adecuar física y tecnológicamente tres aulas de la Facultad en los campus de Medellín, Carmen del Viboral y Urabá (una en cada campus), a manera de prueba piloto, tipo aulas invertidas para propiciar aprendizajes activos</t>
  </si>
  <si>
    <t>Propuesta de diplomado</t>
  </si>
  <si>
    <t>1.1 Actualizar la normativa y los lineamientos para la gestión curricular y de la calidad de los programas académicos de la Facultad</t>
  </si>
  <si>
    <t>3.2. Definir el plan de capacitación para jefes de programa, comité de currículo, comité de autoevaluación y coordinadores de procesos académicos de la Facultad en materia de gestión curricular y aseguramiento de la calidad</t>
  </si>
  <si>
    <t xml:space="preserve">3.4 Implementar los planes de capacitación </t>
  </si>
  <si>
    <t>Plan de articulación</t>
  </si>
  <si>
    <t>Informe semestral de seguimiento</t>
  </si>
  <si>
    <t>Plan de pasantías avalado por el Consejo de Facultad</t>
  </si>
  <si>
    <t xml:space="preserve">Informe semestral de seguimiento </t>
  </si>
  <si>
    <t>Informe semestral de seguimiento a la estrategia</t>
  </si>
  <si>
    <t>1.9 Desplegar la estrategia de identificación, formulación y desarrollo de soluciones para retos empresariales y sociales articulados con los programas académidos de pregrado y posgrado, así como con los grupos y proyectos de investigación de la Facultad</t>
  </si>
  <si>
    <t>Informe de elementos identificados por proceso</t>
  </si>
  <si>
    <t>Documento consolidado de necesidades de Power Skills diferenciado por actor de la Facultad</t>
  </si>
  <si>
    <t>Documento consolidado de necesidades docentes en pedagogía</t>
  </si>
  <si>
    <t xml:space="preserve">Portafolio de capacitación en competencias pedagógicas, curriculares, evaluativas y didácticas de los profesores </t>
  </si>
  <si>
    <t>Agenda consolidada</t>
  </si>
  <si>
    <t>Listado de convocatorias caracterizadas y enviadas a los grupos de investigación pertinentes</t>
  </si>
  <si>
    <t>Estrategia operativa de socialización, comunicación y apoyo para la participación de los grupos de investigación en las convocatorias identificadas.</t>
  </si>
  <si>
    <t xml:space="preserve">Informes semestrales </t>
  </si>
  <si>
    <t>Informe semestral</t>
  </si>
  <si>
    <t>1.1 Actualizar inventario y mapeo de invenciones, capacidades y ofertas tecnológicas de los grupos de investigación de la Facultad</t>
  </si>
  <si>
    <t>Balance de spin off y start ups acompañados por los profesores formados, en temas de propiedad intelectual</t>
  </si>
  <si>
    <t>4.2 Generar ambientes para la creación y fortalecimiento de start-ups y spin-off</t>
  </si>
  <si>
    <t>3. Generar un plan de capacitación para la gestión y calidad académica de la Facultad</t>
  </si>
  <si>
    <t>3.3 Definir un plan de capacitación del personal docente y administrativo, en relación con la planeación, diseño y uso de los datos académicos para la gestión curricular y de la calidad de los programas de pregrado y posgrado de la Facultad</t>
  </si>
  <si>
    <t>Entregables de la actividad 8</t>
  </si>
  <si>
    <t>2. Rediseñar y aumentar el portafolio de actividades e iniciativas de educación continua</t>
  </si>
  <si>
    <t>4.1 Definir los propósitos y estructura organizacional de la unidad para la gestión de proyectos de investigación y su conformación alineada a la estructura orgánica de la Facultad y articulada a las estrategias definidas por la Universidad desde la división central de Innovación.</t>
  </si>
  <si>
    <t xml:space="preserve"> mar-25</t>
  </si>
  <si>
    <t>3.1 Suscripción o refrendación de alianzas y proyectos</t>
  </si>
  <si>
    <t>1. Diseñar estrategias y planes de acompañamiento para mejorar los niveles de madurez tecnológica de los productos de investigación e innovación de la Facultad</t>
  </si>
  <si>
    <t>30 de octubre 2023</t>
  </si>
  <si>
    <t>1.2 Caracterizar el nivel de madurez tecnológica de las tecnologías disponibles en la Facultad.</t>
  </si>
  <si>
    <t>30 de julio del 2023</t>
  </si>
  <si>
    <t>Diseñar, a partir del subsistema de investigación de la Facultad, un ecosistema de innovación (sus propósitos, lineamientos, procesos y procedimientos) que, basado en un modelo de quíntuple hélice, favorezca, consolide y proyecte las dinámicas y productos de investigación y de desarrollo de la Facultad de Ingeniería.</t>
  </si>
  <si>
    <t>Diana Catalina Rodriguez
Juan Diego Vélez
Lina Berrouet
Mario Alberto Gaviria
Pedro Simánca
Francisco Herrera
Lina María González
Noé Alejandro Mesa
Eduard Rodríguez
Diego José Luis Botía
John Fredy Ochoa
Augusto Salazar Jimenez
Edwin García Aristizabal
Programador de Recursos
Laboratoristas
Auxiliar Administrativo
Otros</t>
  </si>
  <si>
    <t>Diana Catalina Rodriguez
Ana Lucía Pérez
Luis Alejandro Fletscher
Juan Diego Vélez
Lina Berrouet
Mario Alberto Gaviria
Pedro Simánca
Francisco Herrera
Lina María González
Noé Alejandro Mesa
Eduard Rodríguez
Diego José Luis Botía
John Fredy Ochoa
Coordinadores virtualidad
Asesor
Comité de currículo
Coordinadora egresados
Coordinador Ingeni@
Coordinadora de Producción
Auxiliares CESET
Coordinador UIFI
Coordinador Unidad de Comunicaciones
Auxiliar de Investigación
Auxiliar egresados
Auxiliar Administrativo
Representante de Egresados
Otros</t>
  </si>
  <si>
    <t>Diana Catalina Rodriguez
Luis Alejandro Fletscher
Camilo Morales
Juan Felipe Botero
Maritza Areiza
Lina Berrouet
Mario Alberto Gaviria
Pedro Simánca
Francisco Herrera
Lina María González
Noé Alejandro Mesa
Eduard Rodríguez
Diego José Luis Botía
John Fredy Ochoa
Erika Giraldo
Profesional PyP
Profesional Deporte
Profesional Cultura
Comunicadores
Coordinador de Comunicaciones
Erika Zuleta
Comité de currículo
Coordinador UPI
Expertos temáticos
Equipo de desarrollo de sw
Auxiliar UPI
Representante Comité de género
Auxiliares Administrativos
Otros</t>
  </si>
  <si>
    <t xml:space="preserve">Disminución de la oportunidad, eficiencia y efectividad de los procesos y productos investigativos y de innovación de la Facultad (como el ente de formación en educación), en relación con las dinámicas de la sociedad, la empresa, las el Estado y el medio ambiente. </t>
  </si>
  <si>
    <t>Todo el sistema de investigación de la Facultad</t>
  </si>
  <si>
    <t>1. Nuevo Modelo de gobierno y gobernanza implementado
2. Generación e implementación de nuevo plan de comunicaciones
3. Creación e implementación de observatorio estratégico
4. Establecer un modelo de gestión, tipo PMO</t>
  </si>
  <si>
    <t xml:space="preserve">
Julio César Saldarriaga 
Diana Catalina Rodriguez
Ana Lucía Pérez
Luis Alejandro Fletscher
Miguel Velásquez
Juan Diego Vélez
Mauricio Galeano
Erika Builes
Maritza Areiza
Erika Giraldo
Lina Berrouet
Mario Alberto Gaviria
Pedro Simánca
Francisco Herrera
Lina María González
Noé Alejandro Mesa
Eduard Rodríguez
Diego José Luis Botía
John Fredy Ochoa
Natalia Gaviria
Equipo de desarrollo de software
Comité de extensión
Comité de investigación
Profesional en proyectos de investigación
Abogado
Líder de Observatorio
Líder PMO
Auxiliares Administrativos
Otros</t>
  </si>
  <si>
    <t xml:space="preserve">
Julio César Saldarriaga 
Diana Catalina Rodriguez
Ana Lucía Pérez
Luis Alejandro Fletscher
Miguel Velásquez
Juan Diego Vélez
Mauricio Galeano
Erika Builes
Maritza Areiza
Erika Giraldo
Mario Alberto Gaviria
Natalia Gaviria
Equipo de desarrollo de software
Profesional en procesos
Líder PMO
Auxiliares Administrativos
Otros</t>
  </si>
  <si>
    <t>1. Definición de marco referencial de la transformación digital
2. Mejoramiento de proceso críticos de la gestión académica y administrativa
3. Modelamiento de procesos priorizados
4. Implementaciópn de herramientas para visualización de datos para toma de decisiones</t>
  </si>
  <si>
    <t xml:space="preserve">
Julio César Saldarriaga 
Diana Catalina Rodriguez
Ana Lucía Pérez
Luis Alejandro Fletscher
Miguel Velásquez
Juan Diego Vélez
Mauricio Galeano
Erika Builes
Maritza Areiza
Erika Giraldo
Camilo Morales
Lina Berrouet
Mario Alberto Gaviria
Pedro Simánca
Francisco Herrera
Lina María González
Noé Alejandro Mesa
Eduard Rodríguez
Diego José Luis Botía
John Fredy Ochoa
Natalia Gaviria
Equipo de desarrollo de software
Coordinador Ingeni@
Coordinadora de producción
Expertos temáticos
Auxiliares Administrativos
Otros</t>
  </si>
  <si>
    <t>Luis Alejandro Fletscher
Auxiliares CIA
Natalia Gaviria
Equipo de desarrollo de software
Docente de apoyo
Coordinador Observatorio
Comunicador
Coordinador PMO
Auxiliar Administrativo
Otros</t>
  </si>
  <si>
    <t>1. Identificar buenas prácticas de articulación existentes para promover el desarrollo de iniciativas con diversos actores y agendas de investigación
2. Definir agenda de investigación, para la creación y consolidación de un ecosistema orientado hacia solución de problemas de sociedad
3. Diversificación de fuentes de financiación, mediante la participación de convocatorias internacionales y la obtención de recursos de cooperación extranjera</t>
  </si>
  <si>
    <t>Colaboradores participes en la ejecución del macroproyecto</t>
  </si>
  <si>
    <t>Algunos logros Asociados</t>
  </si>
  <si>
    <t>Julio César Saldarriaga
Luis Alejandro Fletscher
Ana Lucía Pérez
Natalia Gaviria
Juan Felipe Botero
Maritza Areiza
Auxiliar UMNI
Auxiliares CIA
Comité de Investigación
Comité de Internacionalización
Docentes de apoyo
Profesionales UGP
Líder de EDNOF
Profesional CIA
Auxiliar Administrativo
Otros</t>
  </si>
  <si>
    <t>Julio César Saldarriaga
Luis Alejandro Fletscher
Ana Lucía Pérez
Franklin Jaramillo
Comité de Investigación
Coordinador UIFI
Auxiliar Investigación
Docentes de apoyo
Profesional CIA
Auxiliar Administrativo
Otros</t>
  </si>
  <si>
    <t xml:space="preserve">1. Diseño de estrategias y planes de acompañamiento para mejorar los niveles de madurez tecnológica de los productos de investigación
2. Fortalecer la red de investigadores y la convocatoria de investigación aplicada
3. Generar estudio y propuesta de prefactibilidad de un parque de la ciencia y tecnología en la sede de oriente
4. Estructurar un modelo y una estrategia de emprendimiento e intraemprendimiento para la Facultad de Ingeniería que recoja las buenas prácticas institucionales y de Facultad, así como las tendencias nacionales e internacionales en la materia </t>
  </si>
  <si>
    <t>1. Inventario de infraestructura de la Facultad
2. Propuesta para la adecuación física y tecnológica de 3 aulas  (Medellín, Carmen de viboral y Urabá)
3. Plan maestro e implementación de inversiones en infraestructura</t>
  </si>
  <si>
    <t>1. Actualización de la normativa y lineamientos para la gestión currícular
2. Diagnóstico de procesos y herramientas de gestión curricular
3. Capacitación de docentes y personal administrativo en materia de gestión curricular y aseguramiento de la calidad (propuesta)
4. Rediseño de programas académicos con énfoque internacional, intercultural y de transformación social
5. Conformación de un Comité amplio de currículo de la Facultad con invitados externos
6. Internacionacionalización del currículo</t>
  </si>
  <si>
    <t>1. Plan de Relacionamiento con la sociedad, el sector productivo y los programas académicos; con alcance regional, nacional e internacional con encuentros permanentes de aliados estratégicos de Facultad
2. Rediseño y aumento del portafolio de iniciativas en educación no formal y asesoría y consultoría 
3. Relacionamiento bidireccional con Egresados
4. Creación y aumento de alianzas, convenios y contratos
5. Plan de mercadeo
6. Estrategia de identificación, formulación y desarrollo de soluciones para retos empresariales</t>
  </si>
  <si>
    <t>1.Análisis de necesidades en toda la comunidad académica y administrativa de la Facultad en formación en power skills
2. Constrastee necesidades formativas, con tendenciass en materia de PS
3. Portafolio de estrategias y programas de capacitación en PS
4. Implementación plan de capacitaciones
5. Participación en ejercicios internacionales para el fortalecimiento de la Unidad (Proyecto Erasmus de Capacity Building)</t>
  </si>
  <si>
    <t>1. Diagnostico del estado actual de la internacionalización de la investigación y de la diplomacia científica al interior de la Facultad y agendas de investigación
2. Diseño e implementación del modelo y estrategia de internacionalización de la investigación y la diplomacia científica para la Facultad
3. Suscripción de alianzas estratégicas con instituciones internacionales con agendas alineadas a las apuestas de Facultad
4. Promover y fortalecer la estrategia de diplomacia científica en la Facultad</t>
  </si>
  <si>
    <t>MP1. Gobierno y gobernanza
MP2. Transformación digital
MP3. Centro de "Power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</si>
</sst>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 #,##0.0_-;\-* #,##0.0_-;_-* &quot;-&quot;??_-;_-@_-"/>
    <numFmt numFmtId="166" formatCode="_-* #,##0_-;\-* #,##0_-;_-* &quot;-&quot;??_-;_-@_-"/>
  </numFmts>
  <fonts count="30">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2"/>
      <color theme="1"/>
      <name val="Arial"/>
      <family val="2"/>
    </font>
    <font>
      <sz val="12"/>
      <color theme="1"/>
      <name val="Arial"/>
      <family val="2"/>
    </font>
    <font>
      <sz val="12"/>
      <name val="Arial"/>
      <family val="2"/>
    </font>
    <font>
      <sz val="12"/>
      <color rgb="FF000000"/>
      <name val="Arial"/>
      <family val="2"/>
    </font>
    <font>
      <sz val="12"/>
      <color rgb="FFFF0000"/>
      <name val="Arial"/>
      <family val="2"/>
    </font>
    <font>
      <b/>
      <sz val="10"/>
      <color theme="1"/>
      <name val="Arial"/>
      <family val="2"/>
    </font>
    <font>
      <b/>
      <sz val="10"/>
      <color rgb="FF000000"/>
      <name val="Arial"/>
      <family val="2"/>
    </font>
    <font>
      <sz val="10"/>
      <color theme="1"/>
      <name val="Calibri"/>
      <family val="2"/>
      <scheme val="minor"/>
    </font>
    <font>
      <sz val="10"/>
      <color rgb="FF000000"/>
      <name val="Arial"/>
      <family val="2"/>
    </font>
    <font>
      <sz val="10"/>
      <name val="Arial"/>
      <family val="2"/>
    </font>
    <font>
      <sz val="10"/>
      <color theme="1"/>
      <name val="Arial"/>
      <family val="2"/>
    </font>
    <font>
      <b/>
      <sz val="20"/>
      <color theme="1"/>
      <name val="Arial"/>
      <family val="2"/>
    </font>
    <font>
      <b/>
      <sz val="12"/>
      <color rgb="FF000000"/>
      <name val="Arial"/>
      <family val="2"/>
    </font>
    <font>
      <sz val="11"/>
      <color rgb="FF000000"/>
      <name val="Calibri"/>
      <family val="2"/>
    </font>
    <font>
      <b/>
      <sz val="11"/>
      <color rgb="FF000000"/>
      <name val="Calibri"/>
      <family val="2"/>
    </font>
    <font>
      <b/>
      <sz val="9"/>
      <color indexed="81"/>
      <name val="Tahoma"/>
      <family val="2"/>
    </font>
    <font>
      <sz val="11"/>
      <color theme="1"/>
      <name val="Roboto"/>
    </font>
    <font>
      <u/>
      <sz val="11"/>
      <name val="Calibri"/>
      <family val="2"/>
      <scheme val="minor"/>
    </font>
    <font>
      <sz val="11"/>
      <color theme="1"/>
      <name val="Calibri"/>
      <family val="2"/>
    </font>
    <font>
      <sz val="12"/>
      <color theme="1"/>
      <name val="Calibri"/>
      <family val="2"/>
      <scheme val="minor"/>
    </font>
    <font>
      <b/>
      <sz val="12"/>
      <color theme="1"/>
      <name val="Calibri"/>
      <family val="2"/>
      <scheme val="minor"/>
    </font>
    <font>
      <sz val="12"/>
      <name val="Calibri (Cuerpo)"/>
    </font>
    <font>
      <b/>
      <sz val="28"/>
      <color theme="1"/>
      <name val="Calibri"/>
      <family val="2"/>
      <scheme val="minor"/>
    </font>
    <font>
      <b/>
      <sz val="9"/>
      <color rgb="FF000000"/>
      <name val="Tahoma"/>
      <family val="2"/>
    </font>
    <font>
      <sz val="11"/>
      <color theme="1"/>
      <name val="Arial"/>
      <family val="2"/>
    </font>
    <font>
      <sz val="10"/>
      <color theme="0"/>
      <name val="Arial"/>
      <family val="2"/>
    </font>
  </fonts>
  <fills count="45">
    <fill>
      <patternFill patternType="none"/>
    </fill>
    <fill>
      <patternFill patternType="gray125"/>
    </fill>
    <fill>
      <patternFill patternType="solid">
        <fgColor theme="7"/>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E2EFDA"/>
        <bgColor rgb="FF000000"/>
      </patternFill>
    </fill>
    <fill>
      <patternFill patternType="solid">
        <fgColor rgb="FFDDEBF7"/>
        <bgColor rgb="FF000000"/>
      </patternFill>
    </fill>
    <fill>
      <patternFill patternType="solid">
        <fgColor rgb="FFFFFF00"/>
        <bgColor indexed="64"/>
      </patternFill>
    </fill>
    <fill>
      <patternFill patternType="solid">
        <fgColor rgb="FFDDEBF7"/>
        <bgColor indexed="64"/>
      </patternFill>
    </fill>
    <fill>
      <patternFill patternType="solid">
        <fgColor rgb="FFFFFFFF"/>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rgb="FFFFC000"/>
        <bgColor indexed="64"/>
      </patternFill>
    </fill>
    <fill>
      <patternFill patternType="solid">
        <fgColor theme="7" tint="0.59999389629810485"/>
        <bgColor indexed="64"/>
      </patternFill>
    </fill>
    <fill>
      <patternFill patternType="solid">
        <fgColor rgb="FFFFC000"/>
        <bgColor rgb="FF000000"/>
      </patternFill>
    </fill>
    <fill>
      <patternFill patternType="solid">
        <fgColor theme="7" tint="0.59999389629810485"/>
        <bgColor rgb="FF000000"/>
      </patternFill>
    </fill>
    <fill>
      <patternFill patternType="solid">
        <fgColor theme="7" tint="0.79998168889431442"/>
        <bgColor rgb="FF000000"/>
      </patternFill>
    </fill>
    <fill>
      <patternFill patternType="solid">
        <fgColor rgb="FFFF0000"/>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rgb="FFE2EFDA"/>
        <bgColor indexed="64"/>
      </patternFill>
    </fill>
    <fill>
      <patternFill patternType="solid">
        <fgColor rgb="FFBDD7EE"/>
        <bgColor indexed="64"/>
      </patternFill>
    </fill>
    <fill>
      <patternFill patternType="solid">
        <fgColor rgb="FFBDD7EE"/>
        <bgColor rgb="FF000000"/>
      </patternFill>
    </fill>
    <fill>
      <patternFill patternType="solid">
        <fgColor rgb="FFC6E0B4"/>
        <bgColor rgb="FF000000"/>
      </patternFill>
    </fill>
    <fill>
      <patternFill patternType="solid">
        <fgColor rgb="FFFFD966"/>
        <bgColor rgb="FF000000"/>
      </patternFill>
    </fill>
    <fill>
      <patternFill patternType="solid">
        <fgColor rgb="FFFFF2CC"/>
        <bgColor rgb="FF000000"/>
      </patternFill>
    </fill>
    <fill>
      <patternFill patternType="solid">
        <fgColor theme="8" tint="0.79998168889431442"/>
        <bgColor rgb="FF000000"/>
      </patternFill>
    </fill>
    <fill>
      <patternFill patternType="solid">
        <fgColor theme="5" tint="0.59999389629810485"/>
        <bgColor indexed="64"/>
      </patternFill>
    </fill>
    <fill>
      <patternFill patternType="solid">
        <fgColor theme="6" tint="0.59999389629810485"/>
        <bgColor indexed="64"/>
      </patternFill>
    </fill>
    <fill>
      <patternFill patternType="solid">
        <fgColor theme="6" tint="-0.249977111117893"/>
        <bgColor indexed="64"/>
      </patternFill>
    </fill>
    <fill>
      <patternFill patternType="solid">
        <fgColor theme="8" tint="0.39997558519241921"/>
        <bgColor indexed="64"/>
      </patternFill>
    </fill>
    <fill>
      <patternFill patternType="solid">
        <fgColor rgb="FF00B050"/>
        <bgColor indexed="64"/>
      </patternFill>
    </fill>
    <fill>
      <patternFill patternType="solid">
        <fgColor rgb="FF00B0F0"/>
        <bgColor indexed="64"/>
      </patternFill>
    </fill>
    <fill>
      <patternFill patternType="solid">
        <fgColor rgb="FFC0000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8" tint="-0.249977111117893"/>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theme="9" tint="0.79998168889431442"/>
        <bgColor rgb="FF000000"/>
      </patternFill>
    </fill>
    <fill>
      <patternFill patternType="solid">
        <fgColor rgb="FF92D05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indexed="64"/>
      </top>
      <bottom/>
      <diagonal/>
    </border>
    <border>
      <left style="thin">
        <color indexed="64"/>
      </left>
      <right/>
      <top/>
      <bottom style="thin">
        <color rgb="FF000000"/>
      </bottom>
      <diagonal/>
    </border>
    <border>
      <left style="thin">
        <color indexed="64"/>
      </left>
      <right style="thin">
        <color rgb="FF000000"/>
      </right>
      <top style="thin">
        <color rgb="FF000000"/>
      </top>
      <bottom/>
      <diagonal/>
    </border>
    <border>
      <left style="thin">
        <color indexed="64"/>
      </left>
      <right style="thin">
        <color rgb="FF000000"/>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rgb="FF000000"/>
      </top>
      <bottom/>
      <diagonal/>
    </border>
    <border>
      <left/>
      <right style="thin">
        <color indexed="64"/>
      </right>
      <top style="thin">
        <color rgb="FF000000"/>
      </top>
      <bottom/>
      <diagonal/>
    </border>
    <border>
      <left/>
      <right style="thin">
        <color indexed="64"/>
      </right>
      <top style="thin">
        <color rgb="FF000000"/>
      </top>
      <bottom style="thin">
        <color indexed="64"/>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s>
  <cellStyleXfs count="5">
    <xf numFmtId="0" fontId="0" fillId="0" borderId="0"/>
    <xf numFmtId="16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xf numFmtId="0" fontId="23" fillId="0" borderId="0"/>
  </cellStyleXfs>
  <cellXfs count="536">
    <xf numFmtId="0" fontId="0" fillId="0" borderId="0" xfId="0"/>
    <xf numFmtId="0" fontId="4" fillId="0" borderId="0" xfId="0" applyFont="1" applyAlignment="1">
      <alignment horizontal="center" vertical="center" wrapText="1"/>
    </xf>
    <xf numFmtId="0" fontId="4" fillId="3" borderId="1" xfId="0" applyFont="1" applyFill="1" applyBorder="1" applyAlignment="1">
      <alignment horizontal="center" vertical="center" wrapText="1"/>
    </xf>
    <xf numFmtId="0" fontId="5" fillId="4" borderId="1" xfId="0" applyFont="1" applyFill="1" applyBorder="1" applyAlignment="1">
      <alignment vertical="center" wrapText="1"/>
    </xf>
    <xf numFmtId="0" fontId="5" fillId="4" borderId="1" xfId="0" applyFont="1" applyFill="1" applyBorder="1" applyAlignment="1">
      <alignment horizontal="left" wrapText="1"/>
    </xf>
    <xf numFmtId="0" fontId="5" fillId="6" borderId="1" xfId="0" applyFont="1" applyFill="1" applyBorder="1" applyAlignment="1">
      <alignment vertical="center" wrapText="1"/>
    </xf>
    <xf numFmtId="0" fontId="7" fillId="7" borderId="1" xfId="0" applyFont="1" applyFill="1" applyBorder="1" applyAlignment="1">
      <alignment horizontal="left" wrapText="1"/>
    </xf>
    <xf numFmtId="0" fontId="7" fillId="8" borderId="1" xfId="0" applyFont="1" applyFill="1" applyBorder="1" applyAlignment="1">
      <alignment horizontal="left" vertical="center" wrapText="1"/>
    </xf>
    <xf numFmtId="0" fontId="3" fillId="8" borderId="1" xfId="3" applyFill="1" applyBorder="1" applyAlignment="1">
      <alignment horizontal="left" vertical="center" wrapText="1"/>
    </xf>
    <xf numFmtId="0" fontId="3" fillId="4" borderId="1" xfId="3" applyFill="1" applyBorder="1" applyAlignment="1">
      <alignment horizontal="left" wrapText="1"/>
    </xf>
    <xf numFmtId="0" fontId="7" fillId="6" borderId="1" xfId="0" applyFont="1" applyFill="1" applyBorder="1" applyAlignment="1">
      <alignment horizontal="left" wrapText="1"/>
    </xf>
    <xf numFmtId="0" fontId="5" fillId="6" borderId="1" xfId="0" applyFont="1" applyFill="1" applyBorder="1" applyAlignment="1">
      <alignment horizontal="left" wrapText="1"/>
    </xf>
    <xf numFmtId="0" fontId="8" fillId="6" borderId="1" xfId="0" applyFont="1" applyFill="1" applyBorder="1" applyAlignment="1">
      <alignment horizontal="left" wrapText="1"/>
    </xf>
    <xf numFmtId="0" fontId="7" fillId="6" borderId="1" xfId="0" applyFont="1" applyFill="1" applyBorder="1" applyAlignment="1">
      <alignment horizontal="left" vertical="center" wrapText="1"/>
    </xf>
    <xf numFmtId="0" fontId="7" fillId="4" borderId="1" xfId="0" applyFont="1" applyFill="1" applyBorder="1" applyAlignment="1">
      <alignment horizontal="left" wrapText="1"/>
    </xf>
    <xf numFmtId="0" fontId="8" fillId="4" borderId="1" xfId="0" applyFont="1" applyFill="1" applyBorder="1" applyAlignment="1">
      <alignment horizontal="left" wrapText="1"/>
    </xf>
    <xf numFmtId="0" fontId="4" fillId="4"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14" fontId="5" fillId="4" borderId="1" xfId="0" applyNumberFormat="1" applyFont="1" applyFill="1" applyBorder="1" applyAlignment="1">
      <alignment horizontal="left" vertical="center" wrapText="1"/>
    </xf>
    <xf numFmtId="0" fontId="4" fillId="6" borderId="1" xfId="0" applyFont="1" applyFill="1" applyBorder="1" applyAlignment="1">
      <alignment horizontal="left" vertical="center" wrapText="1"/>
    </xf>
    <xf numFmtId="0" fontId="5" fillId="6" borderId="1" xfId="0" applyFont="1" applyFill="1" applyBorder="1" applyAlignment="1">
      <alignment horizontal="left" vertical="center" wrapText="1"/>
    </xf>
    <xf numFmtId="14" fontId="5" fillId="6" borderId="1" xfId="0" applyNumberFormat="1" applyFont="1" applyFill="1" applyBorder="1" applyAlignment="1">
      <alignment horizontal="left" vertical="center" wrapText="1"/>
    </xf>
    <xf numFmtId="9" fontId="5" fillId="6" borderId="1" xfId="0" applyNumberFormat="1" applyFont="1" applyFill="1" applyBorder="1" applyAlignment="1">
      <alignment horizontal="left" vertical="center" wrapText="1"/>
    </xf>
    <xf numFmtId="0" fontId="5" fillId="10" borderId="1" xfId="0" applyFont="1" applyFill="1" applyBorder="1" applyAlignment="1">
      <alignment horizontal="left" vertical="center" wrapText="1"/>
    </xf>
    <xf numFmtId="9" fontId="5" fillId="10" borderId="1" xfId="0" applyNumberFormat="1" applyFont="1" applyFill="1" applyBorder="1" applyAlignment="1">
      <alignment horizontal="left" vertical="center" wrapText="1"/>
    </xf>
    <xf numFmtId="0" fontId="5" fillId="0" borderId="0" xfId="0" applyFont="1" applyAlignment="1">
      <alignment horizontal="left" vertical="center" wrapText="1"/>
    </xf>
    <xf numFmtId="0" fontId="5" fillId="0" borderId="0" xfId="0" applyFont="1"/>
    <xf numFmtId="0" fontId="5" fillId="0" borderId="0" xfId="0" applyFont="1" applyAlignment="1">
      <alignment horizontal="center" vertical="center" wrapText="1"/>
    </xf>
    <xf numFmtId="0" fontId="4" fillId="12" borderId="1" xfId="0" applyFont="1" applyFill="1" applyBorder="1" applyAlignment="1">
      <alignment horizontal="center" vertical="center"/>
    </xf>
    <xf numFmtId="0" fontId="4" fillId="12" borderId="1" xfId="0" applyFont="1" applyFill="1" applyBorder="1" applyAlignment="1">
      <alignment horizontal="center"/>
    </xf>
    <xf numFmtId="0" fontId="4" fillId="12" borderId="1" xfId="0" applyFont="1" applyFill="1" applyBorder="1" applyAlignment="1">
      <alignment horizontal="center" vertical="center" wrapText="1"/>
    </xf>
    <xf numFmtId="0" fontId="5" fillId="13" borderId="1" xfId="0" applyFont="1" applyFill="1" applyBorder="1"/>
    <xf numFmtId="165" fontId="0" fillId="13" borderId="1" xfId="1" applyNumberFormat="1" applyFont="1" applyFill="1" applyBorder="1"/>
    <xf numFmtId="0" fontId="4" fillId="12" borderId="1" xfId="0" applyFont="1" applyFill="1" applyBorder="1" applyAlignment="1">
      <alignment horizontal="right"/>
    </xf>
    <xf numFmtId="165" fontId="2" fillId="12" borderId="1" xfId="1" applyNumberFormat="1" applyFont="1" applyFill="1" applyBorder="1"/>
    <xf numFmtId="0" fontId="2" fillId="0" borderId="0" xfId="0" applyFont="1"/>
    <xf numFmtId="0" fontId="2" fillId="0" borderId="0" xfId="0" applyFont="1" applyAlignment="1">
      <alignment horizontal="center" vertical="center"/>
    </xf>
    <xf numFmtId="0" fontId="12" fillId="17" borderId="8" xfId="0" applyFont="1" applyFill="1" applyBorder="1" applyAlignment="1">
      <alignment horizontal="center" vertical="center" wrapText="1"/>
    </xf>
    <xf numFmtId="0" fontId="12" fillId="17" borderId="1" xfId="0" applyFont="1" applyFill="1" applyBorder="1" applyAlignment="1">
      <alignment horizontal="left" vertical="center" wrapText="1"/>
    </xf>
    <xf numFmtId="9" fontId="13" fillId="17" borderId="1" xfId="0" applyNumberFormat="1" applyFont="1" applyFill="1" applyBorder="1" applyAlignment="1">
      <alignment horizontal="center" vertical="center" wrapText="1"/>
    </xf>
    <xf numFmtId="17" fontId="12" fillId="17" borderId="1" xfId="0" applyNumberFormat="1" applyFont="1" applyFill="1" applyBorder="1" applyAlignment="1">
      <alignment horizontal="center" vertical="center" wrapText="1"/>
    </xf>
    <xf numFmtId="0" fontId="12" fillId="17" borderId="1" xfId="0" applyFont="1" applyFill="1" applyBorder="1" applyAlignment="1">
      <alignment horizontal="center" vertical="center" wrapText="1"/>
    </xf>
    <xf numFmtId="0" fontId="11" fillId="0" borderId="0" xfId="0" applyFont="1" applyAlignment="1">
      <alignment vertical="center"/>
    </xf>
    <xf numFmtId="0" fontId="12" fillId="18" borderId="1" xfId="0" applyFont="1" applyFill="1" applyBorder="1" applyAlignment="1">
      <alignment horizontal="left" vertical="center" wrapText="1"/>
    </xf>
    <xf numFmtId="9" fontId="13" fillId="18" borderId="1" xfId="0" applyNumberFormat="1" applyFont="1" applyFill="1" applyBorder="1" applyAlignment="1">
      <alignment horizontal="center" vertical="center" wrapText="1"/>
    </xf>
    <xf numFmtId="17" fontId="12" fillId="18" borderId="1" xfId="0" applyNumberFormat="1" applyFont="1" applyFill="1" applyBorder="1" applyAlignment="1">
      <alignment horizontal="center" vertical="center" wrapText="1"/>
    </xf>
    <xf numFmtId="0" fontId="12" fillId="18" borderId="1" xfId="0" applyFont="1" applyFill="1" applyBorder="1" applyAlignment="1">
      <alignment horizontal="center" vertical="center" wrapText="1"/>
    </xf>
    <xf numFmtId="0" fontId="14" fillId="0" borderId="0" xfId="0" applyFont="1"/>
    <xf numFmtId="0" fontId="14" fillId="0" borderId="0" xfId="0" applyFont="1" applyAlignment="1">
      <alignment horizontal="right"/>
    </xf>
    <xf numFmtId="9" fontId="9" fillId="19" borderId="1" xfId="0" applyNumberFormat="1" applyFont="1" applyFill="1" applyBorder="1" applyAlignment="1">
      <alignment horizontal="center"/>
    </xf>
    <xf numFmtId="166" fontId="14" fillId="20" borderId="1" xfId="1" applyNumberFormat="1" applyFont="1" applyFill="1" applyBorder="1"/>
    <xf numFmtId="166" fontId="14" fillId="14" borderId="12" xfId="1" applyNumberFormat="1" applyFont="1" applyFill="1" applyBorder="1" applyAlignment="1"/>
    <xf numFmtId="166" fontId="14" fillId="0" borderId="4" xfId="1" applyNumberFormat="1" applyFont="1" applyFill="1" applyBorder="1" applyAlignment="1"/>
    <xf numFmtId="0" fontId="11" fillId="0" borderId="0" xfId="0" applyFont="1"/>
    <xf numFmtId="166" fontId="14" fillId="21" borderId="12" xfId="1" applyNumberFormat="1" applyFont="1" applyFill="1" applyBorder="1" applyAlignment="1"/>
    <xf numFmtId="0" fontId="9" fillId="0" borderId="0" xfId="0" applyFont="1"/>
    <xf numFmtId="0" fontId="14" fillId="20" borderId="12" xfId="0" applyFont="1" applyFill="1" applyBorder="1" applyAlignment="1">
      <alignment horizontal="left"/>
    </xf>
    <xf numFmtId="0" fontId="14" fillId="20" borderId="13" xfId="0" applyFont="1" applyFill="1" applyBorder="1" applyAlignment="1">
      <alignment horizontal="left"/>
    </xf>
    <xf numFmtId="0" fontId="14" fillId="20" borderId="14" xfId="0" applyFont="1" applyFill="1" applyBorder="1" applyAlignment="1">
      <alignment horizontal="left"/>
    </xf>
    <xf numFmtId="0" fontId="9" fillId="22" borderId="1" xfId="0" applyFont="1" applyFill="1" applyBorder="1" applyAlignment="1">
      <alignment horizontal="center" vertical="center" wrapText="1"/>
    </xf>
    <xf numFmtId="0" fontId="14" fillId="20" borderId="1" xfId="0" applyFont="1" applyFill="1" applyBorder="1" applyAlignment="1">
      <alignment horizontal="center"/>
    </xf>
    <xf numFmtId="0" fontId="14" fillId="0" borderId="0" xfId="0" applyFont="1" applyAlignment="1">
      <alignment horizontal="center"/>
    </xf>
    <xf numFmtId="0" fontId="4" fillId="23" borderId="1" xfId="0" applyFont="1" applyFill="1" applyBorder="1" applyAlignment="1">
      <alignment horizontal="left" vertical="center" wrapText="1"/>
    </xf>
    <xf numFmtId="0" fontId="5" fillId="23" borderId="1" xfId="0" applyFont="1" applyFill="1" applyBorder="1" applyAlignment="1">
      <alignment horizontal="left" vertical="center" wrapText="1"/>
    </xf>
    <xf numFmtId="0" fontId="4" fillId="10" borderId="1" xfId="0" applyFont="1" applyFill="1" applyBorder="1" applyAlignment="1">
      <alignment horizontal="left" vertical="center" wrapText="1"/>
    </xf>
    <xf numFmtId="0" fontId="7" fillId="10" borderId="1" xfId="0" applyFont="1" applyFill="1" applyBorder="1" applyAlignment="1">
      <alignment horizontal="left" vertical="center" wrapText="1"/>
    </xf>
    <xf numFmtId="14" fontId="5" fillId="10" borderId="1" xfId="0" applyNumberFormat="1" applyFont="1" applyFill="1" applyBorder="1" applyAlignment="1">
      <alignment horizontal="left" vertical="center" wrapText="1"/>
    </xf>
    <xf numFmtId="9" fontId="7" fillId="10" borderId="1" xfId="0" applyNumberFormat="1" applyFont="1" applyFill="1" applyBorder="1" applyAlignment="1">
      <alignment horizontal="left" vertical="center" wrapText="1"/>
    </xf>
    <xf numFmtId="0" fontId="0" fillId="0" borderId="0" xfId="0" applyAlignment="1">
      <alignment horizontal="left" vertical="center" wrapText="1"/>
    </xf>
    <xf numFmtId="9" fontId="5" fillId="23" borderId="1" xfId="0" applyNumberFormat="1" applyFont="1" applyFill="1" applyBorder="1" applyAlignment="1">
      <alignment horizontal="left" vertical="center" wrapText="1"/>
    </xf>
    <xf numFmtId="9" fontId="5" fillId="4" borderId="1" xfId="0" applyNumberFormat="1" applyFont="1" applyFill="1" applyBorder="1" applyAlignment="1">
      <alignment horizontal="left" vertical="center" wrapText="1"/>
    </xf>
    <xf numFmtId="9" fontId="12" fillId="17" borderId="1" xfId="0" applyNumberFormat="1" applyFont="1" applyFill="1" applyBorder="1" applyAlignment="1">
      <alignment horizontal="center" vertical="center" wrapText="1"/>
    </xf>
    <xf numFmtId="9" fontId="12" fillId="18" borderId="1" xfId="0" applyNumberFormat="1" applyFont="1" applyFill="1" applyBorder="1" applyAlignment="1">
      <alignment horizontal="center" vertical="center" wrapText="1"/>
    </xf>
    <xf numFmtId="0" fontId="14" fillId="17" borderId="1" xfId="0" applyFont="1" applyFill="1" applyBorder="1" applyAlignment="1">
      <alignment horizontal="center" vertical="center" wrapText="1"/>
    </xf>
    <xf numFmtId="0" fontId="3" fillId="4" borderId="12" xfId="3" applyFill="1" applyBorder="1" applyAlignment="1">
      <alignment horizontal="left" wrapText="1"/>
    </xf>
    <xf numFmtId="0" fontId="0" fillId="0" borderId="16" xfId="0" applyBorder="1" applyAlignment="1">
      <alignment wrapText="1"/>
    </xf>
    <xf numFmtId="14" fontId="5" fillId="6" borderId="1" xfId="0" applyNumberFormat="1" applyFont="1" applyFill="1" applyBorder="1" applyAlignment="1">
      <alignment horizontal="left" wrapText="1"/>
    </xf>
    <xf numFmtId="0" fontId="7" fillId="23" borderId="1" xfId="0" applyFont="1" applyFill="1" applyBorder="1" applyAlignment="1">
      <alignment horizontal="left" vertical="center" wrapText="1"/>
    </xf>
    <xf numFmtId="14" fontId="5" fillId="23" borderId="1" xfId="0" applyNumberFormat="1" applyFont="1" applyFill="1" applyBorder="1" applyAlignment="1">
      <alignment horizontal="left" vertical="center" wrapText="1"/>
    </xf>
    <xf numFmtId="9" fontId="7" fillId="23" borderId="1" xfId="0" applyNumberFormat="1" applyFont="1" applyFill="1" applyBorder="1" applyAlignment="1">
      <alignment horizontal="left" vertical="center" wrapText="1"/>
    </xf>
    <xf numFmtId="0" fontId="13" fillId="17" borderId="1" xfId="0" applyFont="1" applyFill="1" applyBorder="1" applyAlignment="1">
      <alignment horizontal="left" vertical="center" wrapText="1"/>
    </xf>
    <xf numFmtId="0" fontId="16" fillId="0" borderId="0" xfId="0" applyFont="1" applyAlignment="1">
      <alignment wrapText="1"/>
    </xf>
    <xf numFmtId="0" fontId="7" fillId="8" borderId="14" xfId="0" applyFont="1" applyFill="1" applyBorder="1" applyAlignment="1">
      <alignment vertical="center" wrapText="1"/>
    </xf>
    <xf numFmtId="0" fontId="16" fillId="25" borderId="7" xfId="0" applyFont="1" applyFill="1" applyBorder="1" applyAlignment="1">
      <alignment vertical="center" wrapText="1"/>
    </xf>
    <xf numFmtId="0" fontId="7" fillId="8" borderId="7" xfId="0" applyFont="1" applyFill="1" applyBorder="1" applyAlignment="1">
      <alignment vertical="center" wrapText="1"/>
    </xf>
    <xf numFmtId="0" fontId="7" fillId="7" borderId="7" xfId="0" applyFont="1" applyFill="1" applyBorder="1" applyAlignment="1">
      <alignment vertical="center" wrapText="1"/>
    </xf>
    <xf numFmtId="0" fontId="7" fillId="7" borderId="7" xfId="0" applyFont="1" applyFill="1" applyBorder="1" applyAlignment="1">
      <alignment wrapText="1"/>
    </xf>
    <xf numFmtId="0" fontId="7" fillId="7" borderId="7" xfId="0" applyFont="1" applyFill="1" applyBorder="1" applyAlignment="1">
      <alignment horizontal="left" vertical="center" wrapText="1"/>
    </xf>
    <xf numFmtId="0" fontId="7" fillId="8" borderId="7" xfId="0" applyFont="1" applyFill="1" applyBorder="1" applyAlignment="1">
      <alignment wrapText="1"/>
    </xf>
    <xf numFmtId="0" fontId="3" fillId="8" borderId="7" xfId="3" applyFill="1" applyBorder="1" applyAlignment="1">
      <alignment vertical="center" wrapText="1"/>
    </xf>
    <xf numFmtId="0" fontId="0" fillId="0" borderId="0" xfId="0" applyAlignment="1">
      <alignment vertical="center"/>
    </xf>
    <xf numFmtId="0" fontId="7" fillId="7" borderId="1" xfId="0" applyFont="1" applyFill="1" applyBorder="1" applyAlignment="1">
      <alignment wrapText="1"/>
    </xf>
    <xf numFmtId="0" fontId="7" fillId="7" borderId="10" xfId="0" applyFont="1" applyFill="1" applyBorder="1" applyAlignment="1">
      <alignment wrapText="1"/>
    </xf>
    <xf numFmtId="0" fontId="16" fillId="26" borderId="18" xfId="0" applyFont="1" applyFill="1" applyBorder="1" applyAlignment="1">
      <alignment horizontal="center" vertical="center" wrapText="1"/>
    </xf>
    <xf numFmtId="0" fontId="7" fillId="8" borderId="16" xfId="0" applyFont="1" applyFill="1" applyBorder="1" applyAlignment="1">
      <alignment vertical="center" wrapText="1"/>
    </xf>
    <xf numFmtId="0" fontId="7" fillId="8" borderId="25" xfId="0" applyFont="1" applyFill="1" applyBorder="1" applyAlignment="1">
      <alignment vertical="center" wrapText="1"/>
    </xf>
    <xf numFmtId="0" fontId="7" fillId="8" borderId="26" xfId="0" applyFont="1" applyFill="1" applyBorder="1" applyAlignment="1">
      <alignment vertical="center" wrapText="1"/>
    </xf>
    <xf numFmtId="0" fontId="7" fillId="8" borderId="10" xfId="0" applyFont="1" applyFill="1" applyBorder="1" applyAlignment="1">
      <alignment wrapText="1"/>
    </xf>
    <xf numFmtId="0" fontId="16" fillId="8" borderId="7" xfId="0" applyFont="1" applyFill="1" applyBorder="1" applyAlignment="1">
      <alignment vertical="center" wrapText="1"/>
    </xf>
    <xf numFmtId="0" fontId="7" fillId="8" borderId="1" xfId="0" applyFont="1" applyFill="1" applyBorder="1" applyAlignment="1">
      <alignment wrapText="1"/>
    </xf>
    <xf numFmtId="14" fontId="7" fillId="7" borderId="7" xfId="0" applyNumberFormat="1" applyFont="1" applyFill="1" applyBorder="1" applyAlignment="1">
      <alignment horizontal="left" wrapText="1"/>
    </xf>
    <xf numFmtId="0" fontId="7" fillId="7" borderId="7" xfId="0" applyFont="1" applyFill="1" applyBorder="1" applyAlignment="1">
      <alignment horizontal="left" wrapText="1"/>
    </xf>
    <xf numFmtId="0" fontId="7" fillId="0" borderId="0" xfId="0" applyFont="1" applyAlignment="1">
      <alignment vertical="center" wrapText="1"/>
    </xf>
    <xf numFmtId="0" fontId="7" fillId="0" borderId="0" xfId="0" applyFont="1" applyAlignment="1">
      <alignment wrapText="1"/>
    </xf>
    <xf numFmtId="0" fontId="16" fillId="27" borderId="7" xfId="0" applyFont="1" applyFill="1" applyBorder="1" applyAlignment="1">
      <alignment vertical="center"/>
    </xf>
    <xf numFmtId="0" fontId="16" fillId="27" borderId="7" xfId="0" applyFont="1" applyFill="1" applyBorder="1" applyAlignment="1">
      <alignment horizontal="center" vertical="center" wrapText="1"/>
    </xf>
    <xf numFmtId="0" fontId="16" fillId="27" borderId="7" xfId="0" applyFont="1" applyFill="1" applyBorder="1" applyAlignment="1">
      <alignment horizontal="center" vertical="center"/>
    </xf>
    <xf numFmtId="0" fontId="7" fillId="28" borderId="7" xfId="0" applyFont="1" applyFill="1" applyBorder="1" applyAlignment="1">
      <alignment vertical="center" wrapText="1"/>
    </xf>
    <xf numFmtId="0" fontId="17" fillId="28" borderId="7" xfId="0" applyFont="1" applyFill="1" applyBorder="1"/>
    <xf numFmtId="0" fontId="16" fillId="27" borderId="7" xfId="0" applyFont="1" applyFill="1" applyBorder="1" applyAlignment="1">
      <alignment vertical="center" wrapText="1"/>
    </xf>
    <xf numFmtId="0" fontId="18" fillId="27" borderId="7" xfId="0" applyFont="1" applyFill="1" applyBorder="1"/>
    <xf numFmtId="0" fontId="0" fillId="0" borderId="0" xfId="0" applyAlignment="1">
      <alignment wrapText="1"/>
    </xf>
    <xf numFmtId="0" fontId="14" fillId="0" borderId="0" xfId="0" applyFont="1" applyAlignment="1">
      <alignment horizontal="left"/>
    </xf>
    <xf numFmtId="166" fontId="14" fillId="14" borderId="1" xfId="1" applyNumberFormat="1" applyFont="1" applyFill="1" applyBorder="1" applyAlignment="1"/>
    <xf numFmtId="166" fontId="14" fillId="0" borderId="0" xfId="1" applyNumberFormat="1" applyFont="1" applyFill="1" applyBorder="1" applyAlignment="1"/>
    <xf numFmtId="166" fontId="9" fillId="21" borderId="1" xfId="1" applyNumberFormat="1" applyFont="1" applyFill="1" applyBorder="1" applyAlignment="1"/>
    <xf numFmtId="166" fontId="9" fillId="0" borderId="0" xfId="1" applyNumberFormat="1" applyFont="1" applyFill="1" applyBorder="1" applyAlignment="1"/>
    <xf numFmtId="0" fontId="16" fillId="0" borderId="0" xfId="0" applyFont="1" applyAlignment="1">
      <alignment vertical="center" wrapText="1"/>
    </xf>
    <xf numFmtId="0" fontId="3" fillId="8" borderId="10" xfId="3" applyFill="1" applyBorder="1" applyAlignment="1">
      <alignment wrapText="1"/>
    </xf>
    <xf numFmtId="0" fontId="7" fillId="7" borderId="5" xfId="0" applyFont="1" applyFill="1" applyBorder="1" applyAlignment="1">
      <alignment vertical="center" wrapText="1"/>
    </xf>
    <xf numFmtId="0" fontId="7" fillId="7" borderId="0" xfId="0" applyFont="1" applyFill="1" applyAlignment="1">
      <alignment wrapText="1"/>
    </xf>
    <xf numFmtId="0" fontId="7" fillId="7" borderId="28" xfId="0" applyFont="1" applyFill="1" applyBorder="1" applyAlignment="1">
      <alignment vertical="center" wrapText="1"/>
    </xf>
    <xf numFmtId="0" fontId="7" fillId="7" borderId="29" xfId="0" applyFont="1" applyFill="1" applyBorder="1" applyAlignment="1">
      <alignment vertical="center" wrapText="1"/>
    </xf>
    <xf numFmtId="0" fontId="7" fillId="7" borderId="16" xfId="0" applyFont="1" applyFill="1" applyBorder="1" applyAlignment="1">
      <alignment vertical="center" wrapText="1"/>
    </xf>
    <xf numFmtId="0" fontId="7" fillId="8" borderId="30" xfId="0" applyFont="1" applyFill="1" applyBorder="1" applyAlignment="1">
      <alignment vertical="center" wrapText="1"/>
    </xf>
    <xf numFmtId="0" fontId="7" fillId="8" borderId="7" xfId="0" applyFont="1" applyFill="1" applyBorder="1" applyAlignment="1">
      <alignment horizontal="left" vertical="center" wrapText="1"/>
    </xf>
    <xf numFmtId="17" fontId="7" fillId="8" borderId="7" xfId="0" applyNumberFormat="1" applyFont="1" applyFill="1" applyBorder="1" applyAlignment="1">
      <alignment horizontal="left" vertical="center" wrapText="1"/>
    </xf>
    <xf numFmtId="17" fontId="7" fillId="7" borderId="7" xfId="0" applyNumberFormat="1" applyFont="1" applyFill="1" applyBorder="1" applyAlignment="1">
      <alignment horizontal="left" vertical="center" wrapText="1"/>
    </xf>
    <xf numFmtId="0" fontId="16" fillId="7" borderId="7" xfId="0" applyFont="1" applyFill="1" applyBorder="1" applyAlignment="1">
      <alignment vertical="center" wrapText="1"/>
    </xf>
    <xf numFmtId="0" fontId="7" fillId="0" borderId="0" xfId="0" applyFont="1"/>
    <xf numFmtId="0" fontId="7" fillId="28" borderId="7" xfId="0" applyFont="1" applyFill="1" applyBorder="1" applyAlignment="1">
      <alignment vertical="center"/>
    </xf>
    <xf numFmtId="0" fontId="14" fillId="15" borderId="10" xfId="0" applyFont="1" applyFill="1" applyBorder="1" applyAlignment="1">
      <alignment horizontal="left" vertical="center" wrapText="1"/>
    </xf>
    <xf numFmtId="9" fontId="14" fillId="15" borderId="10" xfId="2" applyFont="1" applyFill="1" applyBorder="1" applyAlignment="1">
      <alignment horizontal="center" vertical="center"/>
    </xf>
    <xf numFmtId="17" fontId="14" fillId="15" borderId="10" xfId="0" applyNumberFormat="1" applyFont="1" applyFill="1" applyBorder="1" applyAlignment="1">
      <alignment horizontal="center" vertical="center"/>
    </xf>
    <xf numFmtId="0" fontId="14" fillId="0" borderId="0" xfId="0" applyFont="1" applyAlignment="1">
      <alignment horizontal="left" wrapText="1"/>
    </xf>
    <xf numFmtId="166" fontId="14" fillId="21" borderId="1" xfId="1" applyNumberFormat="1" applyFont="1" applyFill="1" applyBorder="1" applyAlignment="1"/>
    <xf numFmtId="0" fontId="0" fillId="0" borderId="0" xfId="0" applyAlignment="1">
      <alignment horizontal="left"/>
    </xf>
    <xf numFmtId="0" fontId="16" fillId="27" borderId="7" xfId="0" applyFont="1" applyFill="1" applyBorder="1" applyAlignment="1">
      <alignment horizontal="left" vertical="center"/>
    </xf>
    <xf numFmtId="0" fontId="7" fillId="28" borderId="7" xfId="0" applyFont="1" applyFill="1" applyBorder="1" applyAlignment="1">
      <alignment horizontal="left" vertical="center"/>
    </xf>
    <xf numFmtId="0" fontId="7" fillId="0" borderId="0" xfId="0" applyFont="1" applyAlignment="1">
      <alignment horizontal="left"/>
    </xf>
    <xf numFmtId="0" fontId="7" fillId="8" borderId="7" xfId="0" applyFont="1" applyFill="1" applyBorder="1" applyAlignment="1">
      <alignment horizontal="left" wrapText="1"/>
    </xf>
    <xf numFmtId="9" fontId="7" fillId="7" borderId="7" xfId="0" applyNumberFormat="1" applyFont="1" applyFill="1" applyBorder="1" applyAlignment="1">
      <alignment horizontal="left" vertical="center" wrapText="1"/>
    </xf>
    <xf numFmtId="9" fontId="7" fillId="8" borderId="7" xfId="0" applyNumberFormat="1" applyFont="1" applyFill="1" applyBorder="1" applyAlignment="1">
      <alignment horizontal="left" vertical="center" wrapText="1"/>
    </xf>
    <xf numFmtId="0" fontId="7" fillId="8" borderId="14" xfId="0" applyFont="1" applyFill="1" applyBorder="1" applyAlignment="1">
      <alignment horizontal="left" wrapText="1"/>
    </xf>
    <xf numFmtId="0" fontId="7" fillId="7" borderId="0" xfId="0" applyFont="1" applyFill="1" applyAlignment="1">
      <alignment horizontal="left" wrapText="1"/>
    </xf>
    <xf numFmtId="0" fontId="7" fillId="8" borderId="10" xfId="0" applyFont="1" applyFill="1" applyBorder="1" applyAlignment="1">
      <alignment horizontal="left" vertical="center" wrapText="1"/>
    </xf>
    <xf numFmtId="0" fontId="3" fillId="8" borderId="10" xfId="3" applyFill="1" applyBorder="1" applyAlignment="1">
      <alignment horizontal="left" vertical="center" wrapText="1"/>
    </xf>
    <xf numFmtId="0" fontId="7" fillId="7" borderId="10" xfId="0" applyFont="1" applyFill="1" applyBorder="1" applyAlignment="1">
      <alignment horizontal="left" vertical="center" wrapText="1"/>
    </xf>
    <xf numFmtId="0" fontId="16" fillId="0" borderId="0" xfId="0" applyFont="1" applyAlignment="1">
      <alignment horizontal="left" wrapText="1"/>
    </xf>
    <xf numFmtId="0" fontId="20" fillId="11" borderId="0" xfId="0" applyFont="1" applyFill="1"/>
    <xf numFmtId="0" fontId="3" fillId="4" borderId="1" xfId="3" applyFill="1" applyBorder="1" applyAlignment="1">
      <alignment horizontal="left" vertical="center" wrapText="1"/>
    </xf>
    <xf numFmtId="0" fontId="7" fillId="10" borderId="18" xfId="0" applyFont="1" applyFill="1" applyBorder="1"/>
    <xf numFmtId="0" fontId="5" fillId="4" borderId="8" xfId="0" applyFont="1" applyFill="1" applyBorder="1" applyAlignment="1">
      <alignment horizontal="left" wrapText="1"/>
    </xf>
    <xf numFmtId="0" fontId="5" fillId="6" borderId="12" xfId="0" applyFont="1" applyFill="1" applyBorder="1" applyAlignment="1">
      <alignment vertical="center" wrapText="1"/>
    </xf>
    <xf numFmtId="0" fontId="7" fillId="6" borderId="16" xfId="0" applyFont="1" applyFill="1" applyBorder="1" applyAlignment="1">
      <alignment vertical="top" wrapText="1"/>
    </xf>
    <xf numFmtId="0" fontId="5" fillId="0" borderId="0" xfId="0" applyFont="1" applyAlignment="1">
      <alignment horizontal="left" wrapText="1"/>
    </xf>
    <xf numFmtId="0" fontId="7" fillId="6" borderId="10" xfId="0" applyFont="1" applyFill="1" applyBorder="1" applyAlignment="1">
      <alignment horizontal="left" wrapText="1"/>
    </xf>
    <xf numFmtId="0" fontId="7" fillId="6" borderId="1" xfId="0" applyFont="1" applyFill="1" applyBorder="1" applyAlignment="1">
      <alignment horizontal="left" vertical="top" wrapText="1"/>
    </xf>
    <xf numFmtId="0" fontId="5" fillId="24" borderId="1" xfId="0" applyFont="1" applyFill="1" applyBorder="1" applyAlignment="1">
      <alignment horizontal="left" vertical="top" wrapText="1"/>
    </xf>
    <xf numFmtId="0" fontId="7" fillId="7" borderId="1" xfId="0" applyFont="1" applyFill="1" applyBorder="1" applyAlignment="1">
      <alignment vertical="top" wrapText="1"/>
    </xf>
    <xf numFmtId="0" fontId="7" fillId="7" borderId="10" xfId="0" applyFont="1" applyFill="1" applyBorder="1" applyAlignment="1">
      <alignment vertical="top" wrapText="1"/>
    </xf>
    <xf numFmtId="0" fontId="7" fillId="7" borderId="9" xfId="0" applyFont="1" applyFill="1" applyBorder="1" applyAlignment="1">
      <alignment wrapText="1"/>
    </xf>
    <xf numFmtId="0" fontId="5" fillId="4" borderId="12" xfId="0" applyFont="1" applyFill="1" applyBorder="1" applyAlignment="1">
      <alignment vertical="center" wrapText="1"/>
    </xf>
    <xf numFmtId="0" fontId="7" fillId="4" borderId="16" xfId="0" applyFont="1" applyFill="1" applyBorder="1" applyAlignment="1">
      <alignment horizontal="left" wrapText="1"/>
    </xf>
    <xf numFmtId="0" fontId="8" fillId="0" borderId="0" xfId="0" applyFont="1" applyAlignment="1">
      <alignment horizontal="left" vertical="top" wrapText="1"/>
    </xf>
    <xf numFmtId="0" fontId="5" fillId="4" borderId="10" xfId="0" applyFont="1" applyFill="1" applyBorder="1" applyAlignment="1">
      <alignment horizontal="left" wrapText="1"/>
    </xf>
    <xf numFmtId="0" fontId="6" fillId="4" borderId="1" xfId="0" applyFont="1" applyFill="1" applyBorder="1" applyAlignment="1">
      <alignment horizontal="left" vertical="center" wrapText="1"/>
    </xf>
    <xf numFmtId="17" fontId="7" fillId="8" borderId="1" xfId="0" applyNumberFormat="1" applyFont="1" applyFill="1" applyBorder="1" applyAlignment="1">
      <alignment horizontal="left" wrapText="1"/>
    </xf>
    <xf numFmtId="9" fontId="7" fillId="7" borderId="10" xfId="0" applyNumberFormat="1" applyFont="1" applyFill="1" applyBorder="1" applyAlignment="1">
      <alignment wrapText="1"/>
    </xf>
    <xf numFmtId="17" fontId="7" fillId="7" borderId="10" xfId="0" applyNumberFormat="1" applyFont="1" applyFill="1" applyBorder="1" applyAlignment="1">
      <alignment horizontal="left" wrapText="1"/>
    </xf>
    <xf numFmtId="0" fontId="14" fillId="19" borderId="0" xfId="0" applyFont="1" applyFill="1" applyAlignment="1">
      <alignment horizontal="right"/>
    </xf>
    <xf numFmtId="0" fontId="6" fillId="4" borderId="1" xfId="0" applyFont="1" applyFill="1" applyBorder="1" applyAlignment="1">
      <alignment horizontal="left" wrapText="1"/>
    </xf>
    <xf numFmtId="0" fontId="6" fillId="6" borderId="1" xfId="0" applyFont="1" applyFill="1" applyBorder="1" applyAlignment="1">
      <alignment horizontal="left" wrapText="1"/>
    </xf>
    <xf numFmtId="0" fontId="21" fillId="4" borderId="1" xfId="3" applyFont="1" applyFill="1" applyBorder="1" applyAlignment="1">
      <alignment horizontal="left" vertical="center" wrapText="1"/>
    </xf>
    <xf numFmtId="0" fontId="6" fillId="10" borderId="0" xfId="0" applyFont="1" applyFill="1"/>
    <xf numFmtId="0" fontId="21" fillId="4" borderId="1" xfId="3" applyFont="1" applyFill="1" applyBorder="1" applyAlignment="1">
      <alignment horizontal="left" wrapText="1"/>
    </xf>
    <xf numFmtId="17" fontId="6" fillId="6" borderId="1" xfId="0" applyNumberFormat="1" applyFont="1" applyFill="1" applyBorder="1" applyAlignment="1">
      <alignment horizontal="left" wrapText="1"/>
    </xf>
    <xf numFmtId="14" fontId="7" fillId="10" borderId="1" xfId="0" applyNumberFormat="1" applyFont="1" applyFill="1" applyBorder="1" applyAlignment="1">
      <alignment horizontal="left" vertical="center" wrapText="1"/>
    </xf>
    <xf numFmtId="0" fontId="5" fillId="10" borderId="1" xfId="0" applyFont="1" applyFill="1" applyBorder="1" applyAlignment="1">
      <alignment vertical="center" wrapText="1"/>
    </xf>
    <xf numFmtId="14" fontId="7" fillId="23" borderId="1" xfId="0" applyNumberFormat="1" applyFont="1" applyFill="1" applyBorder="1" applyAlignment="1">
      <alignment horizontal="left" vertical="center" wrapText="1"/>
    </xf>
    <xf numFmtId="0" fontId="5" fillId="23" borderId="1" xfId="0" applyFont="1" applyFill="1" applyBorder="1" applyAlignment="1">
      <alignment vertical="center" wrapText="1"/>
    </xf>
    <xf numFmtId="0" fontId="7" fillId="10" borderId="7" xfId="0" applyFont="1" applyFill="1" applyBorder="1" applyAlignment="1">
      <alignment vertical="center" wrapText="1"/>
    </xf>
    <xf numFmtId="0" fontId="0" fillId="0" borderId="0" xfId="0" applyAlignment="1">
      <alignment horizontal="center" vertical="center" wrapText="1"/>
    </xf>
    <xf numFmtId="0" fontId="15" fillId="0" borderId="0" xfId="0" applyFont="1" applyAlignment="1">
      <alignment vertical="center"/>
    </xf>
    <xf numFmtId="166" fontId="9" fillId="14" borderId="1" xfId="1" applyNumberFormat="1" applyFont="1" applyFill="1" applyBorder="1" applyAlignment="1"/>
    <xf numFmtId="0" fontId="23" fillId="0" borderId="0" xfId="4"/>
    <xf numFmtId="0" fontId="25" fillId="31" borderId="1" xfId="4" applyFont="1" applyFill="1" applyBorder="1" applyAlignment="1">
      <alignment horizontal="center" vertical="center" wrapText="1"/>
    </xf>
    <xf numFmtId="0" fontId="24" fillId="34" borderId="1" xfId="4" applyFont="1" applyFill="1" applyBorder="1" applyAlignment="1">
      <alignment horizontal="center" vertical="center"/>
    </xf>
    <xf numFmtId="0" fontId="24" fillId="32" borderId="1" xfId="4" applyFont="1" applyFill="1" applyBorder="1" applyAlignment="1">
      <alignment horizontal="center" vertical="center" wrapText="1"/>
    </xf>
    <xf numFmtId="0" fontId="24" fillId="33" borderId="1" xfId="4" applyFont="1" applyFill="1" applyBorder="1" applyAlignment="1">
      <alignment horizontal="center" vertical="center" wrapText="1"/>
    </xf>
    <xf numFmtId="0" fontId="24" fillId="12" borderId="1" xfId="4" applyFont="1" applyFill="1" applyBorder="1" applyAlignment="1">
      <alignment horizontal="center" vertical="center" wrapText="1"/>
    </xf>
    <xf numFmtId="0" fontId="25" fillId="4" borderId="1" xfId="4" applyFont="1" applyFill="1" applyBorder="1" applyAlignment="1">
      <alignment horizontal="center" vertical="center" wrapText="1"/>
    </xf>
    <xf numFmtId="0" fontId="25" fillId="13" borderId="1" xfId="4"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xf numFmtId="0" fontId="4" fillId="22" borderId="1" xfId="0" applyFont="1" applyFill="1" applyBorder="1" applyAlignment="1">
      <alignment horizontal="center" vertical="center" wrapText="1"/>
    </xf>
    <xf numFmtId="0" fontId="14" fillId="31" borderId="1" xfId="0" applyFont="1" applyFill="1" applyBorder="1" applyAlignment="1">
      <alignment horizontal="center" vertical="center" wrapText="1"/>
    </xf>
    <xf numFmtId="0" fontId="14" fillId="31" borderId="1" xfId="0" applyFont="1" applyFill="1" applyBorder="1" applyAlignment="1">
      <alignment horizontal="left" vertical="center" wrapText="1"/>
    </xf>
    <xf numFmtId="0" fontId="14" fillId="9" borderId="1" xfId="0" applyFont="1" applyFill="1" applyBorder="1" applyAlignment="1">
      <alignment horizontal="left" vertical="center" wrapText="1"/>
    </xf>
    <xf numFmtId="0" fontId="14" fillId="36" borderId="1" xfId="0" applyFont="1" applyFill="1" applyBorder="1" applyAlignment="1">
      <alignment horizontal="center" vertical="center" wrapText="1"/>
    </xf>
    <xf numFmtId="0" fontId="5" fillId="31" borderId="1" xfId="0" applyFont="1" applyFill="1" applyBorder="1"/>
    <xf numFmtId="0" fontId="14" fillId="0" borderId="1" xfId="0" applyFont="1" applyBorder="1" applyAlignment="1">
      <alignment horizontal="center" vertical="center" wrapText="1"/>
    </xf>
    <xf numFmtId="0" fontId="14" fillId="0" borderId="1" xfId="0" applyFont="1" applyBorder="1" applyAlignment="1">
      <alignment horizontal="left" vertical="center" wrapText="1"/>
    </xf>
    <xf numFmtId="0" fontId="14" fillId="37" borderId="1" xfId="0" applyFont="1" applyFill="1" applyBorder="1" applyAlignment="1">
      <alignment horizontal="center" vertical="center" wrapText="1"/>
    </xf>
    <xf numFmtId="0" fontId="5" fillId="0" borderId="1" xfId="0" applyFont="1" applyBorder="1"/>
    <xf numFmtId="0" fontId="14" fillId="38" borderId="1" xfId="0" applyFont="1" applyFill="1" applyBorder="1" applyAlignment="1">
      <alignment horizontal="center" vertical="center" wrapText="1"/>
    </xf>
    <xf numFmtId="0" fontId="14" fillId="38" borderId="1" xfId="0" applyFont="1" applyFill="1" applyBorder="1" applyAlignment="1">
      <alignment horizontal="left" vertical="center" wrapText="1"/>
    </xf>
    <xf numFmtId="0" fontId="14" fillId="39" borderId="1" xfId="0" applyFont="1" applyFill="1" applyBorder="1" applyAlignment="1">
      <alignment horizontal="center" vertical="center" wrapText="1"/>
    </xf>
    <xf numFmtId="0" fontId="5" fillId="38" borderId="0" xfId="0" applyFont="1" applyFill="1"/>
    <xf numFmtId="0" fontId="14" fillId="40" borderId="1" xfId="0" applyFont="1" applyFill="1" applyBorder="1" applyAlignment="1">
      <alignment horizontal="center" vertical="center" wrapText="1"/>
    </xf>
    <xf numFmtId="9" fontId="14" fillId="0" borderId="1" xfId="0" applyNumberFormat="1" applyFont="1" applyBorder="1" applyAlignment="1">
      <alignment horizontal="center" vertical="center" wrapText="1"/>
    </xf>
    <xf numFmtId="0" fontId="14" fillId="35" borderId="1" xfId="0" applyFont="1" applyFill="1" applyBorder="1" applyAlignment="1">
      <alignment horizontal="center" vertical="center" wrapText="1"/>
    </xf>
    <xf numFmtId="0" fontId="14" fillId="35" borderId="1" xfId="0" applyFont="1" applyFill="1" applyBorder="1" applyAlignment="1">
      <alignment horizontal="left" vertical="center" wrapText="1"/>
    </xf>
    <xf numFmtId="0" fontId="14" fillId="9" borderId="1" xfId="0" applyFont="1" applyFill="1" applyBorder="1" applyAlignment="1">
      <alignment horizontal="center" vertical="center" wrapText="1"/>
    </xf>
    <xf numFmtId="9" fontId="14" fillId="35" borderId="1" xfId="0" applyNumberFormat="1" applyFont="1" applyFill="1" applyBorder="1" applyAlignment="1">
      <alignment horizontal="center" vertical="center" wrapText="1"/>
    </xf>
    <xf numFmtId="0" fontId="14" fillId="34" borderId="1" xfId="0" applyFont="1" applyFill="1" applyBorder="1" applyAlignment="1">
      <alignment horizontal="center" vertical="center" wrapText="1"/>
    </xf>
    <xf numFmtId="9" fontId="14" fillId="38" borderId="1" xfId="0" applyNumberFormat="1" applyFont="1" applyFill="1" applyBorder="1" applyAlignment="1">
      <alignment horizontal="center" vertical="center" wrapText="1"/>
    </xf>
    <xf numFmtId="0" fontId="5" fillId="9" borderId="1" xfId="0" applyFont="1" applyFill="1" applyBorder="1" applyAlignment="1">
      <alignment horizontal="center"/>
    </xf>
    <xf numFmtId="0" fontId="5" fillId="0" borderId="0" xfId="0" applyFont="1" applyAlignment="1">
      <alignment horizontal="center"/>
    </xf>
    <xf numFmtId="0" fontId="5" fillId="0" borderId="0" xfId="0" applyFont="1" applyAlignment="1">
      <alignment vertical="center"/>
    </xf>
    <xf numFmtId="0" fontId="5" fillId="38" borderId="1" xfId="0" applyFont="1" applyFill="1" applyBorder="1" applyAlignment="1">
      <alignment horizontal="center"/>
    </xf>
    <xf numFmtId="0" fontId="5" fillId="40" borderId="1" xfId="0" applyFont="1" applyFill="1" applyBorder="1" applyAlignment="1">
      <alignment horizontal="center"/>
    </xf>
    <xf numFmtId="0" fontId="5" fillId="36" borderId="1" xfId="0" applyFont="1" applyFill="1" applyBorder="1" applyAlignment="1">
      <alignment horizontal="center"/>
    </xf>
    <xf numFmtId="0" fontId="5" fillId="35" borderId="1" xfId="0" applyFont="1" applyFill="1" applyBorder="1" applyAlignment="1">
      <alignment horizontal="center"/>
    </xf>
    <xf numFmtId="0" fontId="5" fillId="34" borderId="1" xfId="0" applyFont="1" applyFill="1" applyBorder="1" applyAlignment="1">
      <alignment horizontal="center"/>
    </xf>
    <xf numFmtId="0" fontId="4" fillId="41" borderId="1" xfId="0" applyFont="1" applyFill="1" applyBorder="1" applyAlignment="1">
      <alignment horizontal="center" vertical="center" wrapText="1"/>
    </xf>
    <xf numFmtId="0" fontId="4" fillId="42" borderId="1" xfId="0" applyFont="1" applyFill="1" applyBorder="1" applyAlignment="1">
      <alignment horizontal="center" vertical="center" wrapText="1"/>
    </xf>
    <xf numFmtId="0" fontId="4" fillId="40" borderId="1" xfId="0" applyFont="1" applyFill="1" applyBorder="1" applyAlignment="1">
      <alignment horizontal="center" vertical="center" wrapText="1"/>
    </xf>
    <xf numFmtId="14" fontId="6" fillId="4" borderId="1" xfId="0" applyNumberFormat="1" applyFont="1" applyFill="1" applyBorder="1" applyAlignment="1">
      <alignment horizontal="left" vertical="center" wrapText="1"/>
    </xf>
    <xf numFmtId="3" fontId="6" fillId="6" borderId="1" xfId="0" applyNumberFormat="1" applyFont="1" applyFill="1" applyBorder="1" applyAlignment="1">
      <alignment horizontal="left" vertical="center" wrapText="1"/>
    </xf>
    <xf numFmtId="9" fontId="6" fillId="4" borderId="1" xfId="0" applyNumberFormat="1" applyFont="1" applyFill="1" applyBorder="1" applyAlignment="1">
      <alignment horizontal="left" vertical="center" wrapText="1"/>
    </xf>
    <xf numFmtId="3" fontId="5" fillId="6" borderId="1" xfId="0" applyNumberFormat="1" applyFont="1" applyFill="1" applyBorder="1" applyAlignment="1">
      <alignment horizontal="left" wrapText="1"/>
    </xf>
    <xf numFmtId="3" fontId="6" fillId="6" borderId="1" xfId="0" applyNumberFormat="1" applyFont="1" applyFill="1" applyBorder="1" applyAlignment="1">
      <alignment horizontal="left" wrapText="1"/>
    </xf>
    <xf numFmtId="9" fontId="7" fillId="0" borderId="0" xfId="0" applyNumberFormat="1" applyFont="1" applyAlignment="1">
      <alignment horizontal="left" vertical="center" wrapText="1"/>
    </xf>
    <xf numFmtId="0" fontId="4" fillId="35" borderId="1" xfId="0" applyFont="1" applyFill="1" applyBorder="1" applyAlignment="1">
      <alignment horizontal="center" vertical="center" wrapText="1"/>
    </xf>
    <xf numFmtId="166" fontId="0" fillId="13" borderId="1" xfId="1" applyNumberFormat="1" applyFont="1" applyFill="1" applyBorder="1"/>
    <xf numFmtId="166" fontId="2" fillId="12" borderId="1" xfId="1" applyNumberFormat="1" applyFont="1" applyFill="1" applyBorder="1"/>
    <xf numFmtId="14" fontId="7" fillId="8" borderId="10" xfId="0" applyNumberFormat="1" applyFont="1" applyFill="1" applyBorder="1" applyAlignment="1">
      <alignment horizontal="left" vertical="center" wrapText="1"/>
    </xf>
    <xf numFmtId="9" fontId="7" fillId="29" borderId="10" xfId="0" applyNumberFormat="1" applyFont="1" applyFill="1" applyBorder="1" applyAlignment="1">
      <alignment horizontal="left" vertical="center" wrapText="1"/>
    </xf>
    <xf numFmtId="9" fontId="7" fillId="43" borderId="10" xfId="0" applyNumberFormat="1" applyFont="1" applyFill="1" applyBorder="1" applyAlignment="1">
      <alignment horizontal="left" vertical="center" wrapText="1"/>
    </xf>
    <xf numFmtId="9" fontId="7" fillId="29" borderId="7" xfId="0" applyNumberFormat="1" applyFont="1" applyFill="1" applyBorder="1" applyAlignment="1">
      <alignment horizontal="left" vertical="center" wrapText="1"/>
    </xf>
    <xf numFmtId="9" fontId="7" fillId="23" borderId="7" xfId="0" applyNumberFormat="1" applyFont="1" applyFill="1" applyBorder="1" applyAlignment="1">
      <alignment horizontal="left" vertical="center" wrapText="1"/>
    </xf>
    <xf numFmtId="0" fontId="7" fillId="29" borderId="7" xfId="0" applyFont="1" applyFill="1" applyBorder="1" applyAlignment="1">
      <alignment vertical="center" wrapText="1"/>
    </xf>
    <xf numFmtId="0" fontId="16" fillId="0" borderId="0" xfId="0" applyFont="1" applyAlignment="1">
      <alignment horizontal="center" vertical="center" wrapText="1"/>
    </xf>
    <xf numFmtId="166" fontId="17" fillId="28" borderId="7" xfId="1" applyNumberFormat="1" applyFont="1" applyFill="1" applyBorder="1"/>
    <xf numFmtId="166" fontId="18" fillId="27" borderId="7" xfId="1" applyNumberFormat="1" applyFont="1" applyFill="1" applyBorder="1"/>
    <xf numFmtId="0" fontId="16" fillId="29" borderId="7" xfId="0" applyFont="1" applyFill="1" applyBorder="1" applyAlignment="1">
      <alignment vertical="center" wrapText="1"/>
    </xf>
    <xf numFmtId="0" fontId="7" fillId="29" borderId="7" xfId="0" applyFont="1" applyFill="1" applyBorder="1" applyAlignment="1">
      <alignment horizontal="left" vertical="center" wrapText="1"/>
    </xf>
    <xf numFmtId="17" fontId="7" fillId="29" borderId="7" xfId="0" applyNumberFormat="1" applyFont="1" applyFill="1" applyBorder="1" applyAlignment="1">
      <alignment horizontal="left" vertical="center" wrapText="1"/>
    </xf>
    <xf numFmtId="0" fontId="7" fillId="43" borderId="7" xfId="0" applyFont="1" applyFill="1" applyBorder="1" applyAlignment="1">
      <alignment vertical="center" wrapText="1"/>
    </xf>
    <xf numFmtId="0" fontId="7" fillId="43" borderId="7" xfId="0" applyFont="1" applyFill="1" applyBorder="1" applyAlignment="1">
      <alignment horizontal="left" vertical="center" wrapText="1"/>
    </xf>
    <xf numFmtId="17" fontId="7" fillId="43" borderId="7" xfId="0" applyNumberFormat="1" applyFont="1" applyFill="1" applyBorder="1" applyAlignment="1">
      <alignment horizontal="left" vertical="center" wrapText="1"/>
    </xf>
    <xf numFmtId="9" fontId="7" fillId="43" borderId="7" xfId="0" applyNumberFormat="1" applyFont="1" applyFill="1" applyBorder="1" applyAlignment="1">
      <alignment horizontal="left" vertical="center" wrapText="1"/>
    </xf>
    <xf numFmtId="0" fontId="12" fillId="17" borderId="8" xfId="0" applyFont="1" applyFill="1" applyBorder="1" applyAlignment="1">
      <alignment vertical="center" wrapText="1"/>
    </xf>
    <xf numFmtId="1" fontId="7" fillId="43" borderId="1" xfId="0" applyNumberFormat="1" applyFont="1" applyFill="1" applyBorder="1" applyAlignment="1">
      <alignment horizontal="left" wrapText="1"/>
    </xf>
    <xf numFmtId="9" fontId="7" fillId="7" borderId="10" xfId="0" applyNumberFormat="1" applyFont="1" applyFill="1" applyBorder="1" applyAlignment="1">
      <alignment horizontal="left" vertical="center" wrapText="1"/>
    </xf>
    <xf numFmtId="9" fontId="7" fillId="8" borderId="10" xfId="0" applyNumberFormat="1" applyFont="1" applyFill="1" applyBorder="1" applyAlignment="1">
      <alignment horizontal="left" vertical="center" wrapText="1"/>
    </xf>
    <xf numFmtId="0" fontId="6" fillId="6" borderId="1" xfId="0" applyFont="1" applyFill="1" applyBorder="1" applyAlignment="1">
      <alignment horizontal="left" vertical="center" wrapText="1"/>
    </xf>
    <xf numFmtId="0" fontId="23" fillId="31" borderId="1" xfId="4" applyFill="1" applyBorder="1" applyAlignment="1">
      <alignment vertical="center" wrapText="1"/>
    </xf>
    <xf numFmtId="0" fontId="23" fillId="4" borderId="1" xfId="4" applyFill="1" applyBorder="1" applyAlignment="1">
      <alignment vertical="center" wrapText="1"/>
    </xf>
    <xf numFmtId="0" fontId="23" fillId="13" borderId="1" xfId="4" applyFill="1" applyBorder="1" applyAlignment="1">
      <alignment vertical="center" wrapText="1"/>
    </xf>
    <xf numFmtId="9" fontId="9" fillId="14" borderId="1" xfId="2" applyFont="1" applyFill="1" applyBorder="1"/>
    <xf numFmtId="9" fontId="9" fillId="21" borderId="1" xfId="0" applyNumberFormat="1" applyFont="1" applyFill="1" applyBorder="1"/>
    <xf numFmtId="0" fontId="26" fillId="0" borderId="0" xfId="4" applyFont="1" applyAlignment="1">
      <alignment horizontal="center" vertical="center"/>
    </xf>
    <xf numFmtId="0" fontId="14" fillId="19" borderId="1" xfId="0" applyFont="1" applyFill="1" applyBorder="1" applyAlignment="1">
      <alignment horizontal="left" vertical="center" wrapText="1"/>
    </xf>
    <xf numFmtId="0" fontId="14" fillId="44" borderId="1" xfId="0" applyFont="1" applyFill="1" applyBorder="1" applyAlignment="1">
      <alignment horizontal="left" vertical="center" wrapText="1"/>
    </xf>
    <xf numFmtId="0" fontId="13" fillId="18" borderId="1" xfId="0" applyFont="1" applyFill="1" applyBorder="1" applyAlignment="1">
      <alignment horizontal="left" vertical="center" wrapText="1"/>
    </xf>
    <xf numFmtId="17" fontId="13" fillId="18" borderId="1" xfId="0" applyNumberFormat="1" applyFont="1" applyFill="1" applyBorder="1" applyAlignment="1">
      <alignment horizontal="center" vertical="center" wrapText="1"/>
    </xf>
    <xf numFmtId="17" fontId="13" fillId="17" borderId="1" xfId="0" applyNumberFormat="1" applyFont="1" applyFill="1" applyBorder="1" applyAlignment="1">
      <alignment horizontal="center" vertical="center" wrapText="1"/>
    </xf>
    <xf numFmtId="0" fontId="12" fillId="17" borderId="9" xfId="0" applyFont="1" applyFill="1" applyBorder="1" applyAlignment="1">
      <alignment horizontal="center" vertical="center" wrapText="1"/>
    </xf>
    <xf numFmtId="0" fontId="13" fillId="18" borderId="1" xfId="0" applyFont="1" applyFill="1" applyBorder="1" applyAlignment="1">
      <alignment horizontal="center" vertical="center" wrapText="1"/>
    </xf>
    <xf numFmtId="0" fontId="7" fillId="23" borderId="1" xfId="0" applyFont="1" applyFill="1" applyBorder="1" applyAlignment="1">
      <alignment horizontal="left" wrapText="1"/>
    </xf>
    <xf numFmtId="14" fontId="7" fillId="29" borderId="10" xfId="0" applyNumberFormat="1" applyFont="1" applyFill="1" applyBorder="1" applyAlignment="1">
      <alignment horizontal="left" vertical="center" wrapText="1"/>
    </xf>
    <xf numFmtId="0" fontId="7" fillId="8" borderId="0" xfId="0" applyFont="1" applyFill="1" applyAlignment="1">
      <alignment vertical="center" wrapText="1"/>
    </xf>
    <xf numFmtId="0" fontId="7" fillId="7" borderId="1" xfId="0" applyFont="1" applyFill="1" applyBorder="1" applyAlignment="1">
      <alignment vertical="center" wrapText="1"/>
    </xf>
    <xf numFmtId="0" fontId="7" fillId="7" borderId="10" xfId="0" applyFont="1" applyFill="1" applyBorder="1" applyAlignment="1">
      <alignment vertical="center" wrapText="1"/>
    </xf>
    <xf numFmtId="0" fontId="7" fillId="7" borderId="18" xfId="0" applyFont="1" applyFill="1" applyBorder="1" applyAlignment="1">
      <alignment vertical="center" wrapText="1"/>
    </xf>
    <xf numFmtId="0" fontId="7" fillId="8" borderId="3" xfId="0" applyFont="1" applyFill="1" applyBorder="1" applyAlignment="1">
      <alignment vertical="center" wrapText="1"/>
    </xf>
    <xf numFmtId="3" fontId="7" fillId="7" borderId="10" xfId="0" applyNumberFormat="1" applyFont="1" applyFill="1" applyBorder="1" applyAlignment="1">
      <alignment horizontal="left" vertical="center" wrapText="1"/>
    </xf>
    <xf numFmtId="0" fontId="7" fillId="8" borderId="10" xfId="0" applyFont="1" applyFill="1" applyBorder="1" applyAlignment="1">
      <alignment vertical="center" wrapText="1"/>
    </xf>
    <xf numFmtId="0" fontId="7" fillId="8" borderId="1" xfId="0" applyFont="1" applyFill="1" applyBorder="1" applyAlignment="1">
      <alignment vertical="center" wrapText="1"/>
    </xf>
    <xf numFmtId="14" fontId="7" fillId="7" borderId="10" xfId="0" applyNumberFormat="1" applyFont="1" applyFill="1" applyBorder="1" applyAlignment="1">
      <alignment horizontal="left" vertical="center" wrapText="1"/>
    </xf>
    <xf numFmtId="14" fontId="7" fillId="7" borderId="7" xfId="0" applyNumberFormat="1" applyFont="1" applyFill="1" applyBorder="1" applyAlignment="1">
      <alignment horizontal="left" vertical="center" wrapText="1"/>
    </xf>
    <xf numFmtId="14" fontId="7" fillId="8" borderId="7" xfId="0" applyNumberFormat="1" applyFont="1" applyFill="1" applyBorder="1" applyAlignment="1">
      <alignment horizontal="left" vertical="center" wrapText="1"/>
    </xf>
    <xf numFmtId="0" fontId="0" fillId="0" borderId="0" xfId="0" applyAlignment="1">
      <alignment vertical="center" wrapText="1"/>
    </xf>
    <xf numFmtId="14" fontId="7" fillId="43" borderId="10" xfId="0" applyNumberFormat="1" applyFont="1" applyFill="1" applyBorder="1" applyAlignment="1">
      <alignment horizontal="left" vertical="center" wrapText="1"/>
    </xf>
    <xf numFmtId="17" fontId="7" fillId="8" borderId="1" xfId="0" applyNumberFormat="1" applyFont="1" applyFill="1" applyBorder="1" applyAlignment="1">
      <alignment horizontal="left" vertical="center" wrapText="1"/>
    </xf>
    <xf numFmtId="9" fontId="7" fillId="8" borderId="1" xfId="0" applyNumberFormat="1" applyFont="1" applyFill="1" applyBorder="1" applyAlignment="1">
      <alignment horizontal="left" vertical="center" wrapText="1"/>
    </xf>
    <xf numFmtId="0" fontId="7" fillId="8" borderId="15" xfId="0" applyFont="1" applyFill="1" applyBorder="1" applyAlignment="1">
      <alignment horizontal="left" vertical="center" wrapText="1"/>
    </xf>
    <xf numFmtId="0" fontId="7" fillId="0" borderId="4" xfId="0" applyFont="1" applyBorder="1" applyAlignment="1">
      <alignment wrapText="1"/>
    </xf>
    <xf numFmtId="17" fontId="7" fillId="8" borderId="7" xfId="0" applyNumberFormat="1" applyFont="1" applyFill="1" applyBorder="1" applyAlignment="1">
      <alignment horizontal="left" wrapText="1"/>
    </xf>
    <xf numFmtId="17" fontId="7" fillId="7" borderId="7" xfId="0" applyNumberFormat="1" applyFont="1" applyFill="1" applyBorder="1" applyAlignment="1">
      <alignment horizontal="left" wrapText="1"/>
    </xf>
    <xf numFmtId="0" fontId="13" fillId="17" borderId="1" xfId="0" applyFont="1" applyFill="1" applyBorder="1" applyAlignment="1">
      <alignment horizontal="center" vertical="center" wrapText="1"/>
    </xf>
    <xf numFmtId="0" fontId="6" fillId="43" borderId="1" xfId="0" applyFont="1" applyFill="1" applyBorder="1" applyAlignment="1">
      <alignment wrapText="1"/>
    </xf>
    <xf numFmtId="0" fontId="6" fillId="43" borderId="10" xfId="0" applyFont="1" applyFill="1" applyBorder="1" applyAlignment="1">
      <alignment wrapText="1"/>
    </xf>
    <xf numFmtId="9" fontId="6" fillId="43" borderId="10" xfId="0" applyNumberFormat="1" applyFont="1" applyFill="1" applyBorder="1" applyAlignment="1">
      <alignment horizontal="left" vertical="center" wrapText="1"/>
    </xf>
    <xf numFmtId="0" fontId="16" fillId="26" borderId="6" xfId="0" applyFont="1" applyFill="1" applyBorder="1" applyAlignment="1">
      <alignment wrapText="1"/>
    </xf>
    <xf numFmtId="0" fontId="10" fillId="0" borderId="0" xfId="0" applyFont="1" applyAlignment="1">
      <alignment horizontal="center" vertical="center" wrapText="1"/>
    </xf>
    <xf numFmtId="0" fontId="10" fillId="0" borderId="0" xfId="0" applyFont="1" applyAlignment="1">
      <alignment horizontal="center" vertical="center"/>
    </xf>
    <xf numFmtId="0" fontId="12" fillId="0" borderId="0" xfId="0" applyFont="1" applyAlignment="1">
      <alignment horizontal="left" vertical="center" wrapText="1"/>
    </xf>
    <xf numFmtId="166" fontId="14" fillId="0" borderId="0" xfId="0" applyNumberFormat="1" applyFont="1" applyAlignment="1">
      <alignment horizontal="right" vertical="center"/>
    </xf>
    <xf numFmtId="0" fontId="14" fillId="0" borderId="0" xfId="0" applyFont="1" applyAlignment="1">
      <alignment horizontal="right" vertical="center"/>
    </xf>
    <xf numFmtId="0" fontId="11" fillId="0" borderId="0" xfId="0" applyFont="1" applyAlignment="1">
      <alignment horizontal="right" vertical="center"/>
    </xf>
    <xf numFmtId="166" fontId="11" fillId="0" borderId="0" xfId="0" applyNumberFormat="1" applyFont="1" applyAlignment="1">
      <alignment horizontal="right" vertical="center"/>
    </xf>
    <xf numFmtId="166" fontId="14" fillId="0" borderId="0" xfId="1" applyNumberFormat="1" applyFont="1" applyFill="1" applyBorder="1"/>
    <xf numFmtId="0" fontId="13" fillId="0" borderId="0" xfId="0" applyFont="1" applyAlignment="1">
      <alignment horizontal="left" vertical="center" wrapText="1"/>
    </xf>
    <xf numFmtId="0" fontId="14" fillId="0" borderId="0" xfId="0" applyFont="1" applyAlignment="1">
      <alignment horizontal="left" vertical="center" wrapText="1"/>
    </xf>
    <xf numFmtId="166" fontId="11" fillId="0" borderId="0" xfId="1" applyNumberFormat="1" applyFont="1" applyFill="1" applyBorder="1" applyAlignment="1">
      <alignment horizontal="right" vertical="center"/>
    </xf>
    <xf numFmtId="0" fontId="14" fillId="0" borderId="0" xfId="0" applyFont="1" applyAlignment="1">
      <alignment horizontal="left" vertical="center"/>
    </xf>
    <xf numFmtId="166" fontId="14" fillId="0" borderId="0" xfId="1" applyNumberFormat="1" applyFont="1" applyFill="1" applyBorder="1" applyAlignment="1">
      <alignment horizontal="right" vertical="center"/>
    </xf>
    <xf numFmtId="166" fontId="12" fillId="0" borderId="0" xfId="0" applyNumberFormat="1" applyFont="1" applyAlignment="1">
      <alignment horizontal="center" vertical="center" wrapText="1"/>
    </xf>
    <xf numFmtId="0" fontId="12" fillId="0" borderId="0" xfId="0" applyFont="1" applyAlignment="1">
      <alignment horizontal="center" vertical="center"/>
    </xf>
    <xf numFmtId="0" fontId="12" fillId="0" borderId="0" xfId="0" applyFont="1" applyAlignment="1">
      <alignment horizontal="center" vertical="center" wrapText="1"/>
    </xf>
    <xf numFmtId="0" fontId="14" fillId="15" borderId="1" xfId="0" applyFont="1" applyFill="1" applyBorder="1" applyAlignment="1">
      <alignment horizontal="center" vertical="center"/>
    </xf>
    <xf numFmtId="3" fontId="7" fillId="43" borderId="7" xfId="0" applyNumberFormat="1" applyFont="1" applyFill="1" applyBorder="1" applyAlignment="1">
      <alignment horizontal="left" wrapText="1"/>
    </xf>
    <xf numFmtId="166" fontId="13" fillId="0" borderId="0" xfId="0" applyNumberFormat="1" applyFont="1" applyAlignment="1">
      <alignment horizontal="right" vertical="center"/>
    </xf>
    <xf numFmtId="0" fontId="16" fillId="0" borderId="1" xfId="0" applyFont="1" applyBorder="1" applyAlignment="1">
      <alignment wrapText="1"/>
    </xf>
    <xf numFmtId="0" fontId="16" fillId="0" borderId="1" xfId="0" applyFont="1" applyBorder="1" applyAlignment="1">
      <alignment vertical="center" wrapText="1"/>
    </xf>
    <xf numFmtId="0" fontId="6" fillId="8" borderId="1" xfId="0" applyFont="1" applyFill="1" applyBorder="1" applyAlignment="1">
      <alignment vertical="center" wrapText="1"/>
    </xf>
    <xf numFmtId="0" fontId="21" fillId="8" borderId="1" xfId="3" applyFont="1" applyFill="1" applyBorder="1" applyAlignment="1">
      <alignment vertical="center" wrapText="1"/>
    </xf>
    <xf numFmtId="0" fontId="6" fillId="8" borderId="1" xfId="0" applyFont="1" applyFill="1" applyBorder="1" applyAlignment="1">
      <alignment vertical="center"/>
    </xf>
    <xf numFmtId="0" fontId="16" fillId="25" borderId="1" xfId="0" applyFont="1" applyFill="1" applyBorder="1" applyAlignment="1">
      <alignment wrapText="1"/>
    </xf>
    <xf numFmtId="0" fontId="6" fillId="7" borderId="1" xfId="0" applyFont="1" applyFill="1" applyBorder="1" applyAlignment="1">
      <alignment vertical="center" wrapText="1"/>
    </xf>
    <xf numFmtId="164" fontId="7" fillId="43" borderId="1" xfId="1" applyFont="1" applyFill="1" applyBorder="1" applyAlignment="1">
      <alignment horizontal="left" vertical="center" wrapText="1"/>
    </xf>
    <xf numFmtId="0" fontId="16" fillId="8" borderId="1" xfId="0" applyFont="1" applyFill="1" applyBorder="1" applyAlignment="1">
      <alignment vertical="center" wrapText="1"/>
    </xf>
    <xf numFmtId="9" fontId="6" fillId="29" borderId="1" xfId="0" applyNumberFormat="1" applyFont="1" applyFill="1" applyBorder="1" applyAlignment="1">
      <alignment horizontal="left" vertical="center" wrapText="1"/>
    </xf>
    <xf numFmtId="0" fontId="7" fillId="43" borderId="1" xfId="0" applyFont="1" applyFill="1" applyBorder="1" applyAlignment="1">
      <alignment vertical="center" wrapText="1"/>
    </xf>
    <xf numFmtId="15" fontId="7" fillId="7" borderId="1" xfId="0" applyNumberFormat="1" applyFont="1" applyFill="1" applyBorder="1" applyAlignment="1">
      <alignment horizontal="left" vertical="center" wrapText="1"/>
    </xf>
    <xf numFmtId="0" fontId="7" fillId="23" borderId="1" xfId="0" applyFont="1" applyFill="1" applyBorder="1" applyAlignment="1">
      <alignment vertical="center" wrapText="1"/>
    </xf>
    <xf numFmtId="0" fontId="16" fillId="7" borderId="1" xfId="0" applyFont="1" applyFill="1" applyBorder="1" applyAlignment="1">
      <alignment vertical="center" wrapText="1"/>
    </xf>
    <xf numFmtId="15" fontId="6" fillId="7" borderId="1" xfId="0" applyNumberFormat="1" applyFont="1" applyFill="1" applyBorder="1" applyAlignment="1">
      <alignment horizontal="left" vertical="center" wrapText="1"/>
    </xf>
    <xf numFmtId="9" fontId="6" fillId="43" borderId="1" xfId="0" applyNumberFormat="1" applyFont="1" applyFill="1" applyBorder="1" applyAlignment="1">
      <alignment horizontal="left" vertical="center" wrapText="1"/>
    </xf>
    <xf numFmtId="15" fontId="6" fillId="8" borderId="1" xfId="0" applyNumberFormat="1" applyFont="1" applyFill="1" applyBorder="1" applyAlignment="1">
      <alignment horizontal="left" vertical="center" wrapText="1"/>
    </xf>
    <xf numFmtId="0" fontId="7" fillId="10" borderId="1" xfId="0" applyFont="1" applyFill="1" applyBorder="1" applyAlignment="1">
      <alignment vertical="center" wrapText="1"/>
    </xf>
    <xf numFmtId="0" fontId="6" fillId="10" borderId="1" xfId="0" applyFont="1" applyFill="1" applyBorder="1" applyAlignment="1">
      <alignment vertical="center" wrapText="1"/>
    </xf>
    <xf numFmtId="9" fontId="6" fillId="10" borderId="1" xfId="0" applyNumberFormat="1" applyFont="1" applyFill="1" applyBorder="1" applyAlignment="1">
      <alignment horizontal="left" vertical="center" wrapText="1"/>
    </xf>
    <xf numFmtId="9" fontId="7" fillId="6" borderId="1" xfId="0" applyNumberFormat="1" applyFont="1" applyFill="1" applyBorder="1" applyAlignment="1">
      <alignment horizontal="left" vertical="center" wrapText="1"/>
    </xf>
    <xf numFmtId="0" fontId="16" fillId="23" borderId="1" xfId="0" applyFont="1" applyFill="1" applyBorder="1" applyAlignment="1">
      <alignment vertical="center" wrapText="1"/>
    </xf>
    <xf numFmtId="0" fontId="16" fillId="26" borderId="0" xfId="0" applyFont="1" applyFill="1" applyAlignment="1">
      <alignment wrapText="1"/>
    </xf>
    <xf numFmtId="0" fontId="16" fillId="25" borderId="12" xfId="0" applyFont="1" applyFill="1" applyBorder="1" applyAlignment="1">
      <alignment wrapText="1"/>
    </xf>
    <xf numFmtId="0" fontId="16" fillId="26" borderId="12" xfId="0" applyFont="1" applyFill="1" applyBorder="1" applyAlignment="1">
      <alignment wrapText="1"/>
    </xf>
    <xf numFmtId="0" fontId="4" fillId="12" borderId="14" xfId="0" applyFont="1" applyFill="1" applyBorder="1" applyAlignment="1">
      <alignment horizontal="center" vertical="center" wrapText="1"/>
    </xf>
    <xf numFmtId="165" fontId="0" fillId="13" borderId="14" xfId="1" applyNumberFormat="1" applyFont="1" applyFill="1" applyBorder="1"/>
    <xf numFmtId="165" fontId="2" fillId="12" borderId="14" xfId="1" applyNumberFormat="1" applyFont="1" applyFill="1" applyBorder="1"/>
    <xf numFmtId="0" fontId="7" fillId="0" borderId="1" xfId="0" applyFont="1" applyBorder="1" applyAlignment="1">
      <alignment vertical="center" wrapText="1"/>
    </xf>
    <xf numFmtId="0" fontId="7" fillId="0" borderId="1" xfId="0" applyFont="1" applyBorder="1" applyAlignment="1">
      <alignment vertical="center"/>
    </xf>
    <xf numFmtId="0" fontId="7" fillId="28" borderId="1" xfId="0" applyFont="1" applyFill="1" applyBorder="1" applyAlignment="1">
      <alignment vertical="center"/>
    </xf>
    <xf numFmtId="0" fontId="16" fillId="27" borderId="1" xfId="0" applyFont="1" applyFill="1" applyBorder="1" applyAlignment="1">
      <alignment vertical="center"/>
    </xf>
    <xf numFmtId="0" fontId="29" fillId="0" borderId="0" xfId="1" applyNumberFormat="1" applyFont="1" applyFill="1"/>
    <xf numFmtId="0" fontId="29" fillId="0" borderId="0" xfId="0" applyFont="1"/>
    <xf numFmtId="0" fontId="15" fillId="9" borderId="15" xfId="0" applyFont="1" applyFill="1" applyBorder="1" applyAlignment="1">
      <alignment horizontal="center" vertical="center"/>
    </xf>
    <xf numFmtId="0" fontId="15" fillId="9" borderId="7" xfId="0" applyFont="1" applyFill="1" applyBorder="1" applyAlignment="1">
      <alignment horizontal="center" vertical="center"/>
    </xf>
    <xf numFmtId="0" fontId="9" fillId="14" borderId="12" xfId="0" applyFont="1" applyFill="1" applyBorder="1" applyAlignment="1">
      <alignment horizontal="left"/>
    </xf>
    <xf numFmtId="0" fontId="9" fillId="14" borderId="13" xfId="0" applyFont="1" applyFill="1" applyBorder="1" applyAlignment="1">
      <alignment horizontal="left"/>
    </xf>
    <xf numFmtId="0" fontId="4" fillId="2" borderId="1" xfId="0" applyFont="1" applyFill="1" applyBorder="1" applyAlignment="1">
      <alignment horizontal="center" vertical="center"/>
    </xf>
    <xf numFmtId="0" fontId="4" fillId="12" borderId="1" xfId="0" applyFont="1" applyFill="1" applyBorder="1" applyAlignment="1">
      <alignment horizontal="center" vertical="center"/>
    </xf>
    <xf numFmtId="0" fontId="4" fillId="12" borderId="1" xfId="0" applyFont="1" applyFill="1" applyBorder="1" applyAlignment="1">
      <alignment horizontal="center"/>
    </xf>
    <xf numFmtId="0" fontId="9" fillId="21" borderId="12" xfId="0" applyFont="1" applyFill="1" applyBorder="1" applyAlignment="1">
      <alignment horizontal="right"/>
    </xf>
    <xf numFmtId="0" fontId="9" fillId="21" borderId="13" xfId="0" applyFont="1" applyFill="1" applyBorder="1" applyAlignment="1">
      <alignment horizontal="right"/>
    </xf>
    <xf numFmtId="0" fontId="24" fillId="0" borderId="15" xfId="4" applyFont="1" applyBorder="1" applyAlignment="1">
      <alignment horizontal="center" vertical="center" wrapText="1"/>
    </xf>
    <xf numFmtId="0" fontId="5" fillId="0" borderId="1" xfId="0" applyFont="1" applyBorder="1" applyAlignment="1">
      <alignment horizontal="left" vertical="center"/>
    </xf>
    <xf numFmtId="0" fontId="4" fillId="0" borderId="15" xfId="0" applyFont="1" applyBorder="1" applyAlignment="1">
      <alignment horizontal="center" vertical="center"/>
    </xf>
    <xf numFmtId="0" fontId="4" fillId="22" borderId="12" xfId="0" applyFont="1" applyFill="1" applyBorder="1" applyAlignment="1">
      <alignment horizontal="center" vertical="center"/>
    </xf>
    <xf numFmtId="0" fontId="4" fillId="22" borderId="13"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8" xfId="0" applyFont="1" applyBorder="1" applyAlignment="1">
      <alignment horizontal="center" vertical="center" wrapText="1"/>
    </xf>
    <xf numFmtId="0" fontId="4" fillId="0" borderId="10" xfId="0" applyFont="1" applyBorder="1" applyAlignment="1">
      <alignment horizontal="center" vertical="center" wrapText="1"/>
    </xf>
    <xf numFmtId="0" fontId="4" fillId="5" borderId="12" xfId="0" applyFont="1" applyFill="1" applyBorder="1" applyAlignment="1">
      <alignment horizontal="center" vertical="center" wrapText="1"/>
    </xf>
    <xf numFmtId="0" fontId="4" fillId="5" borderId="13" xfId="0" applyFont="1" applyFill="1" applyBorder="1" applyAlignment="1">
      <alignment horizontal="center" vertical="center" wrapText="1"/>
    </xf>
    <xf numFmtId="0" fontId="4" fillId="5" borderId="14" xfId="0" applyFont="1" applyFill="1" applyBorder="1" applyAlignment="1">
      <alignment horizontal="center" vertical="center" wrapText="1"/>
    </xf>
    <xf numFmtId="0" fontId="4" fillId="30" borderId="12" xfId="0" applyFont="1" applyFill="1" applyBorder="1" applyAlignment="1">
      <alignment horizontal="center" vertical="center"/>
    </xf>
    <xf numFmtId="0" fontId="4" fillId="30" borderId="13" xfId="0" applyFont="1" applyFill="1" applyBorder="1" applyAlignment="1">
      <alignment horizontal="center" vertical="center"/>
    </xf>
    <xf numFmtId="0" fontId="4" fillId="30" borderId="14"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4" fillId="5" borderId="11"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14" fillId="20" borderId="12" xfId="0" applyFont="1" applyFill="1" applyBorder="1" applyAlignment="1">
      <alignment horizontal="left"/>
    </xf>
    <xf numFmtId="0" fontId="14" fillId="20" borderId="13" xfId="0" applyFont="1" applyFill="1" applyBorder="1" applyAlignment="1">
      <alignment horizontal="left"/>
    </xf>
    <xf numFmtId="0" fontId="14" fillId="20" borderId="14" xfId="0" applyFont="1" applyFill="1" applyBorder="1" applyAlignment="1">
      <alignment horizontal="left"/>
    </xf>
    <xf numFmtId="0" fontId="14" fillId="13" borderId="1" xfId="0" applyFont="1" applyFill="1" applyBorder="1" applyAlignment="1">
      <alignment horizontal="left" vertical="center" wrapText="1"/>
    </xf>
    <xf numFmtId="0" fontId="9" fillId="22" borderId="6" xfId="0" applyFont="1" applyFill="1" applyBorder="1" applyAlignment="1">
      <alignment horizontal="center"/>
    </xf>
    <xf numFmtId="0" fontId="9" fillId="22" borderId="15" xfId="0" applyFont="1" applyFill="1" applyBorder="1" applyAlignment="1">
      <alignment horizontal="center"/>
    </xf>
    <xf numFmtId="0" fontId="10" fillId="0" borderId="0" xfId="0" applyFont="1" applyAlignment="1">
      <alignment horizontal="center"/>
    </xf>
    <xf numFmtId="0" fontId="28" fillId="15" borderId="1" xfId="0" applyFont="1" applyFill="1" applyBorder="1" applyAlignment="1">
      <alignment horizontal="center" vertical="center" wrapText="1"/>
    </xf>
    <xf numFmtId="0" fontId="14" fillId="13" borderId="1" xfId="0" applyFont="1" applyFill="1" applyBorder="1" applyAlignment="1">
      <alignment horizontal="left" vertical="center"/>
    </xf>
    <xf numFmtId="0" fontId="14" fillId="0" borderId="0" xfId="0" applyFont="1" applyAlignment="1">
      <alignment horizontal="left"/>
    </xf>
    <xf numFmtId="0" fontId="28" fillId="15" borderId="1" xfId="0" applyFont="1" applyFill="1" applyBorder="1" applyAlignment="1">
      <alignment horizontal="center" vertical="center"/>
    </xf>
    <xf numFmtId="0" fontId="9" fillId="14" borderId="14" xfId="0" applyFont="1" applyFill="1" applyBorder="1" applyAlignment="1">
      <alignment horizontal="left"/>
    </xf>
    <xf numFmtId="0" fontId="9" fillId="21" borderId="14" xfId="0" applyFont="1" applyFill="1" applyBorder="1" applyAlignment="1">
      <alignment horizontal="right"/>
    </xf>
    <xf numFmtId="0" fontId="11" fillId="15" borderId="1" xfId="0" applyFont="1" applyFill="1" applyBorder="1" applyAlignment="1">
      <alignment horizontal="center" vertical="center" wrapText="1"/>
    </xf>
    <xf numFmtId="0" fontId="12" fillId="18" borderId="1" xfId="0" applyFont="1" applyFill="1" applyBorder="1" applyAlignment="1">
      <alignment horizontal="center" vertical="center" wrapText="1"/>
    </xf>
    <xf numFmtId="0" fontId="9" fillId="14" borderId="1" xfId="0" applyFont="1" applyFill="1" applyBorder="1" applyAlignment="1">
      <alignment horizontal="center" vertical="center" wrapText="1"/>
    </xf>
    <xf numFmtId="0" fontId="9" fillId="14" borderId="1" xfId="0" applyFont="1" applyFill="1" applyBorder="1" applyAlignment="1">
      <alignment horizontal="center" vertical="center"/>
    </xf>
    <xf numFmtId="0" fontId="12" fillId="17" borderId="1" xfId="0" applyFont="1" applyFill="1" applyBorder="1" applyAlignment="1">
      <alignment horizontal="center" vertical="center" wrapText="1"/>
    </xf>
    <xf numFmtId="0" fontId="9" fillId="0" borderId="0" xfId="0" applyFont="1" applyAlignment="1">
      <alignment horizontal="center"/>
    </xf>
    <xf numFmtId="0" fontId="9" fillId="14" borderId="8" xfId="0" applyFont="1" applyFill="1" applyBorder="1" applyAlignment="1">
      <alignment horizontal="center" vertical="center" wrapText="1"/>
    </xf>
    <xf numFmtId="0" fontId="9" fillId="14" borderId="9" xfId="0" applyFont="1" applyFill="1" applyBorder="1" applyAlignment="1">
      <alignment horizontal="center" vertical="center"/>
    </xf>
    <xf numFmtId="0" fontId="9" fillId="14" borderId="10" xfId="0" applyFont="1" applyFill="1" applyBorder="1" applyAlignment="1">
      <alignment horizontal="center" vertical="center"/>
    </xf>
    <xf numFmtId="0" fontId="9" fillId="0" borderId="0" xfId="0" applyFont="1" applyAlignment="1">
      <alignment horizontal="center" vertical="center" wrapText="1"/>
    </xf>
    <xf numFmtId="0" fontId="9" fillId="14" borderId="8" xfId="0" applyFont="1" applyFill="1" applyBorder="1" applyAlignment="1">
      <alignment horizontal="center" vertical="center"/>
    </xf>
    <xf numFmtId="0" fontId="0" fillId="0" borderId="0" xfId="0" applyAlignment="1">
      <alignment horizontal="left" vertical="center" wrapText="1"/>
    </xf>
    <xf numFmtId="0" fontId="4" fillId="12" borderId="2" xfId="0" applyFont="1" applyFill="1" applyBorder="1" applyAlignment="1">
      <alignment horizontal="center" vertical="center"/>
    </xf>
    <xf numFmtId="0" fontId="4" fillId="12" borderId="3" xfId="0" applyFont="1" applyFill="1" applyBorder="1" applyAlignment="1">
      <alignment horizontal="center" vertical="center"/>
    </xf>
    <xf numFmtId="0" fontId="4" fillId="12" borderId="6" xfId="0" applyFont="1" applyFill="1" applyBorder="1" applyAlignment="1">
      <alignment horizontal="center" vertical="center"/>
    </xf>
    <xf numFmtId="0" fontId="4" fillId="12" borderId="7" xfId="0" applyFont="1" applyFill="1" applyBorder="1" applyAlignment="1">
      <alignment horizontal="center" vertical="center"/>
    </xf>
    <xf numFmtId="0" fontId="9" fillId="22" borderId="1" xfId="0" applyFont="1" applyFill="1" applyBorder="1" applyAlignment="1">
      <alignment horizontal="center"/>
    </xf>
    <xf numFmtId="0" fontId="11" fillId="15" borderId="3" xfId="0" applyFont="1" applyFill="1" applyBorder="1" applyAlignment="1">
      <alignment horizontal="center" vertical="center" wrapText="1"/>
    </xf>
    <xf numFmtId="0" fontId="11" fillId="15" borderId="5" xfId="0" applyFont="1" applyFill="1" applyBorder="1" applyAlignment="1">
      <alignment horizontal="center" vertical="center" wrapText="1"/>
    </xf>
    <xf numFmtId="0" fontId="12" fillId="17" borderId="8" xfId="0" applyFont="1" applyFill="1" applyBorder="1" applyAlignment="1">
      <alignment horizontal="center" vertical="center" wrapText="1"/>
    </xf>
    <xf numFmtId="0" fontId="12" fillId="17" borderId="9" xfId="0" applyFont="1" applyFill="1" applyBorder="1" applyAlignment="1">
      <alignment horizontal="center" vertical="center" wrapText="1"/>
    </xf>
    <xf numFmtId="0" fontId="12" fillId="17" borderId="10" xfId="0" applyFont="1" applyFill="1" applyBorder="1" applyAlignment="1">
      <alignment horizontal="center" vertical="center" wrapText="1"/>
    </xf>
    <xf numFmtId="0" fontId="4" fillId="24" borderId="2" xfId="0" applyFont="1" applyFill="1" applyBorder="1" applyAlignment="1">
      <alignment horizontal="center" vertical="center" wrapText="1"/>
    </xf>
    <xf numFmtId="0" fontId="4" fillId="24" borderId="4" xfId="0" applyFont="1" applyFill="1" applyBorder="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9" fillId="0" borderId="0" xfId="0" applyFont="1" applyAlignment="1">
      <alignment horizontal="center" vertical="center"/>
    </xf>
    <xf numFmtId="166" fontId="14" fillId="14" borderId="1" xfId="1" applyNumberFormat="1" applyFont="1" applyFill="1" applyBorder="1" applyAlignment="1">
      <alignment horizontal="right"/>
    </xf>
    <xf numFmtId="166" fontId="14" fillId="21" borderId="1" xfId="1" applyNumberFormat="1" applyFont="1" applyFill="1" applyBorder="1" applyAlignment="1">
      <alignment horizontal="right"/>
    </xf>
    <xf numFmtId="0" fontId="16" fillId="27" borderId="9" xfId="0" applyFont="1" applyFill="1" applyBorder="1" applyAlignment="1">
      <alignment vertical="center"/>
    </xf>
    <xf numFmtId="0" fontId="16" fillId="27" borderId="10" xfId="0" applyFont="1" applyFill="1" applyBorder="1" applyAlignment="1">
      <alignment vertical="center"/>
    </xf>
    <xf numFmtId="0" fontId="16" fillId="27" borderId="2" xfId="0" applyFont="1" applyFill="1" applyBorder="1" applyAlignment="1">
      <alignment vertical="center"/>
    </xf>
    <xf numFmtId="0" fontId="16" fillId="27" borderId="3" xfId="0" applyFont="1" applyFill="1" applyBorder="1" applyAlignment="1">
      <alignment vertical="center"/>
    </xf>
    <xf numFmtId="0" fontId="16" fillId="27" borderId="6" xfId="0" applyFont="1" applyFill="1" applyBorder="1" applyAlignment="1">
      <alignment vertical="center"/>
    </xf>
    <xf numFmtId="0" fontId="16" fillId="27" borderId="7" xfId="0" applyFont="1" applyFill="1" applyBorder="1" applyAlignment="1">
      <alignment vertical="center"/>
    </xf>
    <xf numFmtId="0" fontId="16" fillId="27" borderId="13" xfId="0" applyFont="1" applyFill="1" applyBorder="1" applyAlignment="1">
      <alignment horizontal="center"/>
    </xf>
    <xf numFmtId="0" fontId="16" fillId="27" borderId="14" xfId="0" applyFont="1" applyFill="1" applyBorder="1" applyAlignment="1">
      <alignment horizontal="center"/>
    </xf>
    <xf numFmtId="0" fontId="16" fillId="27" borderId="8" xfId="0" applyFont="1" applyFill="1" applyBorder="1" applyAlignment="1">
      <alignment vertical="center"/>
    </xf>
    <xf numFmtId="0" fontId="16" fillId="25" borderId="2" xfId="0" applyFont="1" applyFill="1" applyBorder="1" applyAlignment="1">
      <alignment vertical="center" wrapText="1"/>
    </xf>
    <xf numFmtId="0" fontId="16" fillId="25" borderId="3" xfId="0" applyFont="1" applyFill="1" applyBorder="1" applyAlignment="1">
      <alignment vertical="center" wrapText="1"/>
    </xf>
    <xf numFmtId="0" fontId="16" fillId="25" borderId="4" xfId="0" applyFont="1" applyFill="1" applyBorder="1" applyAlignment="1">
      <alignment vertical="center" wrapText="1"/>
    </xf>
    <xf numFmtId="0" fontId="16" fillId="25" borderId="5" xfId="0" applyFont="1" applyFill="1" applyBorder="1" applyAlignment="1">
      <alignment vertical="center" wrapText="1"/>
    </xf>
    <xf numFmtId="0" fontId="16" fillId="25" borderId="6" xfId="0" applyFont="1" applyFill="1" applyBorder="1" applyAlignment="1">
      <alignment vertical="center" wrapText="1"/>
    </xf>
    <xf numFmtId="0" fontId="16" fillId="25" borderId="7" xfId="0" applyFont="1" applyFill="1" applyBorder="1" applyAlignment="1">
      <alignment vertical="center" wrapText="1"/>
    </xf>
    <xf numFmtId="0" fontId="16" fillId="26" borderId="2" xfId="0" applyFont="1" applyFill="1" applyBorder="1" applyAlignment="1">
      <alignment vertical="center" wrapText="1"/>
    </xf>
    <xf numFmtId="0" fontId="16" fillId="26" borderId="3" xfId="0" applyFont="1" applyFill="1" applyBorder="1" applyAlignment="1">
      <alignment vertical="center" wrapText="1"/>
    </xf>
    <xf numFmtId="0" fontId="16" fillId="26" borderId="6" xfId="0" applyFont="1" applyFill="1" applyBorder="1" applyAlignment="1">
      <alignment vertical="center" wrapText="1"/>
    </xf>
    <xf numFmtId="0" fontId="16" fillId="26" borderId="7" xfId="0" applyFont="1" applyFill="1" applyBorder="1" applyAlignment="1">
      <alignment vertical="center" wrapText="1"/>
    </xf>
    <xf numFmtId="0" fontId="16" fillId="25" borderId="9" xfId="0" applyFont="1" applyFill="1" applyBorder="1" applyAlignment="1">
      <alignment vertical="center" wrapText="1"/>
    </xf>
    <xf numFmtId="0" fontId="16" fillId="16" borderId="2" xfId="0" applyFont="1" applyFill="1" applyBorder="1" applyAlignment="1">
      <alignment horizontal="center" vertical="center"/>
    </xf>
    <xf numFmtId="0" fontId="16" fillId="16" borderId="3" xfId="0" applyFont="1" applyFill="1" applyBorder="1" applyAlignment="1">
      <alignment horizontal="center" vertical="center"/>
    </xf>
    <xf numFmtId="0" fontId="16" fillId="16" borderId="4" xfId="0" applyFont="1" applyFill="1" applyBorder="1" applyAlignment="1">
      <alignment horizontal="center" vertical="center"/>
    </xf>
    <xf numFmtId="0" fontId="16" fillId="16" borderId="5" xfId="0" applyFont="1" applyFill="1" applyBorder="1" applyAlignment="1">
      <alignment horizontal="center" vertical="center"/>
    </xf>
    <xf numFmtId="0" fontId="16" fillId="16" borderId="6" xfId="0" applyFont="1" applyFill="1" applyBorder="1" applyAlignment="1">
      <alignment horizontal="center" vertical="center"/>
    </xf>
    <xf numFmtId="0" fontId="16" fillId="16" borderId="7" xfId="0" applyFont="1" applyFill="1" applyBorder="1" applyAlignment="1">
      <alignment horizontal="center" vertical="center"/>
    </xf>
    <xf numFmtId="0" fontId="16" fillId="26" borderId="21" xfId="0" applyFont="1" applyFill="1" applyBorder="1" applyAlignment="1">
      <alignment vertical="center" wrapText="1"/>
    </xf>
    <xf numFmtId="0" fontId="16" fillId="26" borderId="4" xfId="0" applyFont="1" applyFill="1" applyBorder="1" applyAlignment="1">
      <alignment vertical="center" wrapText="1"/>
    </xf>
    <xf numFmtId="0" fontId="16" fillId="26" borderId="18" xfId="0" applyFont="1" applyFill="1" applyBorder="1" applyAlignment="1">
      <alignment vertical="center" wrapText="1"/>
    </xf>
    <xf numFmtId="0" fontId="16" fillId="26" borderId="22" xfId="0" applyFont="1" applyFill="1" applyBorder="1" applyAlignment="1">
      <alignment vertical="center" wrapText="1"/>
    </xf>
    <xf numFmtId="0" fontId="16" fillId="26" borderId="19" xfId="0" applyFont="1" applyFill="1" applyBorder="1" applyAlignment="1">
      <alignment vertical="center" wrapText="1"/>
    </xf>
    <xf numFmtId="0" fontId="16" fillId="16" borderId="12" xfId="0" applyFont="1" applyFill="1" applyBorder="1" applyAlignment="1">
      <alignment horizontal="center" wrapText="1"/>
    </xf>
    <xf numFmtId="0" fontId="16" fillId="16" borderId="13" xfId="0" applyFont="1" applyFill="1" applyBorder="1" applyAlignment="1">
      <alignment horizontal="center" wrapText="1"/>
    </xf>
    <xf numFmtId="0" fontId="16" fillId="16" borderId="14" xfId="0" applyFont="1" applyFill="1" applyBorder="1" applyAlignment="1">
      <alignment horizontal="center" wrapText="1"/>
    </xf>
    <xf numFmtId="0" fontId="16" fillId="25" borderId="10" xfId="0" applyFont="1" applyFill="1" applyBorder="1" applyAlignment="1">
      <alignment vertical="center" wrapText="1"/>
    </xf>
    <xf numFmtId="0" fontId="16" fillId="26" borderId="9" xfId="0" applyFont="1" applyFill="1" applyBorder="1" applyAlignment="1">
      <alignment vertical="center" wrapText="1"/>
    </xf>
    <xf numFmtId="0" fontId="16" fillId="26" borderId="9" xfId="0" applyFont="1" applyFill="1" applyBorder="1" applyAlignment="1">
      <alignment horizontal="center" vertical="center" wrapText="1"/>
    </xf>
    <xf numFmtId="0" fontId="16" fillId="26" borderId="11" xfId="0" applyFont="1" applyFill="1" applyBorder="1" applyAlignment="1">
      <alignment horizontal="center" vertical="center" wrapText="1"/>
    </xf>
    <xf numFmtId="0" fontId="16" fillId="26" borderId="23" xfId="0" applyFont="1" applyFill="1" applyBorder="1" applyAlignment="1">
      <alignment horizontal="center" vertical="center" wrapText="1"/>
    </xf>
    <xf numFmtId="0" fontId="16" fillId="26" borderId="24" xfId="0" applyFont="1" applyFill="1" applyBorder="1" applyAlignment="1">
      <alignment horizontal="center" vertical="center" wrapText="1"/>
    </xf>
    <xf numFmtId="0" fontId="16" fillId="26" borderId="16" xfId="0" applyFont="1" applyFill="1" applyBorder="1" applyAlignment="1">
      <alignment horizontal="center" vertical="center" wrapText="1"/>
    </xf>
    <xf numFmtId="0" fontId="16" fillId="25" borderId="4" xfId="0" applyFont="1" applyFill="1" applyBorder="1" applyAlignment="1">
      <alignment horizontal="center" vertical="center" wrapText="1"/>
    </xf>
    <xf numFmtId="0" fontId="16" fillId="25" borderId="0" xfId="0" applyFont="1" applyFill="1" applyAlignment="1">
      <alignment horizontal="center" vertical="center" wrapText="1"/>
    </xf>
    <xf numFmtId="0" fontId="16" fillId="25" borderId="6" xfId="0" applyFont="1" applyFill="1" applyBorder="1" applyAlignment="1">
      <alignment horizontal="center" vertical="center" wrapText="1"/>
    </xf>
    <xf numFmtId="0" fontId="16" fillId="25" borderId="15" xfId="0" applyFont="1" applyFill="1" applyBorder="1" applyAlignment="1">
      <alignment horizontal="center" vertical="center" wrapText="1"/>
    </xf>
    <xf numFmtId="0" fontId="9" fillId="22" borderId="12" xfId="0" applyFont="1" applyFill="1" applyBorder="1" applyAlignment="1">
      <alignment horizontal="center" vertical="center"/>
    </xf>
    <xf numFmtId="0" fontId="9" fillId="22" borderId="13" xfId="0" applyFont="1" applyFill="1" applyBorder="1" applyAlignment="1">
      <alignment horizontal="center" vertical="center"/>
    </xf>
    <xf numFmtId="0" fontId="9" fillId="22" borderId="14" xfId="0" applyFont="1" applyFill="1" applyBorder="1" applyAlignment="1">
      <alignment horizontal="center" vertical="center"/>
    </xf>
    <xf numFmtId="0" fontId="16" fillId="25" borderId="2" xfId="0" applyFont="1" applyFill="1" applyBorder="1" applyAlignment="1">
      <alignment horizontal="center" vertical="center" wrapText="1"/>
    </xf>
    <xf numFmtId="0" fontId="16" fillId="25" borderId="3" xfId="0" applyFont="1" applyFill="1" applyBorder="1" applyAlignment="1">
      <alignment horizontal="center" vertical="center" wrapText="1"/>
    </xf>
    <xf numFmtId="0" fontId="16" fillId="25" borderId="5" xfId="0" applyFont="1" applyFill="1" applyBorder="1" applyAlignment="1">
      <alignment horizontal="center" vertical="center" wrapText="1"/>
    </xf>
    <xf numFmtId="0" fontId="16" fillId="25" borderId="7" xfId="0" applyFont="1" applyFill="1" applyBorder="1" applyAlignment="1">
      <alignment horizontal="center" vertical="center" wrapText="1"/>
    </xf>
    <xf numFmtId="0" fontId="16" fillId="26" borderId="2" xfId="0" applyFont="1" applyFill="1" applyBorder="1" applyAlignment="1">
      <alignment horizontal="center" vertical="center" wrapText="1"/>
    </xf>
    <xf numFmtId="0" fontId="16" fillId="26" borderId="21" xfId="0" applyFont="1" applyFill="1" applyBorder="1" applyAlignment="1">
      <alignment horizontal="center" vertical="center" wrapText="1"/>
    </xf>
    <xf numFmtId="0" fontId="16" fillId="26" borderId="4" xfId="0" applyFont="1" applyFill="1" applyBorder="1" applyAlignment="1">
      <alignment horizontal="center" vertical="center" wrapText="1"/>
    </xf>
    <xf numFmtId="0" fontId="16" fillId="26" borderId="18" xfId="0" applyFont="1" applyFill="1" applyBorder="1" applyAlignment="1">
      <alignment horizontal="center" vertical="center" wrapText="1"/>
    </xf>
    <xf numFmtId="0" fontId="16" fillId="26" borderId="22" xfId="0" applyFont="1" applyFill="1" applyBorder="1" applyAlignment="1">
      <alignment horizontal="center" vertical="center" wrapText="1"/>
    </xf>
    <xf numFmtId="0" fontId="16" fillId="26" borderId="19" xfId="0" applyFont="1" applyFill="1" applyBorder="1" applyAlignment="1">
      <alignment horizontal="center" vertical="center" wrapText="1"/>
    </xf>
    <xf numFmtId="0" fontId="16" fillId="16" borderId="12" xfId="0" applyFont="1" applyFill="1" applyBorder="1" applyAlignment="1">
      <alignment horizontal="center" vertical="center" wrapText="1"/>
    </xf>
    <xf numFmtId="0" fontId="16" fillId="16" borderId="13" xfId="0" applyFont="1" applyFill="1" applyBorder="1" applyAlignment="1">
      <alignment horizontal="center" vertical="center" wrapText="1"/>
    </xf>
    <xf numFmtId="0" fontId="16" fillId="16" borderId="14" xfId="0" applyFont="1" applyFill="1" applyBorder="1" applyAlignment="1">
      <alignment horizontal="center" vertical="center" wrapText="1"/>
    </xf>
    <xf numFmtId="0" fontId="16" fillId="26" borderId="27" xfId="0" applyFont="1" applyFill="1" applyBorder="1" applyAlignment="1">
      <alignment horizontal="center" vertical="center" wrapText="1"/>
    </xf>
    <xf numFmtId="0" fontId="16" fillId="26" borderId="6" xfId="0" applyFont="1" applyFill="1" applyBorder="1" applyAlignment="1">
      <alignment horizontal="center" vertical="center" wrapText="1"/>
    </xf>
    <xf numFmtId="0" fontId="16" fillId="25" borderId="17" xfId="0" applyFont="1" applyFill="1" applyBorder="1" applyAlignment="1">
      <alignment horizontal="center" vertical="center" wrapText="1"/>
    </xf>
    <xf numFmtId="0" fontId="9" fillId="14" borderId="3" xfId="0" applyFont="1" applyFill="1" applyBorder="1" applyAlignment="1">
      <alignment horizontal="center" vertical="center" wrapText="1"/>
    </xf>
    <xf numFmtId="0" fontId="9" fillId="14" borderId="5" xfId="0" applyFont="1" applyFill="1" applyBorder="1" applyAlignment="1">
      <alignment horizontal="center" vertical="center" wrapText="1"/>
    </xf>
    <xf numFmtId="0" fontId="14" fillId="15" borderId="8" xfId="0" applyFont="1" applyFill="1" applyBorder="1" applyAlignment="1">
      <alignment horizontal="center" vertical="center" wrapText="1"/>
    </xf>
    <xf numFmtId="0" fontId="14" fillId="15" borderId="10" xfId="0" applyFont="1" applyFill="1" applyBorder="1" applyAlignment="1">
      <alignment horizontal="center" vertical="center" wrapText="1"/>
    </xf>
    <xf numFmtId="0" fontId="9" fillId="14" borderId="9" xfId="0" applyFont="1" applyFill="1" applyBorder="1" applyAlignment="1">
      <alignment horizontal="center" vertical="center" wrapText="1"/>
    </xf>
    <xf numFmtId="0" fontId="9" fillId="14" borderId="10" xfId="0" applyFont="1" applyFill="1" applyBorder="1" applyAlignment="1">
      <alignment horizontal="center" vertical="center" wrapText="1"/>
    </xf>
    <xf numFmtId="0" fontId="16" fillId="26" borderId="3" xfId="0" applyFont="1" applyFill="1" applyBorder="1" applyAlignment="1">
      <alignment horizontal="center" vertical="center" wrapText="1"/>
    </xf>
    <xf numFmtId="0" fontId="16" fillId="26" borderId="5" xfId="0" applyFont="1" applyFill="1" applyBorder="1" applyAlignment="1">
      <alignment horizontal="center" vertical="center" wrapText="1"/>
    </xf>
    <xf numFmtId="0" fontId="16" fillId="25" borderId="26" xfId="0" applyFont="1" applyFill="1" applyBorder="1" applyAlignment="1">
      <alignment vertical="center" wrapText="1"/>
    </xf>
    <xf numFmtId="0" fontId="16" fillId="25" borderId="31" xfId="0" applyFont="1" applyFill="1" applyBorder="1" applyAlignment="1">
      <alignment vertical="center" wrapText="1"/>
    </xf>
    <xf numFmtId="0" fontId="16" fillId="25" borderId="16" xfId="0" applyFont="1" applyFill="1" applyBorder="1" applyAlignment="1">
      <alignment vertical="center" wrapText="1"/>
    </xf>
    <xf numFmtId="0" fontId="16" fillId="25" borderId="20" xfId="0" applyFont="1" applyFill="1" applyBorder="1" applyAlignment="1">
      <alignment vertical="center" wrapText="1"/>
    </xf>
    <xf numFmtId="0" fontId="16" fillId="25" borderId="16" xfId="0" applyFont="1" applyFill="1" applyBorder="1" applyAlignment="1">
      <alignment horizontal="center" vertical="center" wrapText="1"/>
    </xf>
    <xf numFmtId="0" fontId="16" fillId="25" borderId="30" xfId="0" applyFont="1" applyFill="1" applyBorder="1" applyAlignment="1">
      <alignment horizontal="center" vertical="center" wrapText="1"/>
    </xf>
    <xf numFmtId="0" fontId="12" fillId="17" borderId="8" xfId="0" applyFont="1" applyFill="1" applyBorder="1" applyAlignment="1">
      <alignment vertical="center" wrapText="1"/>
    </xf>
    <xf numFmtId="0" fontId="12" fillId="17" borderId="9" xfId="0" applyFont="1" applyFill="1" applyBorder="1" applyAlignment="1">
      <alignment vertical="center" wrapText="1"/>
    </xf>
    <xf numFmtId="0" fontId="11" fillId="15" borderId="7" xfId="0" applyFont="1" applyFill="1" applyBorder="1" applyAlignment="1">
      <alignment horizontal="center" vertical="center" wrapText="1"/>
    </xf>
    <xf numFmtId="0" fontId="4" fillId="12" borderId="9" xfId="0" applyFont="1" applyFill="1" applyBorder="1" applyAlignment="1">
      <alignment horizontal="center" vertical="center"/>
    </xf>
    <xf numFmtId="0" fontId="4" fillId="12" borderId="10" xfId="0" applyFont="1" applyFill="1" applyBorder="1" applyAlignment="1">
      <alignment horizontal="center" vertical="center"/>
    </xf>
    <xf numFmtId="0" fontId="4" fillId="12" borderId="8" xfId="0" applyFont="1" applyFill="1" applyBorder="1" applyAlignment="1">
      <alignment horizontal="center" vertical="center"/>
    </xf>
    <xf numFmtId="0" fontId="16" fillId="16" borderId="2" xfId="0" applyFont="1" applyFill="1" applyBorder="1"/>
    <xf numFmtId="0" fontId="16" fillId="16" borderId="17" xfId="0" applyFont="1" applyFill="1" applyBorder="1"/>
    <xf numFmtId="0" fontId="16" fillId="16" borderId="4" xfId="0" applyFont="1" applyFill="1" applyBorder="1"/>
    <xf numFmtId="0" fontId="16" fillId="16" borderId="0" xfId="0" applyFont="1" applyFill="1"/>
    <xf numFmtId="0" fontId="16" fillId="16" borderId="5" xfId="0" applyFont="1" applyFill="1" applyBorder="1"/>
    <xf numFmtId="0" fontId="16" fillId="16" borderId="6" xfId="0" applyFont="1" applyFill="1" applyBorder="1"/>
    <xf numFmtId="0" fontId="16" fillId="16" borderId="7" xfId="0" applyFont="1" applyFill="1" applyBorder="1"/>
    <xf numFmtId="0" fontId="16" fillId="27" borderId="1" xfId="0" applyFont="1" applyFill="1" applyBorder="1"/>
    <xf numFmtId="0" fontId="16" fillId="27" borderId="1" xfId="0" applyFont="1" applyFill="1" applyBorder="1" applyAlignment="1">
      <alignment vertical="center"/>
    </xf>
    <xf numFmtId="0" fontId="4" fillId="12" borderId="14" xfId="0" applyFont="1" applyFill="1" applyBorder="1" applyAlignment="1">
      <alignment horizontal="center"/>
    </xf>
    <xf numFmtId="0" fontId="22" fillId="0" borderId="0" xfId="0" applyFont="1" applyAlignment="1">
      <alignment horizontal="left" wrapText="1"/>
    </xf>
    <xf numFmtId="0" fontId="0" fillId="0" borderId="0" xfId="0" applyAlignment="1">
      <alignment horizontal="left" wrapText="1"/>
    </xf>
    <xf numFmtId="0" fontId="16" fillId="25" borderId="1" xfId="0" applyFont="1" applyFill="1" applyBorder="1" applyAlignment="1">
      <alignment wrapText="1"/>
    </xf>
    <xf numFmtId="0" fontId="16" fillId="25" borderId="12" xfId="0" applyFont="1" applyFill="1" applyBorder="1" applyAlignment="1">
      <alignment wrapText="1"/>
    </xf>
    <xf numFmtId="0" fontId="16" fillId="26" borderId="1" xfId="0" applyFont="1" applyFill="1" applyBorder="1" applyAlignment="1">
      <alignment wrapText="1"/>
    </xf>
    <xf numFmtId="0" fontId="16" fillId="26" borderId="12" xfId="0" applyFont="1" applyFill="1" applyBorder="1" applyAlignment="1">
      <alignment wrapText="1"/>
    </xf>
    <xf numFmtId="0" fontId="0" fillId="0" borderId="0" xfId="0" applyAlignment="1">
      <alignment horizontal="center" vertical="center"/>
    </xf>
    <xf numFmtId="0" fontId="16" fillId="26" borderId="12" xfId="0" applyFont="1" applyFill="1" applyBorder="1" applyAlignment="1">
      <alignment horizontal="center" vertical="center" wrapText="1"/>
    </xf>
    <xf numFmtId="0" fontId="16" fillId="16" borderId="1" xfId="0" applyFont="1" applyFill="1" applyBorder="1" applyAlignment="1">
      <alignment wrapText="1"/>
    </xf>
  </cellXfs>
  <cellStyles count="5">
    <cellStyle name="Comma" xfId="1" builtinId="3"/>
    <cellStyle name="Hyperlink" xfId="3" builtinId="8"/>
    <cellStyle name="Normal" xfId="0" builtinId="0"/>
    <cellStyle name="Normal 2" xfId="4" xr:uid="{FE063F11-CB86-4FC7-8030-8C84FFC4760B}"/>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acroproyectos%20Misio&#769;n%201_&#218;ltima%20Decano.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acroproyectos%20Misio&#769;n%203_&#218;ltima%20Decan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fraestructura"/>
      <sheetName val="Costeo Inf_Final"/>
      <sheetName val="Formación de Calidad"/>
      <sheetName val="Costeo Formación_Final"/>
      <sheetName val="Relacionamiento"/>
      <sheetName val="Costeo Relac_Final"/>
      <sheetName val="Consolidado Misión 1"/>
      <sheetName val="Matriz de apoyo 1"/>
    </sheetNames>
    <sheetDataSet>
      <sheetData sheetId="0"/>
      <sheetData sheetId="1">
        <row r="10">
          <cell r="F10">
            <v>257835239.31715792</v>
          </cell>
        </row>
        <row r="11">
          <cell r="F11">
            <v>1800000000</v>
          </cell>
        </row>
        <row r="12">
          <cell r="F12">
            <v>2200000000</v>
          </cell>
        </row>
        <row r="13">
          <cell r="F13">
            <v>0</v>
          </cell>
        </row>
      </sheetData>
      <sheetData sheetId="2"/>
      <sheetData sheetId="3">
        <row r="37">
          <cell r="F37">
            <v>3891673505.5406065</v>
          </cell>
        </row>
        <row r="38">
          <cell r="F38">
            <v>1672069824.4077563</v>
          </cell>
        </row>
        <row r="39">
          <cell r="F39">
            <v>0</v>
          </cell>
        </row>
        <row r="40">
          <cell r="F40">
            <v>0</v>
          </cell>
        </row>
      </sheetData>
      <sheetData sheetId="4"/>
      <sheetData sheetId="5">
        <row r="25">
          <cell r="F25">
            <v>1076596154.2915945</v>
          </cell>
        </row>
        <row r="26">
          <cell r="F26">
            <v>2152443606.81777</v>
          </cell>
        </row>
        <row r="27">
          <cell r="F27">
            <v>0</v>
          </cell>
        </row>
        <row r="28">
          <cell r="F28">
            <v>0</v>
          </cell>
        </row>
      </sheetData>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 Sistema Investigación"/>
      <sheetName val="Costeo Sis Inv"/>
      <sheetName val="2.Internacionaliz Investigac"/>
      <sheetName val="Costeo Internacionalización"/>
      <sheetName val="3.Ecosistema de innovación"/>
      <sheetName val="Costeo Ecosist Inv"/>
      <sheetName val="Consolidado Misión 3"/>
      <sheetName val="Matriz de Apoyo 3"/>
    </sheetNames>
    <sheetDataSet>
      <sheetData sheetId="0"/>
      <sheetData sheetId="1">
        <row r="16">
          <cell r="F16">
            <v>320365531.41356146</v>
          </cell>
        </row>
        <row r="17">
          <cell r="F17">
            <v>491199351.29483712</v>
          </cell>
        </row>
        <row r="18">
          <cell r="F18">
            <v>0</v>
          </cell>
        </row>
        <row r="19">
          <cell r="F19">
            <v>0</v>
          </cell>
        </row>
      </sheetData>
      <sheetData sheetId="2"/>
      <sheetData sheetId="3">
        <row r="17">
          <cell r="F17">
            <v>622458200</v>
          </cell>
        </row>
        <row r="18">
          <cell r="F18">
            <v>913847717.80618858</v>
          </cell>
        </row>
        <row r="19">
          <cell r="F19">
            <v>0</v>
          </cell>
        </row>
        <row r="20">
          <cell r="F20">
            <v>0</v>
          </cell>
        </row>
      </sheetData>
      <sheetData sheetId="4"/>
      <sheetData sheetId="5">
        <row r="25">
          <cell r="F25">
            <v>235271345.09102666</v>
          </cell>
        </row>
        <row r="26">
          <cell r="F26">
            <v>648633581.18195784</v>
          </cell>
        </row>
        <row r="27">
          <cell r="F27">
            <v>0</v>
          </cell>
        </row>
        <row r="28">
          <cell r="F28">
            <v>0</v>
          </cell>
        </row>
      </sheetData>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augusto.salazar@udea.edu.co" TargetMode="External"/><Relationship Id="rId1" Type="http://schemas.openxmlformats.org/officeDocument/2006/relationships/hyperlink" Target="mailto:diego.velez@udea.edu.co"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vicedecaingenieria@udea.edu.co" TargetMode="External"/><Relationship Id="rId1" Type="http://schemas.openxmlformats.org/officeDocument/2006/relationships/hyperlink" Target="mailto:diego.velez@udea.edu.co"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mailto:alucia.perez@gmail.com" TargetMode="External"/><Relationship Id="rId1" Type="http://schemas.openxmlformats.org/officeDocument/2006/relationships/hyperlink" Target="mailto:diego.velez@udea.edu.co"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julio.saldarriaga@udea.edu.co" TargetMode="External"/><Relationship Id="rId1" Type="http://schemas.openxmlformats.org/officeDocument/2006/relationships/hyperlink" Target="mailto:diego.velez@udea.edu.co"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hyperlink" Target="mailto:decaingenieria@udea.edu.co" TargetMode="External"/><Relationship Id="rId1" Type="http://schemas.openxmlformats.org/officeDocument/2006/relationships/hyperlink" Target="mailto:diego.velez@udea.edu.co"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hyperlink" Target="mailto:decaingenieria@udea.edu.co" TargetMode="External"/><Relationship Id="rId1" Type="http://schemas.openxmlformats.org/officeDocument/2006/relationships/hyperlink" Target="mailto:diego.velez@udea.edu.co"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mailto:luis.fletscher@udea.edu.co" TargetMode="External"/><Relationship Id="rId1" Type="http://schemas.openxmlformats.org/officeDocument/2006/relationships/hyperlink" Target="mailto:diego.velez@udea.edu.co" TargetMode="External"/></Relationships>
</file>

<file path=xl/worksheets/_rels/sheet1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juanf.botero@udea.edu.co" TargetMode="External"/><Relationship Id="rId1" Type="http://schemas.openxmlformats.org/officeDocument/2006/relationships/hyperlink" Target="mailto:diego.velez@udea.edu.co"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2" Type="http://schemas.openxmlformats.org/officeDocument/2006/relationships/hyperlink" Target="mailto:luis.fletscher@udea.edu.co" TargetMode="External"/><Relationship Id="rId1" Type="http://schemas.openxmlformats.org/officeDocument/2006/relationships/hyperlink" Target="mailto:diego.velez@udea.edu.co"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0519C-547A-4FE2-B783-E5CD73F37D13}">
  <sheetPr>
    <tabColor rgb="FFFFFF00"/>
  </sheetPr>
  <dimension ref="A1:CN21"/>
  <sheetViews>
    <sheetView topLeftCell="A8" zoomScaleNormal="100" workbookViewId="0">
      <selection activeCell="B1" sqref="B1:F1"/>
    </sheetView>
  </sheetViews>
  <sheetFormatPr defaultColWidth="11.42578125" defaultRowHeight="15"/>
  <cols>
    <col min="1" max="1" width="15.42578125" customWidth="1"/>
    <col min="2" max="2" width="21.7109375" style="48" customWidth="1"/>
    <col min="3" max="3" width="23" style="48" customWidth="1"/>
    <col min="4" max="4" width="34.42578125" style="48" customWidth="1"/>
    <col min="5" max="5" width="14" style="62" bestFit="1" customWidth="1"/>
    <col min="6" max="6" width="15" style="48" bestFit="1" customWidth="1"/>
    <col min="7" max="7" width="20.140625" style="48" bestFit="1" customWidth="1"/>
    <col min="8" max="8" width="14" style="48" bestFit="1" customWidth="1"/>
    <col min="9" max="9" width="16.140625" style="48" customWidth="1"/>
    <col min="10" max="11" width="14" style="48" bestFit="1" customWidth="1"/>
    <col min="12" max="12" width="11.42578125" style="48"/>
    <col min="13" max="15" width="14" style="48" bestFit="1" customWidth="1"/>
    <col min="16" max="17" width="11.42578125" style="48"/>
    <col min="18" max="18" width="12.42578125" style="48" bestFit="1" customWidth="1"/>
    <col min="19" max="20" width="11.42578125" style="48"/>
    <col min="21" max="21" width="11.42578125" style="54"/>
    <col min="23" max="24" width="12.42578125" bestFit="1" customWidth="1"/>
    <col min="27" max="28" width="12.42578125" bestFit="1" customWidth="1"/>
    <col min="31" max="32" width="12.42578125" bestFit="1" customWidth="1"/>
    <col min="35" max="36" width="12.42578125" bestFit="1" customWidth="1"/>
    <col min="39" max="40" width="12.42578125" bestFit="1" customWidth="1"/>
    <col min="43" max="43" width="12.42578125" bestFit="1" customWidth="1"/>
  </cols>
  <sheetData>
    <row r="1" spans="1:92" ht="35.1" customHeight="1">
      <c r="B1" s="351" t="s">
        <v>791</v>
      </c>
      <c r="C1" s="351"/>
      <c r="D1" s="351"/>
      <c r="E1" s="351"/>
      <c r="F1" s="352"/>
      <c r="G1" s="184"/>
    </row>
    <row r="2" spans="1:92">
      <c r="B2" s="353" t="s">
        <v>136</v>
      </c>
      <c r="C2" s="354"/>
      <c r="D2" s="354"/>
      <c r="E2" s="354"/>
      <c r="F2" s="185" cm="1">
        <f t="array" ref="F2:G2">'Consolidado Misión 1'!F2:G2+'Consolidado Misión 2'!F2:G2+'Consolidado Misión 3'!F2:G2</f>
        <v>7215625855.9760313</v>
      </c>
      <c r="G2" s="349">
        <v>0</v>
      </c>
      <c r="H2" s="262">
        <f>F2/F6</f>
        <v>0.29624648815761179</v>
      </c>
      <c r="T2" s="54"/>
      <c r="U2"/>
    </row>
    <row r="3" spans="1:92">
      <c r="B3" s="353" t="s">
        <v>137</v>
      </c>
      <c r="C3" s="354"/>
      <c r="D3" s="354"/>
      <c r="E3" s="354"/>
      <c r="F3" s="185" cm="1">
        <f t="array" ref="F3:G3">'Consolidado Misión 1'!F3:G3+'Consolidado Misión 2'!F3:G3+'Consolidado Misión 3'!F3:G3</f>
        <v>12741205851.467222</v>
      </c>
      <c r="G3" s="350">
        <v>0</v>
      </c>
      <c r="H3" s="262">
        <f>F3/F6</f>
        <v>0.52310604287558515</v>
      </c>
      <c r="T3" s="54"/>
      <c r="U3"/>
    </row>
    <row r="4" spans="1:92" s="48" customFormat="1">
      <c r="A4"/>
      <c r="B4" s="353" t="s">
        <v>138</v>
      </c>
      <c r="C4" s="354"/>
      <c r="D4" s="354"/>
      <c r="E4" s="354"/>
      <c r="F4" s="185">
        <f>G21+K21+O21</f>
        <v>4400000000</v>
      </c>
      <c r="G4" s="350"/>
      <c r="H4" s="262">
        <f>F4/F6</f>
        <v>0.18064746896680306</v>
      </c>
      <c r="T4" s="5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row>
    <row r="5" spans="1:92" s="48" customFormat="1">
      <c r="A5"/>
      <c r="B5" s="353" t="s">
        <v>139</v>
      </c>
      <c r="C5" s="354"/>
      <c r="D5" s="354"/>
      <c r="E5" s="354"/>
      <c r="F5" s="185" cm="1">
        <f t="array" ref="F5:G5">'Consolidado Misión 1'!F5:G5+'Consolidado Misión 2'!F5:G5+'Consolidado Misión 3'!F5:G5</f>
        <v>0</v>
      </c>
      <c r="G5" s="350">
        <v>0</v>
      </c>
      <c r="H5" s="262">
        <f>F5/F6</f>
        <v>0</v>
      </c>
      <c r="T5" s="54"/>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row>
    <row r="6" spans="1:92" s="48" customFormat="1">
      <c r="A6"/>
      <c r="B6" s="358" t="s">
        <v>140</v>
      </c>
      <c r="C6" s="359"/>
      <c r="D6" s="359"/>
      <c r="E6" s="359"/>
      <c r="F6" s="116">
        <f>SUM(F2:F5)</f>
        <v>24356831707.443253</v>
      </c>
      <c r="G6" s="350"/>
      <c r="H6" s="263">
        <f>SUM(H2:H5)</f>
        <v>1</v>
      </c>
      <c r="T6" s="54"/>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row>
    <row r="9" spans="1:92" ht="15.75">
      <c r="A9" s="355" t="s">
        <v>103</v>
      </c>
      <c r="B9" s="355"/>
      <c r="C9" s="356" t="s">
        <v>104</v>
      </c>
      <c r="D9" s="356"/>
      <c r="E9" s="357">
        <v>2023</v>
      </c>
      <c r="F9" s="357"/>
      <c r="G9" s="357"/>
      <c r="H9" s="357"/>
      <c r="I9" s="357">
        <v>2024</v>
      </c>
      <c r="J9" s="357"/>
      <c r="K9" s="357"/>
      <c r="L9" s="357"/>
      <c r="M9" s="357">
        <v>2025</v>
      </c>
      <c r="N9" s="357"/>
      <c r="O9" s="357"/>
      <c r="P9" s="357"/>
      <c r="Q9"/>
      <c r="R9"/>
      <c r="S9"/>
      <c r="T9"/>
      <c r="U9"/>
    </row>
    <row r="10" spans="1:92" ht="47.25">
      <c r="A10" s="355"/>
      <c r="B10" s="355"/>
      <c r="C10" s="356"/>
      <c r="D10" s="356"/>
      <c r="E10" s="31" t="s">
        <v>105</v>
      </c>
      <c r="F10" s="31" t="s">
        <v>106</v>
      </c>
      <c r="G10" s="29" t="s">
        <v>107</v>
      </c>
      <c r="H10" s="31" t="s">
        <v>108</v>
      </c>
      <c r="I10" s="31" t="s">
        <v>105</v>
      </c>
      <c r="J10" s="31" t="s">
        <v>106</v>
      </c>
      <c r="K10" s="29" t="s">
        <v>107</v>
      </c>
      <c r="L10" s="31" t="s">
        <v>108</v>
      </c>
      <c r="M10" s="31" t="s">
        <v>105</v>
      </c>
      <c r="N10" s="31" t="s">
        <v>106</v>
      </c>
      <c r="O10" s="29" t="s">
        <v>107</v>
      </c>
      <c r="P10" s="31" t="s">
        <v>108</v>
      </c>
      <c r="Q10"/>
      <c r="R10"/>
      <c r="S10"/>
      <c r="T10"/>
      <c r="U10"/>
    </row>
    <row r="11" spans="1:92" ht="15.75">
      <c r="A11" s="355"/>
      <c r="B11" s="355"/>
      <c r="C11" s="356" t="s">
        <v>109</v>
      </c>
      <c r="D11" s="32" t="s">
        <v>110</v>
      </c>
      <c r="E11" s="236"/>
      <c r="F11" s="236"/>
      <c r="G11" s="236"/>
      <c r="H11" s="236"/>
      <c r="I11" s="236"/>
      <c r="J11" s="236"/>
      <c r="K11" s="236"/>
      <c r="L11" s="236"/>
      <c r="M11" s="236"/>
      <c r="N11" s="236"/>
      <c r="O11" s="236"/>
      <c r="P11" s="236"/>
      <c r="Q11"/>
      <c r="R11"/>
      <c r="S11"/>
      <c r="T11"/>
      <c r="U11"/>
    </row>
    <row r="12" spans="1:92" ht="15.75">
      <c r="A12" s="355"/>
      <c r="B12" s="355"/>
      <c r="C12" s="356"/>
      <c r="D12" s="32" t="s">
        <v>111</v>
      </c>
      <c r="E12" s="236"/>
      <c r="F12" s="236"/>
      <c r="G12" s="236"/>
      <c r="H12" s="236"/>
      <c r="I12" s="236"/>
      <c r="J12" s="236"/>
      <c r="K12" s="236"/>
      <c r="L12" s="236"/>
      <c r="M12" s="236"/>
      <c r="N12" s="236"/>
      <c r="O12" s="236"/>
      <c r="P12" s="236"/>
      <c r="Q12"/>
      <c r="R12"/>
      <c r="S12"/>
      <c r="T12"/>
      <c r="U12"/>
    </row>
    <row r="13" spans="1:92" ht="15.75">
      <c r="A13" s="355"/>
      <c r="B13" s="355"/>
      <c r="C13" s="356"/>
      <c r="D13" s="34" t="s">
        <v>112</v>
      </c>
      <c r="E13" s="237">
        <f>SUM(E11:E12)</f>
        <v>0</v>
      </c>
      <c r="F13" s="237">
        <f t="shared" ref="F13:P13" si="0">SUM(F11:F12)</f>
        <v>0</v>
      </c>
      <c r="G13" s="237">
        <f t="shared" si="0"/>
        <v>0</v>
      </c>
      <c r="H13" s="237">
        <f t="shared" si="0"/>
        <v>0</v>
      </c>
      <c r="I13" s="237">
        <f t="shared" si="0"/>
        <v>0</v>
      </c>
      <c r="J13" s="237">
        <f t="shared" si="0"/>
        <v>0</v>
      </c>
      <c r="K13" s="237">
        <f t="shared" si="0"/>
        <v>0</v>
      </c>
      <c r="L13" s="237">
        <f t="shared" si="0"/>
        <v>0</v>
      </c>
      <c r="M13" s="237">
        <f t="shared" si="0"/>
        <v>0</v>
      </c>
      <c r="N13" s="237">
        <f t="shared" si="0"/>
        <v>0</v>
      </c>
      <c r="O13" s="237">
        <f t="shared" si="0"/>
        <v>0</v>
      </c>
      <c r="P13" s="237">
        <f t="shared" si="0"/>
        <v>0</v>
      </c>
      <c r="Q13"/>
      <c r="R13"/>
      <c r="S13"/>
      <c r="T13"/>
      <c r="U13"/>
    </row>
    <row r="14" spans="1:92" ht="15.75">
      <c r="A14" s="355"/>
      <c r="B14" s="355"/>
      <c r="C14" s="356"/>
      <c r="D14" s="32" t="s">
        <v>113</v>
      </c>
      <c r="E14" s="236">
        <f>'M1.1 Infraestructura'!E72+'M1.2 Formación de Calidad'!E203+'M1.3 Relacionamiento'!E144+'M2.1 Modelo de GyG'!E110+'M2.2 Transformación Digital'!E100+'M2.3 Centro de "Power Skills"'!E93+'M3.1 Sistema Investigación'!E98+'M3.2 Internacionaliz Investigac'!E101+'M3.3 Ecosistema de innovación'!E158</f>
        <v>1890601280.7512348</v>
      </c>
      <c r="F14" s="236">
        <f>'M1.1 Infraestructura'!F72+'M1.2 Formación de Calidad'!F203+'M1.3 Relacionamiento'!F144+'M2.1 Modelo de GyG'!F110+'M2.2 Transformación Digital'!F100+'M2.3 Centro de "Power Skills"'!F93+'M3.1 Sistema Investigación'!F98+'M3.2 Internacionaliz Investigac'!F101+'M3.3 Ecosistema de innovación'!F158</f>
        <v>2389948868.1138563</v>
      </c>
      <c r="G14" s="236">
        <f>'M1.1 Infraestructura'!G72+'M1.2 Formación de Calidad'!G203+'M1.3 Relacionamiento'!G144+'M2.1 Modelo de GyG'!G110+'M2.2 Transformación Digital'!G100+'M2.3 Centro de "Power Skills"'!G93+'M3.1 Sistema Investigación'!G98+'M3.2 Internacionaliz Investigac'!G101+'M3.3 Ecosistema de innovación'!G158</f>
        <v>0</v>
      </c>
      <c r="H14" s="236">
        <f>'M1.1 Infraestructura'!H72+'M1.2 Formación de Calidad'!H203+'M1.3 Relacionamiento'!H144+'M2.1 Modelo de GyG'!H110+'M2.2 Transformación Digital'!H100+'M2.3 Centro de "Power Skills"'!H93+'M3.1 Sistema Investigación'!H98+'M3.2 Internacionaliz Investigac'!H101+'M3.3 Ecosistema de innovación'!H158</f>
        <v>0</v>
      </c>
      <c r="I14" s="236">
        <f>'M1.1 Infraestructura'!I72+'M1.2 Formación de Calidad'!I203+'M1.3 Relacionamiento'!I144+'M2.1 Modelo de GyG'!I110+'M2.2 Transformación Digital'!I100+'M2.3 Centro de "Power Skills"'!I93+'M3.1 Sistema Investigación'!I98+'M3.2 Internacionaliz Investigac'!I101+'M3.3 Ecosistema de innovación'!I158</f>
        <v>2749667189.4790282</v>
      </c>
      <c r="J14" s="236">
        <f>'M1.1 Infraestructura'!J72+'M1.2 Formación de Calidad'!J203+'M1.3 Relacionamiento'!J144+'M2.1 Modelo de GyG'!J110+'M2.2 Transformación Digital'!J100+'M2.3 Centro de "Power Skills"'!J93+'M3.1 Sistema Investigación'!J98+'M3.2 Internacionaliz Investigac'!J101+'M3.3 Ecosistema de innovación'!J158</f>
        <v>2217984976.8749876</v>
      </c>
      <c r="K14" s="236">
        <f>'M1.1 Infraestructura'!K72+'M1.2 Formación de Calidad'!K203+'M1.3 Relacionamiento'!K144+'M2.1 Modelo de GyG'!K110+'M2.2 Transformación Digital'!K100+'M2.3 Centro de "Power Skills"'!K93+'M3.1 Sistema Investigación'!K98+'M3.2 Internacionaliz Investigac'!K101+'M3.3 Ecosistema de innovación'!K158</f>
        <v>0</v>
      </c>
      <c r="L14" s="236">
        <f>'M1.1 Infraestructura'!L72+'M1.2 Formación de Calidad'!L203+'M1.3 Relacionamiento'!L144+'M2.1 Modelo de GyG'!L110+'M2.2 Transformación Digital'!L100+'M2.3 Centro de "Power Skills"'!L93+'M3.1 Sistema Investigación'!L98+'M3.2 Internacionaliz Investigac'!L101+'M3.3 Ecosistema de innovación'!L158</f>
        <v>0</v>
      </c>
      <c r="M14" s="236">
        <f>'M1.1 Infraestructura'!M72+'M1.2 Formación de Calidad'!M203+'M1.3 Relacionamiento'!M144+'M2.1 Modelo de GyG'!M110+'M2.2 Transformación Digital'!M100+'M2.3 Centro de "Power Skills"'!M93+'M3.1 Sistema Investigación'!M98+'M3.2 Internacionaliz Investigac'!M101+'M3.3 Ecosistema de innovación'!M158</f>
        <v>2121999944.7968354</v>
      </c>
      <c r="N14" s="236">
        <f>'M1.1 Infraestructura'!N72+'M1.2 Formación de Calidad'!N203+'M1.3 Relacionamiento'!N144+'M2.1 Modelo de GyG'!N110+'M2.2 Transformación Digital'!N100+'M2.3 Centro de "Power Skills"'!N93+'M3.1 Sistema Investigación'!N98+'M3.2 Internacionaliz Investigac'!N101+'M3.3 Ecosistema de innovación'!N158</f>
        <v>1040262395.5078135</v>
      </c>
      <c r="O14" s="236">
        <f>'M1.1 Infraestructura'!O72+'M1.2 Formación de Calidad'!O203+'M1.3 Relacionamiento'!O144+'M2.1 Modelo de GyG'!O110+'M2.2 Transformación Digital'!O100+'M2.3 Centro de "Power Skills"'!O93+'M3.1 Sistema Investigación'!O98+'M3.2 Internacionaliz Investigac'!O101+'M3.3 Ecosistema de innovación'!O158</f>
        <v>0</v>
      </c>
      <c r="P14" s="236">
        <f>'M1.1 Infraestructura'!P72+'M1.2 Formación de Calidad'!P203+'M1.3 Relacionamiento'!P144+'M2.1 Modelo de GyG'!P110+'M2.2 Transformación Digital'!P100+'M2.3 Centro de "Power Skills"'!P93+'M3.1 Sistema Investigación'!P98+'M3.2 Internacionaliz Investigac'!P101+'M3.3 Ecosistema de innovación'!P158</f>
        <v>0</v>
      </c>
      <c r="Q14"/>
      <c r="R14"/>
      <c r="S14"/>
      <c r="T14"/>
      <c r="U14"/>
    </row>
    <row r="15" spans="1:92" ht="15.75">
      <c r="A15" s="355"/>
      <c r="B15" s="355"/>
      <c r="C15" s="356"/>
      <c r="D15" s="32" t="s">
        <v>114</v>
      </c>
      <c r="E15" s="236">
        <f>'M1.1 Infraestructura'!E73+'M1.2 Formación de Calidad'!E204+'M1.3 Relacionamiento'!E145+'M2.1 Modelo de GyG'!E111+'M2.2 Transformación Digital'!E101+'M2.3 Centro de "Power Skills"'!E94+'M3.1 Sistema Investigación'!E99+'M3.2 Internacionaliz Investigac'!E102+'M3.3 Ecosistema de innovación'!E159</f>
        <v>0</v>
      </c>
      <c r="F15" s="236">
        <f>'M1.1 Infraestructura'!F73+'M1.2 Formación de Calidad'!F204+'M1.3 Relacionamiento'!F145+'M2.1 Modelo de GyG'!F111+'M2.2 Transformación Digital'!F101+'M2.3 Centro de "Power Skills"'!F94+'M3.1 Sistema Investigación'!F99+'M3.2 Internacionaliz Investigac'!F102+'M3.3 Ecosistema de innovación'!F159</f>
        <v>400000000</v>
      </c>
      <c r="G15" s="236">
        <f>'M1.1 Infraestructura'!G73+'M1.2 Formación de Calidad'!G204+'M1.3 Relacionamiento'!G145+'M2.1 Modelo de GyG'!G111+'M2.2 Transformación Digital'!G101+'M2.3 Centro de "Power Skills"'!G94+'M3.1 Sistema Investigación'!G99+'M3.2 Internacionaliz Investigac'!G102+'M3.3 Ecosistema de innovación'!G159</f>
        <v>600000000</v>
      </c>
      <c r="H15" s="236">
        <f>'M1.1 Infraestructura'!H73+'M1.2 Formación de Calidad'!H204+'M1.3 Relacionamiento'!H145+'M2.1 Modelo de GyG'!H111+'M2.2 Transformación Digital'!H101+'M2.3 Centro de "Power Skills"'!H94+'M3.1 Sistema Investigación'!H99+'M3.2 Internacionaliz Investigac'!H102+'M3.3 Ecosistema de innovación'!H159</f>
        <v>0</v>
      </c>
      <c r="I15" s="236">
        <f>'M1.1 Infraestructura'!I73+'M1.2 Formación de Calidad'!I204+'M1.3 Relacionamiento'!I145+'M2.1 Modelo de GyG'!I111+'M2.2 Transformación Digital'!I101+'M2.3 Centro de "Power Skills"'!I94+'M3.1 Sistema Investigación'!I99+'M3.2 Internacionaliz Investigac'!I102+'M3.3 Ecosistema de innovación'!I159</f>
        <v>0</v>
      </c>
      <c r="J15" s="236">
        <f>'M1.1 Infraestructura'!J73+'M1.2 Formación de Calidad'!J204+'M1.3 Relacionamiento'!J145+'M2.1 Modelo de GyG'!J111+'M2.2 Transformación Digital'!J101+'M2.3 Centro de "Power Skills"'!J94+'M3.1 Sistema Investigación'!J99+'M3.2 Internacionaliz Investigac'!J102+'M3.3 Ecosistema de innovación'!J159</f>
        <v>400000000</v>
      </c>
      <c r="K15" s="236">
        <f>'M1.1 Infraestructura'!K73+'M1.2 Formación de Calidad'!K204+'M1.3 Relacionamiento'!K145+'M2.1 Modelo de GyG'!K111+'M2.2 Transformación Digital'!K101+'M2.3 Centro de "Power Skills"'!K94+'M3.1 Sistema Investigación'!K99+'M3.2 Internacionaliz Investigac'!K102+'M3.3 Ecosistema de innovación'!K159</f>
        <v>950000000</v>
      </c>
      <c r="L15" s="236">
        <f>'M1.1 Infraestructura'!L73+'M1.2 Formación de Calidad'!L204+'M1.3 Relacionamiento'!L145+'M2.1 Modelo de GyG'!L111+'M2.2 Transformación Digital'!L101+'M2.3 Centro de "Power Skills"'!L94+'M3.1 Sistema Investigación'!L99+'M3.2 Internacionaliz Investigac'!L102+'M3.3 Ecosistema de innovación'!L159</f>
        <v>0</v>
      </c>
      <c r="M15" s="236">
        <f>'M1.1 Infraestructura'!M73+'M1.2 Formación de Calidad'!M204+'M1.3 Relacionamiento'!M145+'M2.1 Modelo de GyG'!M111+'M2.2 Transformación Digital'!M101+'M2.3 Centro de "Power Skills"'!M94+'M3.1 Sistema Investigación'!M99+'M3.2 Internacionaliz Investigac'!M102+'M3.3 Ecosistema de innovación'!M159</f>
        <v>0</v>
      </c>
      <c r="N15" s="236">
        <f>'M1.1 Infraestructura'!N73+'M1.2 Formación de Calidad'!N204+'M1.3 Relacionamiento'!N145+'M2.1 Modelo de GyG'!N111+'M2.2 Transformación Digital'!N101+'M2.3 Centro de "Power Skills"'!N94+'M3.1 Sistema Investigación'!N99+'M3.2 Internacionaliz Investigac'!N102+'M3.3 Ecosistema de innovación'!N159</f>
        <v>400000000</v>
      </c>
      <c r="O15" s="236">
        <f>'M1.1 Infraestructura'!O73+'M1.2 Formación de Calidad'!O204+'M1.3 Relacionamiento'!O145+'M2.1 Modelo de GyG'!O111+'M2.2 Transformación Digital'!O101+'M2.3 Centro de "Power Skills"'!O94+'M3.1 Sistema Investigación'!O99+'M3.2 Internacionaliz Investigac'!O102+'M3.3 Ecosistema de innovación'!O159</f>
        <v>500000000</v>
      </c>
      <c r="P15" s="236">
        <f>'M1.1 Infraestructura'!P73+'M1.2 Formación de Calidad'!P204+'M1.3 Relacionamiento'!P145+'M2.1 Modelo de GyG'!P111+'M2.2 Transformación Digital'!P101+'M2.3 Centro de "Power Skills"'!P94+'M3.1 Sistema Investigación'!P99+'M3.2 Internacionaliz Investigac'!P102+'M3.3 Ecosistema de innovación'!P159</f>
        <v>0</v>
      </c>
      <c r="Q15"/>
      <c r="R15"/>
      <c r="S15"/>
      <c r="T15"/>
      <c r="U15"/>
    </row>
    <row r="16" spans="1:92" ht="15.75">
      <c r="A16" s="355"/>
      <c r="B16" s="355"/>
      <c r="C16" s="356"/>
      <c r="D16" s="32" t="s">
        <v>115</v>
      </c>
      <c r="E16" s="236">
        <f>'M1.1 Infraestructura'!E74+'M1.2 Formación de Calidad'!E205+'M1.3 Relacionamiento'!E146+'M2.1 Modelo de GyG'!E112+'M2.2 Transformación Digital'!E102+'M2.3 Centro de "Power Skills"'!E95+'M3.1 Sistema Investigación'!E100+'M3.2 Internacionaliz Investigac'!E103+'M3.3 Ecosistema de innovación'!E160</f>
        <v>0</v>
      </c>
      <c r="F16" s="236">
        <f>'M1.1 Infraestructura'!F74+'M1.2 Formación de Calidad'!F205+'M1.3 Relacionamiento'!F146+'M2.1 Modelo de GyG'!F112+'M2.2 Transformación Digital'!F102+'M2.3 Centro de "Power Skills"'!F95+'M3.1 Sistema Investigación'!F100+'M3.2 Internacionaliz Investigac'!F103+'M3.3 Ecosistema de innovación'!F160</f>
        <v>200000000</v>
      </c>
      <c r="G16" s="236">
        <f>'M1.1 Infraestructura'!G74+'M1.2 Formación de Calidad'!G205+'M1.3 Relacionamiento'!G146+'M2.1 Modelo de GyG'!G112+'M2.2 Transformación Digital'!G102+'M2.3 Centro de "Power Skills"'!G95+'M3.1 Sistema Investigación'!G100+'M3.2 Internacionaliz Investigac'!G103+'M3.3 Ecosistema de innovación'!G160</f>
        <v>400000000</v>
      </c>
      <c r="H16" s="236">
        <f>'M1.1 Infraestructura'!H74+'M1.2 Formación de Calidad'!H205+'M1.3 Relacionamiento'!H146+'M2.1 Modelo de GyG'!H112+'M2.2 Transformación Digital'!H102+'M2.3 Centro de "Power Skills"'!H95+'M3.1 Sistema Investigación'!H100+'M3.2 Internacionaliz Investigac'!H103+'M3.3 Ecosistema de innovación'!H160</f>
        <v>0</v>
      </c>
      <c r="I16" s="236">
        <f>'M1.1 Infraestructura'!I74+'M1.2 Formación de Calidad'!I205+'M1.3 Relacionamiento'!I146+'M2.1 Modelo de GyG'!I112+'M2.2 Transformación Digital'!I102+'M2.3 Centro de "Power Skills"'!I95+'M3.1 Sistema Investigación'!I100+'M3.2 Internacionaliz Investigac'!I103+'M3.3 Ecosistema de innovación'!I160</f>
        <v>0</v>
      </c>
      <c r="J16" s="236">
        <f>'M1.1 Infraestructura'!J74+'M1.2 Formación de Calidad'!J205+'M1.3 Relacionamiento'!J146+'M2.1 Modelo de GyG'!J112+'M2.2 Transformación Digital'!J102+'M2.3 Centro de "Power Skills"'!J95+'M3.1 Sistema Investigación'!J100+'M3.2 Internacionaliz Investigac'!J103+'M3.3 Ecosistema de innovación'!J160</f>
        <v>200000000</v>
      </c>
      <c r="K16" s="236">
        <f>'M1.1 Infraestructura'!K74+'M1.2 Formación de Calidad'!K205+'M1.3 Relacionamiento'!K146+'M2.1 Modelo de GyG'!K112+'M2.2 Transformación Digital'!K102+'M2.3 Centro de "Power Skills"'!K95+'M3.1 Sistema Investigación'!K100+'M3.2 Internacionaliz Investigac'!K103+'M3.3 Ecosistema de innovación'!K160</f>
        <v>950000000</v>
      </c>
      <c r="L16" s="236">
        <f>'M1.1 Infraestructura'!L74+'M1.2 Formación de Calidad'!L205+'M1.3 Relacionamiento'!L146+'M2.1 Modelo de GyG'!L112+'M2.2 Transformación Digital'!L102+'M2.3 Centro de "Power Skills"'!L95+'M3.1 Sistema Investigación'!L100+'M3.2 Internacionaliz Investigac'!L103+'M3.3 Ecosistema de innovación'!L160</f>
        <v>0</v>
      </c>
      <c r="M16" s="236">
        <f>'M1.1 Infraestructura'!M74+'M1.2 Formación de Calidad'!M205+'M1.3 Relacionamiento'!M146+'M2.1 Modelo de GyG'!M112+'M2.2 Transformación Digital'!M102+'M2.3 Centro de "Power Skills"'!M95+'M3.1 Sistema Investigación'!M100+'M3.2 Internacionaliz Investigac'!M103+'M3.3 Ecosistema de innovación'!M160</f>
        <v>0</v>
      </c>
      <c r="N16" s="236">
        <f>'M1.1 Infraestructura'!N74+'M1.2 Formación de Calidad'!N205+'M1.3 Relacionamiento'!N146+'M2.1 Modelo de GyG'!N112+'M2.2 Transformación Digital'!N102+'M2.3 Centro de "Power Skills"'!N95+'M3.1 Sistema Investigación'!N100+'M3.2 Internacionaliz Investigac'!N103+'M3.3 Ecosistema de innovación'!N160</f>
        <v>200000000</v>
      </c>
      <c r="O16" s="236">
        <f>'M1.1 Infraestructura'!O74+'M1.2 Formación de Calidad'!O205+'M1.3 Relacionamiento'!O146+'M2.1 Modelo de GyG'!O112+'M2.2 Transformación Digital'!O102+'M2.3 Centro de "Power Skills"'!O95+'M3.1 Sistema Investigación'!O100+'M3.2 Internacionaliz Investigac'!O103+'M3.3 Ecosistema de innovación'!O160</f>
        <v>1000000000</v>
      </c>
      <c r="P16" s="236">
        <f>'M1.1 Infraestructura'!P74+'M1.2 Formación de Calidad'!P205+'M1.3 Relacionamiento'!P146+'M2.1 Modelo de GyG'!P112+'M2.2 Transformación Digital'!P102+'M2.3 Centro de "Power Skills"'!P95+'M3.1 Sistema Investigación'!P100+'M3.2 Internacionaliz Investigac'!P103+'M3.3 Ecosistema de innovación'!P160</f>
        <v>0</v>
      </c>
      <c r="Q16"/>
      <c r="R16"/>
      <c r="S16"/>
      <c r="T16"/>
      <c r="U16"/>
    </row>
    <row r="17" spans="1:21" ht="15.75">
      <c r="A17" s="355"/>
      <c r="B17" s="355"/>
      <c r="C17" s="356"/>
      <c r="D17" s="32" t="s">
        <v>116</v>
      </c>
      <c r="E17" s="236">
        <f>'M1.1 Infraestructura'!E75+'M1.2 Formación de Calidad'!E206+'M1.3 Relacionamiento'!E147+'M2.1 Modelo de GyG'!E113+'M2.2 Transformación Digital'!E103+'M2.3 Centro de "Power Skills"'!E96+'M3.1 Sistema Investigación'!E101+'M3.2 Internacionaliz Investigac'!E104+'M3.3 Ecosistema de innovación'!E161</f>
        <v>0</v>
      </c>
      <c r="F17" s="236">
        <f>'M1.1 Infraestructura'!F75+'M1.2 Formación de Calidad'!F206+'M1.3 Relacionamiento'!F147+'M2.1 Modelo de GyG'!F113+'M2.2 Transformación Digital'!F103+'M2.3 Centro de "Power Skills"'!F96+'M3.1 Sistema Investigación'!F101+'M3.2 Internacionaliz Investigac'!F104+'M3.3 Ecosistema de innovación'!F161</f>
        <v>116760000</v>
      </c>
      <c r="G17" s="236">
        <f>'M1.1 Infraestructura'!G75+'M1.2 Formación de Calidad'!G206+'M1.3 Relacionamiento'!G147+'M2.1 Modelo de GyG'!G113+'M2.2 Transformación Digital'!G103+'M2.3 Centro de "Power Skills"'!G96+'M3.1 Sistema Investigación'!G101+'M3.2 Internacionaliz Investigac'!G104+'M3.3 Ecosistema de innovación'!G161</f>
        <v>0</v>
      </c>
      <c r="H17" s="236">
        <f>'M1.1 Infraestructura'!H75+'M1.2 Formación de Calidad'!H206+'M1.3 Relacionamiento'!H147+'M2.1 Modelo de GyG'!H113+'M2.2 Transformación Digital'!H103+'M2.3 Centro de "Power Skills"'!H96+'M3.1 Sistema Investigación'!H101+'M3.2 Internacionaliz Investigac'!H104+'M3.3 Ecosistema de innovación'!H161</f>
        <v>0</v>
      </c>
      <c r="I17" s="236">
        <f>'M1.1 Infraestructura'!I75+'M1.2 Formación de Calidad'!I206+'M1.3 Relacionamiento'!I147+'M2.1 Modelo de GyG'!I113+'M2.2 Transformación Digital'!I103+'M2.3 Centro de "Power Skills"'!I96+'M3.1 Sistema Investigación'!I101+'M3.2 Internacionaliz Investigac'!I104+'M3.3 Ecosistema de innovación'!I161</f>
        <v>0</v>
      </c>
      <c r="J17" s="236">
        <f>'M1.1 Infraestructura'!J75+'M1.2 Formación de Calidad'!J206+'M1.3 Relacionamiento'!J147+'M2.1 Modelo de GyG'!J113+'M2.2 Transformación Digital'!J103+'M2.3 Centro de "Power Skills"'!J96+'M3.1 Sistema Investigación'!J101+'M3.2 Internacionaliz Investigac'!J104+'M3.3 Ecosistema de innovación'!J161</f>
        <v>342929999.99999994</v>
      </c>
      <c r="K17" s="236">
        <f>'M1.1 Infraestructura'!K75+'M1.2 Formación de Calidad'!K206+'M1.3 Relacionamiento'!K147+'M2.1 Modelo de GyG'!K113+'M2.2 Transformación Digital'!K103+'M2.3 Centro de "Power Skills"'!K96+'M3.1 Sistema Investigación'!K101+'M3.2 Internacionaliz Investigac'!K104+'M3.3 Ecosistema de innovación'!K161</f>
        <v>0</v>
      </c>
      <c r="L17" s="236">
        <f>'M1.1 Infraestructura'!L75+'M1.2 Formación de Calidad'!L206+'M1.3 Relacionamiento'!L147+'M2.1 Modelo de GyG'!L113+'M2.2 Transformación Digital'!L103+'M2.3 Centro de "Power Skills"'!L96+'M3.1 Sistema Investigación'!L101+'M3.2 Internacionaliz Investigac'!L104+'M3.3 Ecosistema de innovación'!L161</f>
        <v>0</v>
      </c>
      <c r="M17" s="236">
        <f>'M1.1 Infraestructura'!M75+'M1.2 Formación de Calidad'!M206+'M1.3 Relacionamiento'!M147+'M2.1 Modelo de GyG'!M113+'M2.2 Transformación Digital'!M103+'M2.3 Centro de "Power Skills"'!M96+'M3.1 Sistema Investigación'!M101+'M3.2 Internacionaliz Investigac'!M104+'M3.3 Ecosistema de innovación'!M161</f>
        <v>0</v>
      </c>
      <c r="N17" s="236">
        <f>'M1.1 Infraestructura'!N75+'M1.2 Formación de Calidad'!N206+'M1.3 Relacionamiento'!N147+'M2.1 Modelo de GyG'!N113+'M2.2 Transformación Digital'!N103+'M2.3 Centro de "Power Skills"'!N96+'M3.1 Sistema Investigación'!N101+'M3.2 Internacionaliz Investigac'!N104+'M3.3 Ecosistema de innovación'!N161</f>
        <v>311051999.99999994</v>
      </c>
      <c r="O17" s="236">
        <f>'M1.1 Infraestructura'!O75+'M1.2 Formación de Calidad'!O206+'M1.3 Relacionamiento'!O147+'M2.1 Modelo de GyG'!O113+'M2.2 Transformación Digital'!O103+'M2.3 Centro de "Power Skills"'!O96+'M3.1 Sistema Investigación'!O101+'M3.2 Internacionaliz Investigac'!O104+'M3.3 Ecosistema de innovación'!O161</f>
        <v>0</v>
      </c>
      <c r="P17" s="236">
        <f>'M1.1 Infraestructura'!P75+'M1.2 Formación de Calidad'!P206+'M1.3 Relacionamiento'!P147+'M2.1 Modelo de GyG'!P113+'M2.2 Transformación Digital'!P103+'M2.3 Centro de "Power Skills"'!P96+'M3.1 Sistema Investigación'!P101+'M3.2 Internacionaliz Investigac'!P104+'M3.3 Ecosistema de innovación'!P161</f>
        <v>0</v>
      </c>
      <c r="Q17"/>
      <c r="R17"/>
      <c r="S17"/>
      <c r="T17"/>
      <c r="U17"/>
    </row>
    <row r="18" spans="1:21" ht="15.75">
      <c r="A18" s="355"/>
      <c r="B18" s="355"/>
      <c r="C18" s="356"/>
      <c r="D18" s="32" t="s">
        <v>117</v>
      </c>
      <c r="E18" s="236">
        <f>'M1.1 Infraestructura'!E76+'M1.2 Formación de Calidad'!E207+'M1.3 Relacionamiento'!E148+'M2.1 Modelo de GyG'!E114+'M2.2 Transformación Digital'!E104+'M2.3 Centro de "Power Skills"'!E97+'M3.1 Sistema Investigación'!E102+'M3.2 Internacionaliz Investigac'!E105+'M3.3 Ecosistema de innovación'!E162</f>
        <v>0</v>
      </c>
      <c r="F18" s="236">
        <f>'M1.1 Infraestructura'!F76+'M1.2 Formación de Calidad'!F207+'M1.3 Relacionamiento'!F148+'M2.1 Modelo de GyG'!F114+'M2.2 Transformación Digital'!F104+'M2.3 Centro de "Power Skills"'!F97+'M3.1 Sistema Investigación'!F102+'M3.2 Internacionaliz Investigac'!F105+'M3.3 Ecosistema de innovación'!F162</f>
        <v>379800000</v>
      </c>
      <c r="G18" s="236">
        <f>'M1.1 Infraestructura'!G76+'M1.2 Formación de Calidad'!G207+'M1.3 Relacionamiento'!G148+'M2.1 Modelo de GyG'!G114+'M2.2 Transformación Digital'!G104+'M2.3 Centro de "Power Skills"'!G97+'M3.1 Sistema Investigación'!G102+'M3.2 Internacionaliz Investigac'!G105+'M3.3 Ecosistema de innovación'!G162</f>
        <v>0</v>
      </c>
      <c r="H18" s="236">
        <f>'M1.1 Infraestructura'!H76+'M1.2 Formación de Calidad'!H207+'M1.3 Relacionamiento'!H148+'M2.1 Modelo de GyG'!H114+'M2.2 Transformación Digital'!H104+'M2.3 Centro de "Power Skills"'!H97+'M3.1 Sistema Investigación'!H102+'M3.2 Internacionaliz Investigac'!H105+'M3.3 Ecosistema de innovación'!H162</f>
        <v>0</v>
      </c>
      <c r="I18" s="236">
        <f>'M1.1 Infraestructura'!I76+'M1.2 Formación de Calidad'!I207+'M1.3 Relacionamiento'!I148+'M2.1 Modelo de GyG'!I114+'M2.2 Transformación Digital'!I104+'M2.3 Centro de "Power Skills"'!I97+'M3.1 Sistema Investigación'!I102+'M3.2 Internacionaliz Investigac'!I105+'M3.3 Ecosistema de innovación'!I162</f>
        <v>0</v>
      </c>
      <c r="J18" s="236">
        <f>'M1.1 Infraestructura'!J76+'M1.2 Formación de Calidad'!J207+'M1.3 Relacionamiento'!J148+'M2.1 Modelo de GyG'!J114+'M2.2 Transformación Digital'!J104+'M2.3 Centro de "Power Skills"'!J97+'M3.1 Sistema Investigación'!J102+'M3.2 Internacionaliz Investigac'!J105+'M3.3 Ecosistema de innovación'!J162</f>
        <v>631006000</v>
      </c>
      <c r="K18" s="236">
        <f>'M1.1 Infraestructura'!K76+'M1.2 Formación de Calidad'!K207+'M1.3 Relacionamiento'!K148+'M2.1 Modelo de GyG'!K114+'M2.2 Transformación Digital'!K104+'M2.3 Centro de "Power Skills"'!K97+'M3.1 Sistema Investigación'!K102+'M3.2 Internacionaliz Investigac'!K105+'M3.3 Ecosistema de innovación'!K162</f>
        <v>0</v>
      </c>
      <c r="L18" s="236">
        <f>'M1.1 Infraestructura'!L76+'M1.2 Formación de Calidad'!L207+'M1.3 Relacionamiento'!L148+'M2.1 Modelo de GyG'!L114+'M2.2 Transformación Digital'!L104+'M2.3 Centro de "Power Skills"'!L97+'M3.1 Sistema Investigación'!L102+'M3.2 Internacionaliz Investigac'!L105+'M3.3 Ecosistema de innovación'!L162</f>
        <v>0</v>
      </c>
      <c r="M18" s="236">
        <f>'M1.1 Infraestructura'!M76+'M1.2 Formación de Calidad'!M207+'M1.3 Relacionamiento'!M148+'M2.1 Modelo de GyG'!M114+'M2.2 Transformación Digital'!M104+'M2.3 Centro de "Power Skills"'!M97+'M3.1 Sistema Investigación'!M102+'M3.2 Internacionaliz Investigac'!M105+'M3.3 Ecosistema de innovación'!M162</f>
        <v>0</v>
      </c>
      <c r="N18" s="236">
        <f>'M1.1 Infraestructura'!N76+'M1.2 Formación de Calidad'!N207+'M1.3 Relacionamiento'!N148+'M2.1 Modelo de GyG'!N114+'M2.2 Transformación Digital'!N104+'M2.3 Centro de "Power Skills"'!N97+'M3.1 Sistema Investigación'!N102+'M3.2 Internacionaliz Investigac'!N105+'M3.3 Ecosistema de innovación'!N162</f>
        <v>745494400</v>
      </c>
      <c r="O18" s="236">
        <f>'M1.1 Infraestructura'!O76+'M1.2 Formación de Calidad'!O207+'M1.3 Relacionamiento'!O148+'M2.1 Modelo de GyG'!O114+'M2.2 Transformación Digital'!O104+'M2.3 Centro de "Power Skills"'!O97+'M3.1 Sistema Investigación'!O102+'M3.2 Internacionaliz Investigac'!O105+'M3.3 Ecosistema de innovación'!O162</f>
        <v>0</v>
      </c>
      <c r="P18" s="236">
        <f>'M1.1 Infraestructura'!P76+'M1.2 Formación de Calidad'!P207+'M1.3 Relacionamiento'!P148+'M2.1 Modelo de GyG'!P114+'M2.2 Transformación Digital'!P104+'M2.3 Centro de "Power Skills"'!P97+'M3.1 Sistema Investigación'!P102+'M3.2 Internacionaliz Investigac'!P105+'M3.3 Ecosistema de innovación'!P162</f>
        <v>0</v>
      </c>
      <c r="Q18"/>
      <c r="R18"/>
      <c r="S18"/>
      <c r="T18"/>
      <c r="U18"/>
    </row>
    <row r="19" spans="1:21" ht="15.75">
      <c r="A19" s="355"/>
      <c r="B19" s="355"/>
      <c r="C19" s="356"/>
      <c r="D19" s="32" t="s">
        <v>118</v>
      </c>
      <c r="E19" s="236">
        <f>'M1.1 Infraestructura'!E77+'M1.2 Formación de Calidad'!E208+'M1.3 Relacionamiento'!E149+'M2.1 Modelo de GyG'!E115+'M2.2 Transformación Digital'!E105+'M2.3 Centro de "Power Skills"'!E98+'M3.1 Sistema Investigación'!E103+'M3.2 Internacionaliz Investigac'!E106+'M3.3 Ecosistema de innovación'!E163</f>
        <v>0</v>
      </c>
      <c r="F19" s="236">
        <f>'M1.1 Infraestructura'!F77+'M1.2 Formación de Calidad'!F208+'M1.3 Relacionamiento'!F149+'M2.1 Modelo de GyG'!F115+'M2.2 Transformación Digital'!F105+'M2.3 Centro de "Power Skills"'!F98+'M3.1 Sistema Investigación'!F103+'M3.2 Internacionaliz Investigac'!F106+'M3.3 Ecosistema de innovación'!F163</f>
        <v>350000</v>
      </c>
      <c r="G19" s="236">
        <f>'M1.1 Infraestructura'!G77+'M1.2 Formación de Calidad'!G208+'M1.3 Relacionamiento'!G149+'M2.1 Modelo de GyG'!G115+'M2.2 Transformación Digital'!G105+'M2.3 Centro de "Power Skills"'!G98+'M3.1 Sistema Investigación'!G103+'M3.2 Internacionaliz Investigac'!G106+'M3.3 Ecosistema de innovación'!G163</f>
        <v>0</v>
      </c>
      <c r="H19" s="236">
        <f>'M1.1 Infraestructura'!H77+'M1.2 Formación de Calidad'!H208+'M1.3 Relacionamiento'!H149+'M2.1 Modelo de GyG'!H115+'M2.2 Transformación Digital'!H105+'M2.3 Centro de "Power Skills"'!H98+'M3.1 Sistema Investigación'!H103+'M3.2 Internacionaliz Investigac'!H106+'M3.3 Ecosistema de innovación'!H163</f>
        <v>0</v>
      </c>
      <c r="I19" s="236">
        <f>'M1.1 Infraestructura'!I77+'M1.2 Formación de Calidad'!I208+'M1.3 Relacionamiento'!I149+'M2.1 Modelo de GyG'!I115+'M2.2 Transformación Digital'!I105+'M2.3 Centro de "Power Skills"'!I98+'M3.1 Sistema Investigación'!I103+'M3.2 Internacionaliz Investigac'!I106+'M3.3 Ecosistema de innovación'!I163</f>
        <v>0</v>
      </c>
      <c r="J19" s="236">
        <f>'M1.1 Infraestructura'!J77+'M1.2 Formación de Calidad'!J208+'M1.3 Relacionamiento'!J149+'M2.1 Modelo de GyG'!J115+'M2.2 Transformación Digital'!J105+'M2.3 Centro de "Power Skills"'!J98+'M3.1 Sistema Investigación'!J103+'M3.2 Internacionaliz Investigac'!J106+'M3.3 Ecosistema de innovación'!J163</f>
        <v>2414999.9999999995</v>
      </c>
      <c r="K19" s="236">
        <f>'M1.1 Infraestructura'!K77+'M1.2 Formación de Calidad'!K208+'M1.3 Relacionamiento'!K149+'M2.1 Modelo de GyG'!K115+'M2.2 Transformación Digital'!K105+'M2.3 Centro de "Power Skills"'!K98+'M3.1 Sistema Investigación'!K103+'M3.2 Internacionaliz Investigac'!K106+'M3.3 Ecosistema de innovación'!K163</f>
        <v>0</v>
      </c>
      <c r="L19" s="236">
        <f>'M1.1 Infraestructura'!L77+'M1.2 Formación de Calidad'!L208+'M1.3 Relacionamiento'!L149+'M2.1 Modelo de GyG'!L115+'M2.2 Transformación Digital'!L105+'M2.3 Centro de "Power Skills"'!L98+'M3.1 Sistema Investigación'!L103+'M3.2 Internacionaliz Investigac'!L106+'M3.3 Ecosistema de innovación'!L163</f>
        <v>0</v>
      </c>
      <c r="M19" s="236">
        <f>'M1.1 Infraestructura'!M77+'M1.2 Formación de Calidad'!M208+'M1.3 Relacionamiento'!M149+'M2.1 Modelo de GyG'!M115+'M2.2 Transformación Digital'!M105+'M2.3 Centro de "Power Skills"'!M98+'M3.1 Sistema Investigación'!M103+'M3.2 Internacionaliz Investigac'!M106+'M3.3 Ecosistema de innovación'!M163</f>
        <v>0</v>
      </c>
      <c r="N19" s="236">
        <f>'M1.1 Infraestructura'!N77+'M1.2 Formación de Calidad'!N208+'M1.3 Relacionamiento'!N149+'M2.1 Modelo de GyG'!N115+'M2.2 Transformación Digital'!N105+'M2.3 Centro de "Power Skills"'!N98+'M3.1 Sistema Investigación'!N103+'M3.2 Internacionaliz Investigac'!N106+'M3.3 Ecosistema de innovación'!N163</f>
        <v>2777249.9999999991</v>
      </c>
      <c r="O19" s="236">
        <f>'M1.1 Infraestructura'!O77+'M1.2 Formación de Calidad'!O208+'M1.3 Relacionamiento'!O149+'M2.1 Modelo de GyG'!O115+'M2.2 Transformación Digital'!O105+'M2.3 Centro de "Power Skills"'!O98+'M3.1 Sistema Investigación'!O103+'M3.2 Internacionaliz Investigac'!O106+'M3.3 Ecosistema de innovación'!O163</f>
        <v>0</v>
      </c>
      <c r="P19" s="236">
        <f>'M1.1 Infraestructura'!P77+'M1.2 Formación de Calidad'!P208+'M1.3 Relacionamiento'!P149+'M2.1 Modelo de GyG'!P115+'M2.2 Transformación Digital'!P105+'M2.3 Centro de "Power Skills"'!P98+'M3.1 Sistema Investigación'!P103+'M3.2 Internacionaliz Investigac'!P106+'M3.3 Ecosistema de innovación'!P163</f>
        <v>0</v>
      </c>
      <c r="Q19"/>
      <c r="R19"/>
      <c r="S19"/>
      <c r="T19"/>
      <c r="U19"/>
    </row>
    <row r="20" spans="1:21" ht="15.75">
      <c r="A20" s="355"/>
      <c r="B20" s="355"/>
      <c r="C20" s="356"/>
      <c r="D20" s="32" t="s">
        <v>119</v>
      </c>
      <c r="E20" s="236">
        <f>'M1.1 Infraestructura'!E78+'M1.2 Formación de Calidad'!E209+'M1.3 Relacionamiento'!E150+'M2.1 Modelo de GyG'!E116+'M2.2 Transformación Digital'!E106+'M2.3 Centro de "Power Skills"'!E99+'M3.1 Sistema Investigación'!E104+'M3.2 Internacionaliz Investigac'!E107+'M3.3 Ecosistema de innovación'!E164</f>
        <v>0</v>
      </c>
      <c r="F20" s="236">
        <f>'M1.1 Infraestructura'!F78+'M1.2 Formación de Calidad'!F209+'M1.3 Relacionamiento'!F150+'M2.1 Modelo de GyG'!F116+'M2.2 Transformación Digital'!F106+'M2.3 Centro de "Power Skills"'!F99+'M3.1 Sistema Investigación'!F104+'M3.2 Internacionaliz Investigac'!F107+'M3.3 Ecosistema de innovación'!F164</f>
        <v>15794000</v>
      </c>
      <c r="G20" s="236">
        <f>'M1.1 Infraestructura'!G78+'M1.2 Formación de Calidad'!G209+'M1.3 Relacionamiento'!G150+'M2.1 Modelo de GyG'!G116+'M2.2 Transformación Digital'!G106+'M2.3 Centro de "Power Skills"'!G99+'M3.1 Sistema Investigación'!G104+'M3.2 Internacionaliz Investigac'!G107+'M3.3 Ecosistema de innovación'!G164</f>
        <v>0</v>
      </c>
      <c r="H20" s="236">
        <f>'M1.1 Infraestructura'!H78+'M1.2 Formación de Calidad'!H209+'M1.3 Relacionamiento'!H150+'M2.1 Modelo de GyG'!H116+'M2.2 Transformación Digital'!H106+'M2.3 Centro de "Power Skills"'!H99+'M3.1 Sistema Investigación'!H104+'M3.2 Internacionaliz Investigac'!H107+'M3.3 Ecosistema de innovación'!H164</f>
        <v>0</v>
      </c>
      <c r="I20" s="236">
        <f>'M1.1 Infraestructura'!I78+'M1.2 Formación de Calidad'!I209+'M1.3 Relacionamiento'!I150+'M2.1 Modelo de GyG'!I116+'M2.2 Transformación Digital'!I106+'M2.3 Centro de "Power Skills"'!I99+'M3.1 Sistema Investigación'!I104+'M3.2 Internacionaliz Investigac'!I107+'M3.3 Ecosistema de innovación'!I164</f>
        <v>0</v>
      </c>
      <c r="J20" s="236">
        <f>'M1.1 Infraestructura'!J78+'M1.2 Formación de Calidad'!J209+'M1.3 Relacionamiento'!J150+'M2.1 Modelo de GyG'!J116+'M2.2 Transformación Digital'!J106+'M2.3 Centro de "Power Skills"'!J99+'M3.1 Sistema Investigación'!J104+'M3.2 Internacionaliz Investigac'!J107+'M3.3 Ecosistema de innovación'!J164</f>
        <v>11384999.999999998</v>
      </c>
      <c r="K20" s="236">
        <f>'M1.1 Infraestructura'!K78+'M1.2 Formación de Calidad'!K209+'M1.3 Relacionamiento'!K150+'M2.1 Modelo de GyG'!K116+'M2.2 Transformación Digital'!K106+'M2.3 Centro de "Power Skills"'!K99+'M3.1 Sistema Investigación'!K104+'M3.2 Internacionaliz Investigac'!K107+'M3.3 Ecosistema de innovación'!K164</f>
        <v>0</v>
      </c>
      <c r="L20" s="236">
        <f>'M1.1 Infraestructura'!L78+'M1.2 Formación de Calidad'!L209+'M1.3 Relacionamiento'!L150+'M2.1 Modelo de GyG'!L116+'M2.2 Transformación Digital'!L106+'M2.3 Centro de "Power Skills"'!L99+'M3.1 Sistema Investigación'!L104+'M3.2 Internacionaliz Investigac'!L107+'M3.3 Ecosistema de innovación'!L164</f>
        <v>0</v>
      </c>
      <c r="M20" s="236">
        <f>'M1.1 Infraestructura'!M78+'M1.2 Formación de Calidad'!M209+'M1.3 Relacionamiento'!M150+'M2.1 Modelo de GyG'!M116+'M2.2 Transformación Digital'!M106+'M2.3 Centro de "Power Skills"'!M99+'M3.1 Sistema Investigación'!M104+'M3.2 Internacionaliz Investigac'!M107+'M3.3 Ecosistema de innovación'!M164</f>
        <v>0</v>
      </c>
      <c r="N20" s="236">
        <f>'M1.1 Infraestructura'!N78+'M1.2 Formación de Calidad'!N209+'M1.3 Relacionamiento'!N150+'M2.1 Modelo de GyG'!N116+'M2.2 Transformación Digital'!N106+'M2.3 Centro de "Power Skills"'!N99+'M3.1 Sistema Investigación'!N104+'M3.2 Internacionaliz Investigac'!N107+'M3.3 Ecosistema de innovación'!N164</f>
        <v>11108999.999999996</v>
      </c>
      <c r="O20" s="236">
        <f>'M1.1 Infraestructura'!O78+'M1.2 Formación de Calidad'!O209+'M1.3 Relacionamiento'!O150+'M2.1 Modelo de GyG'!O116+'M2.2 Transformación Digital'!O106+'M2.3 Centro de "Power Skills"'!O99+'M3.1 Sistema Investigación'!O104+'M3.2 Internacionaliz Investigac'!O107+'M3.3 Ecosistema de innovación'!O164</f>
        <v>0</v>
      </c>
      <c r="P20" s="236">
        <f>'M1.1 Infraestructura'!P78+'M1.2 Formación de Calidad'!P209+'M1.3 Relacionamiento'!P150+'M2.1 Modelo de GyG'!P116+'M2.2 Transformación Digital'!P106+'M2.3 Centro de "Power Skills"'!P99+'M3.1 Sistema Investigación'!P104+'M3.2 Internacionaliz Investigac'!P107+'M3.3 Ecosistema de innovación'!P164</f>
        <v>0</v>
      </c>
      <c r="Q20"/>
      <c r="R20"/>
      <c r="S20"/>
      <c r="T20"/>
      <c r="U20"/>
    </row>
    <row r="21" spans="1:21" ht="15.75">
      <c r="A21" s="355"/>
      <c r="B21" s="355"/>
      <c r="C21" s="356"/>
      <c r="D21" s="34" t="s">
        <v>120</v>
      </c>
      <c r="E21" s="237">
        <f t="shared" ref="E21:P21" si="1">SUM(E14:E20)</f>
        <v>1890601280.7512348</v>
      </c>
      <c r="F21" s="237">
        <f t="shared" si="1"/>
        <v>3502652868.1138563</v>
      </c>
      <c r="G21" s="237">
        <f t="shared" si="1"/>
        <v>1000000000</v>
      </c>
      <c r="H21" s="237">
        <f t="shared" si="1"/>
        <v>0</v>
      </c>
      <c r="I21" s="237">
        <f t="shared" si="1"/>
        <v>2749667189.4790282</v>
      </c>
      <c r="J21" s="237">
        <f t="shared" si="1"/>
        <v>3805720976.8749876</v>
      </c>
      <c r="K21" s="237">
        <f t="shared" si="1"/>
        <v>1900000000</v>
      </c>
      <c r="L21" s="237">
        <f t="shared" si="1"/>
        <v>0</v>
      </c>
      <c r="M21" s="237">
        <f t="shared" si="1"/>
        <v>2121999944.7968354</v>
      </c>
      <c r="N21" s="237">
        <f t="shared" si="1"/>
        <v>2710695045.5078135</v>
      </c>
      <c r="O21" s="237">
        <f t="shared" si="1"/>
        <v>1500000000</v>
      </c>
      <c r="P21" s="237">
        <f t="shared" si="1"/>
        <v>0</v>
      </c>
      <c r="Q21"/>
      <c r="R21"/>
      <c r="S21"/>
      <c r="T21"/>
      <c r="U21"/>
    </row>
  </sheetData>
  <mergeCells count="13">
    <mergeCell ref="I9:L9"/>
    <mergeCell ref="M9:P9"/>
    <mergeCell ref="C11:C13"/>
    <mergeCell ref="C14:C21"/>
    <mergeCell ref="B5:E5"/>
    <mergeCell ref="B6:E6"/>
    <mergeCell ref="B1:F1"/>
    <mergeCell ref="B2:E2"/>
    <mergeCell ref="B3:E3"/>
    <mergeCell ref="B4:E4"/>
    <mergeCell ref="A9:B21"/>
    <mergeCell ref="C9:D10"/>
    <mergeCell ref="E9:H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1EE26-6148-4563-9E37-9338FC6DA921}">
  <sheetPr>
    <tabColor rgb="FFFFFF00"/>
  </sheetPr>
  <dimension ref="A1:D5"/>
  <sheetViews>
    <sheetView showGridLines="0" topLeftCell="A4" zoomScale="98" zoomScaleNormal="180" workbookViewId="0">
      <selection activeCell="C5" sqref="C5"/>
    </sheetView>
  </sheetViews>
  <sheetFormatPr defaultColWidth="12.140625" defaultRowHeight="15.75"/>
  <cols>
    <col min="1" max="1" width="12.140625" style="186"/>
    <col min="2" max="2" width="17.7109375" style="186" customWidth="1"/>
    <col min="3" max="3" width="82.7109375" style="186" customWidth="1"/>
    <col min="4" max="4" width="43.42578125" style="186" customWidth="1"/>
    <col min="5" max="16384" width="12.140625" style="186"/>
  </cols>
  <sheetData>
    <row r="1" spans="1:4" ht="51" customHeight="1">
      <c r="B1" s="360" t="s">
        <v>800</v>
      </c>
      <c r="C1" s="360"/>
    </row>
    <row r="2" spans="1:4" ht="33" customHeight="1">
      <c r="B2" s="188" t="s">
        <v>799</v>
      </c>
      <c r="C2" s="188" t="s">
        <v>798</v>
      </c>
      <c r="D2" s="188" t="s">
        <v>1062</v>
      </c>
    </row>
    <row r="3" spans="1:4" ht="90" customHeight="1">
      <c r="A3" s="264">
        <v>1</v>
      </c>
      <c r="B3" s="189" t="s">
        <v>792</v>
      </c>
      <c r="C3" s="187" t="s">
        <v>793</v>
      </c>
      <c r="D3" s="259" t="s">
        <v>1063</v>
      </c>
    </row>
    <row r="4" spans="1:4" ht="90" customHeight="1">
      <c r="A4" s="264">
        <v>2</v>
      </c>
      <c r="B4" s="190" t="s">
        <v>794</v>
      </c>
      <c r="C4" s="192" t="s">
        <v>795</v>
      </c>
      <c r="D4" s="260" t="s">
        <v>1127</v>
      </c>
    </row>
    <row r="5" spans="1:4" ht="90" customHeight="1">
      <c r="A5" s="264">
        <v>3</v>
      </c>
      <c r="B5" s="191" t="s">
        <v>796</v>
      </c>
      <c r="C5" s="193" t="s">
        <v>797</v>
      </c>
      <c r="D5" s="261" t="s">
        <v>1061</v>
      </c>
    </row>
  </sheetData>
  <mergeCells count="1">
    <mergeCell ref="B1:C1"/>
  </mergeCells>
  <pageMargins left="0.31496062992125984" right="0.31496062992125984" top="0.74803149606299213" bottom="0.74803149606299213" header="0.31496062992125984" footer="0.31496062992125984"/>
  <pageSetup scale="80" orientation="landscap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357E3-BBAA-4E85-9C96-E11AE715034E}">
  <sheetPr>
    <tabColor rgb="FFFFFF00"/>
  </sheetPr>
  <dimension ref="A1:AG141"/>
  <sheetViews>
    <sheetView zoomScale="85" zoomScaleNormal="90" workbookViewId="0">
      <pane xSplit="4" ySplit="2" topLeftCell="E51" activePane="bottomRight" state="frozen"/>
      <selection pane="topRight" activeCell="F1" sqref="F1"/>
      <selection pane="bottomLeft" activeCell="A3" sqref="A3"/>
      <selection pane="bottomRight" activeCell="B117" sqref="B117"/>
    </sheetView>
  </sheetViews>
  <sheetFormatPr defaultColWidth="11.42578125" defaultRowHeight="15.75"/>
  <cols>
    <col min="1" max="1" width="15.7109375" style="219" customWidth="1"/>
    <col min="2" max="2" width="28.28515625" style="27" customWidth="1"/>
    <col min="3" max="3" width="11.42578125" style="27"/>
    <col min="4" max="13" width="11.42578125" style="27" customWidth="1"/>
    <col min="14" max="14" width="19" style="27" customWidth="1"/>
    <col min="15" max="15" width="18.28515625" style="27" customWidth="1"/>
    <col min="16" max="16" width="15.7109375" style="27" customWidth="1"/>
    <col min="17" max="17" width="15.42578125" style="27" customWidth="1"/>
    <col min="18" max="18" width="18.42578125" style="27" customWidth="1"/>
    <col min="19" max="19" width="11.42578125" style="27"/>
    <col min="20" max="20" width="17.28515625" style="27" customWidth="1"/>
    <col min="21" max="21" width="23.7109375" style="27" customWidth="1"/>
    <col min="22" max="22" width="17.7109375" style="27" customWidth="1"/>
    <col min="23" max="33" width="11.42578125" style="27"/>
  </cols>
  <sheetData>
    <row r="1" spans="1:33" s="36" customFormat="1" ht="46.35" customHeight="1">
      <c r="A1" s="365" t="s">
        <v>801</v>
      </c>
      <c r="B1" s="366" t="s">
        <v>802</v>
      </c>
      <c r="C1" s="366" t="s">
        <v>803</v>
      </c>
      <c r="D1" s="366" t="s">
        <v>804</v>
      </c>
      <c r="E1" s="367" t="s">
        <v>805</v>
      </c>
      <c r="F1" s="367" t="s">
        <v>806</v>
      </c>
      <c r="G1" s="194" t="s">
        <v>807</v>
      </c>
      <c r="H1" s="365" t="s">
        <v>808</v>
      </c>
      <c r="I1" s="365"/>
      <c r="J1" s="365" t="s">
        <v>809</v>
      </c>
      <c r="K1" s="365"/>
      <c r="L1" s="365" t="s">
        <v>810</v>
      </c>
      <c r="M1" s="365"/>
      <c r="N1" s="369" t="s">
        <v>811</v>
      </c>
      <c r="O1" s="370"/>
      <c r="P1" s="371"/>
      <c r="Q1" s="372" t="s">
        <v>812</v>
      </c>
      <c r="R1" s="373"/>
      <c r="S1" s="374"/>
      <c r="T1" s="363" t="s">
        <v>813</v>
      </c>
      <c r="U1" s="364"/>
      <c r="V1" s="364"/>
      <c r="W1" s="195"/>
      <c r="X1" s="195"/>
      <c r="Y1" s="195"/>
      <c r="Z1" s="195"/>
      <c r="AA1" s="195"/>
      <c r="AB1" s="195"/>
      <c r="AC1" s="195"/>
      <c r="AD1" s="195"/>
      <c r="AE1" s="195"/>
      <c r="AF1" s="195"/>
      <c r="AG1" s="195"/>
    </row>
    <row r="2" spans="1:33" s="36" customFormat="1" ht="78.75">
      <c r="A2" s="366"/>
      <c r="B2" s="366"/>
      <c r="C2" s="366"/>
      <c r="D2" s="366"/>
      <c r="E2" s="368"/>
      <c r="F2" s="368"/>
      <c r="G2" s="194">
        <v>2022</v>
      </c>
      <c r="H2" s="194" t="s">
        <v>814</v>
      </c>
      <c r="I2" s="194" t="s">
        <v>815</v>
      </c>
      <c r="J2" s="194" t="s">
        <v>814</v>
      </c>
      <c r="K2" s="194" t="s">
        <v>815</v>
      </c>
      <c r="L2" s="194" t="s">
        <v>814</v>
      </c>
      <c r="M2" s="194" t="s">
        <v>815</v>
      </c>
      <c r="N2" s="226" t="s">
        <v>816</v>
      </c>
      <c r="O2" s="226" t="s">
        <v>817</v>
      </c>
      <c r="P2" s="235" t="s">
        <v>818</v>
      </c>
      <c r="Q2" s="227" t="s">
        <v>819</v>
      </c>
      <c r="R2" s="227" t="s">
        <v>820</v>
      </c>
      <c r="S2" s="227" t="s">
        <v>821</v>
      </c>
      <c r="T2" s="228" t="s">
        <v>822</v>
      </c>
      <c r="U2" s="228" t="s">
        <v>824</v>
      </c>
      <c r="V2" s="196" t="s">
        <v>823</v>
      </c>
      <c r="W2" s="195"/>
      <c r="X2" s="195"/>
      <c r="Y2" s="195"/>
      <c r="Z2" s="195"/>
      <c r="AA2" s="195"/>
      <c r="AB2" s="195"/>
      <c r="AC2" s="195"/>
      <c r="AD2" s="195"/>
      <c r="AE2" s="195"/>
      <c r="AF2" s="195"/>
      <c r="AG2" s="195"/>
    </row>
    <row r="3" spans="1:33" ht="92.85" customHeight="1">
      <c r="A3" s="197" t="s">
        <v>825</v>
      </c>
      <c r="B3" s="198" t="s">
        <v>826</v>
      </c>
      <c r="C3" s="199"/>
      <c r="D3" s="198"/>
      <c r="E3" s="197"/>
      <c r="F3" s="197"/>
      <c r="G3" s="197"/>
      <c r="H3" s="197"/>
      <c r="I3" s="197"/>
      <c r="J3" s="197"/>
      <c r="K3" s="197"/>
      <c r="L3" s="197"/>
      <c r="M3" s="197"/>
      <c r="N3" s="197"/>
      <c r="O3" s="200"/>
      <c r="P3" s="197"/>
      <c r="Q3" s="197"/>
      <c r="R3" s="197"/>
      <c r="S3" s="197"/>
      <c r="T3" s="197"/>
      <c r="U3" s="197"/>
      <c r="V3" s="201"/>
    </row>
    <row r="4" spans="1:33" ht="89.25">
      <c r="A4" s="202" t="s">
        <v>827</v>
      </c>
      <c r="B4" s="203" t="s">
        <v>828</v>
      </c>
      <c r="C4" s="199"/>
      <c r="D4" s="203"/>
      <c r="E4" s="202">
        <v>100</v>
      </c>
      <c r="F4" s="202">
        <v>460</v>
      </c>
      <c r="G4" s="202"/>
      <c r="H4" s="202"/>
      <c r="I4" s="202"/>
      <c r="J4" s="202"/>
      <c r="K4" s="202"/>
      <c r="L4" s="202"/>
      <c r="M4" s="202"/>
      <c r="N4" s="202"/>
      <c r="O4" s="202"/>
      <c r="P4" s="202"/>
      <c r="Q4" s="202"/>
      <c r="R4" s="202"/>
      <c r="S4" s="202"/>
      <c r="T4" s="202"/>
      <c r="U4" s="202"/>
      <c r="V4" s="205"/>
    </row>
    <row r="5" spans="1:33" ht="38.25">
      <c r="A5" s="202" t="s">
        <v>829</v>
      </c>
      <c r="B5" s="203" t="s">
        <v>830</v>
      </c>
      <c r="C5" s="199"/>
      <c r="D5" s="203"/>
      <c r="E5" s="202">
        <v>7</v>
      </c>
      <c r="F5" s="202">
        <v>15</v>
      </c>
      <c r="G5" s="202"/>
      <c r="H5" s="202"/>
      <c r="I5" s="202"/>
      <c r="J5" s="202"/>
      <c r="K5" s="202"/>
      <c r="L5" s="202"/>
      <c r="M5" s="202"/>
      <c r="N5" s="202"/>
      <c r="O5" s="204"/>
      <c r="P5" s="202"/>
      <c r="Q5" s="202"/>
      <c r="R5" s="202"/>
      <c r="S5" s="202"/>
      <c r="T5" s="202"/>
      <c r="U5" s="202"/>
      <c r="V5" s="202"/>
    </row>
    <row r="6" spans="1:33" ht="100.35" customHeight="1">
      <c r="A6" s="202" t="s">
        <v>831</v>
      </c>
      <c r="B6" s="203" t="s">
        <v>832</v>
      </c>
      <c r="C6" s="199"/>
      <c r="D6" s="203"/>
      <c r="E6" s="202">
        <v>10</v>
      </c>
      <c r="F6" s="202">
        <v>20</v>
      </c>
      <c r="G6" s="202"/>
      <c r="H6" s="202"/>
      <c r="I6" s="202"/>
      <c r="J6" s="202"/>
      <c r="K6" s="202"/>
      <c r="L6" s="202"/>
      <c r="M6" s="202"/>
      <c r="N6" s="202"/>
      <c r="O6" s="204"/>
      <c r="P6" s="202"/>
      <c r="Q6" s="202"/>
      <c r="R6" s="202"/>
      <c r="T6" s="202"/>
      <c r="U6" s="202"/>
      <c r="V6" s="202"/>
    </row>
    <row r="7" spans="1:33" ht="75.400000000000006" customHeight="1">
      <c r="A7" s="206" t="s">
        <v>833</v>
      </c>
      <c r="B7" s="207" t="s">
        <v>834</v>
      </c>
      <c r="C7" s="199"/>
      <c r="D7" s="207"/>
      <c r="E7" s="206"/>
      <c r="F7" s="206"/>
      <c r="G7" s="197"/>
      <c r="H7" s="197"/>
      <c r="I7" s="197"/>
      <c r="J7" s="197"/>
      <c r="K7" s="197"/>
      <c r="L7" s="197"/>
      <c r="M7" s="197"/>
      <c r="N7" s="197"/>
      <c r="O7" s="197"/>
      <c r="P7" s="197"/>
      <c r="Q7" s="197"/>
      <c r="R7" s="197"/>
      <c r="S7" s="197"/>
      <c r="T7" s="197"/>
      <c r="U7" s="200"/>
      <c r="V7" s="197"/>
    </row>
    <row r="8" spans="1:33" ht="102">
      <c r="A8" s="202" t="s">
        <v>835</v>
      </c>
      <c r="B8" s="203" t="s">
        <v>836</v>
      </c>
      <c r="C8" s="199"/>
      <c r="D8" s="203"/>
      <c r="E8" s="202">
        <v>0</v>
      </c>
      <c r="F8" s="202">
        <v>2800</v>
      </c>
      <c r="G8" s="202"/>
      <c r="H8" s="202"/>
      <c r="I8" s="202"/>
      <c r="J8" s="202"/>
      <c r="K8" s="202"/>
      <c r="L8" s="202"/>
      <c r="M8" s="202"/>
      <c r="N8" s="202"/>
      <c r="O8" s="202"/>
      <c r="P8" s="202"/>
      <c r="Q8" s="202"/>
      <c r="R8" s="202"/>
      <c r="S8" s="204"/>
      <c r="T8" s="202"/>
      <c r="U8" s="202"/>
      <c r="V8" s="202"/>
    </row>
    <row r="9" spans="1:33" ht="77.849999999999994" customHeight="1">
      <c r="A9" s="202" t="s">
        <v>837</v>
      </c>
      <c r="B9" s="203" t="s">
        <v>838</v>
      </c>
      <c r="C9" s="199"/>
      <c r="D9" s="203"/>
      <c r="E9" s="202">
        <v>320</v>
      </c>
      <c r="F9" s="202">
        <v>450</v>
      </c>
      <c r="G9" s="202"/>
      <c r="H9" s="202"/>
      <c r="I9" s="202"/>
      <c r="J9" s="202"/>
      <c r="K9" s="202"/>
      <c r="L9" s="202"/>
      <c r="M9" s="202"/>
      <c r="N9" s="202"/>
      <c r="O9" s="202"/>
      <c r="P9" s="202"/>
      <c r="Q9" s="202"/>
      <c r="R9" s="202"/>
      <c r="S9" s="202"/>
      <c r="T9" s="202"/>
      <c r="U9" s="204"/>
      <c r="V9" s="202"/>
    </row>
    <row r="10" spans="1:33" ht="75" customHeight="1">
      <c r="A10" s="202" t="s">
        <v>839</v>
      </c>
      <c r="B10" s="203" t="s">
        <v>840</v>
      </c>
      <c r="C10" s="199"/>
      <c r="D10" s="203"/>
      <c r="E10" s="202">
        <v>14614</v>
      </c>
      <c r="F10" s="202">
        <v>18568</v>
      </c>
      <c r="G10" s="202"/>
      <c r="H10" s="202"/>
      <c r="I10" s="202"/>
      <c r="J10" s="202"/>
      <c r="K10" s="202"/>
      <c r="L10" s="202"/>
      <c r="M10" s="202"/>
      <c r="N10" s="202"/>
      <c r="O10" s="208"/>
      <c r="P10" s="202"/>
      <c r="Q10" s="202"/>
      <c r="R10" s="202"/>
      <c r="S10" s="202"/>
      <c r="T10" s="202"/>
      <c r="U10" s="202"/>
      <c r="V10" s="202"/>
    </row>
    <row r="11" spans="1:33" ht="76.5">
      <c r="A11" s="206" t="s">
        <v>841</v>
      </c>
      <c r="B11" s="207" t="s">
        <v>842</v>
      </c>
      <c r="C11" s="199"/>
      <c r="D11" s="207"/>
      <c r="E11" s="206"/>
      <c r="F11" s="206"/>
      <c r="G11" s="206"/>
      <c r="H11" s="206"/>
      <c r="I11" s="206"/>
      <c r="J11" s="206"/>
      <c r="K11" s="206"/>
      <c r="L11" s="206"/>
      <c r="M11" s="206"/>
      <c r="N11" s="206"/>
      <c r="O11" s="206"/>
      <c r="P11" s="206"/>
      <c r="Q11" s="206"/>
      <c r="R11" s="206"/>
      <c r="S11" s="209"/>
      <c r="T11" s="200"/>
      <c r="U11" s="206"/>
      <c r="V11" s="200"/>
    </row>
    <row r="12" spans="1:33" ht="25.5">
      <c r="A12" s="202" t="s">
        <v>843</v>
      </c>
      <c r="B12" s="203" t="s">
        <v>844</v>
      </c>
      <c r="C12" s="199"/>
      <c r="D12" s="203"/>
      <c r="E12" s="202">
        <v>1601</v>
      </c>
      <c r="F12" s="202">
        <v>4869</v>
      </c>
      <c r="G12" s="202"/>
      <c r="H12" s="202"/>
      <c r="I12" s="202"/>
      <c r="J12" s="202"/>
      <c r="K12" s="202"/>
      <c r="L12" s="202"/>
      <c r="M12" s="202"/>
      <c r="N12" s="202"/>
      <c r="O12" s="202"/>
      <c r="P12" s="202"/>
      <c r="Q12" s="202"/>
      <c r="R12" s="202"/>
      <c r="S12" s="202"/>
      <c r="T12" s="210"/>
      <c r="U12" s="202"/>
      <c r="V12" s="202"/>
    </row>
    <row r="13" spans="1:33" ht="38.25">
      <c r="A13" s="202" t="s">
        <v>845</v>
      </c>
      <c r="B13" s="203" t="s">
        <v>846</v>
      </c>
      <c r="C13" s="199"/>
      <c r="D13" s="203"/>
      <c r="E13" s="202">
        <v>46354</v>
      </c>
      <c r="F13" s="202">
        <v>49354</v>
      </c>
      <c r="G13" s="202"/>
      <c r="H13" s="202"/>
      <c r="I13" s="202"/>
      <c r="J13" s="202"/>
      <c r="K13" s="202"/>
      <c r="L13" s="202"/>
      <c r="M13" s="202"/>
      <c r="N13" s="202"/>
      <c r="O13" s="202"/>
      <c r="P13" s="202"/>
      <c r="Q13" s="202"/>
      <c r="R13" s="202"/>
      <c r="S13" s="202"/>
      <c r="T13" s="210"/>
      <c r="U13" s="202"/>
      <c r="V13" s="202"/>
    </row>
    <row r="14" spans="1:33" ht="63.75">
      <c r="A14" s="202" t="s">
        <v>847</v>
      </c>
      <c r="B14" s="203" t="s">
        <v>848</v>
      </c>
      <c r="C14" s="199"/>
      <c r="D14" s="203"/>
      <c r="E14" s="202">
        <v>430</v>
      </c>
      <c r="F14" s="202">
        <v>1572</v>
      </c>
      <c r="G14" s="202"/>
      <c r="H14" s="202"/>
      <c r="I14" s="202"/>
      <c r="J14" s="202"/>
      <c r="K14" s="202"/>
      <c r="L14" s="202"/>
      <c r="M14" s="202"/>
      <c r="N14" s="202"/>
      <c r="O14" s="202"/>
      <c r="P14" s="202"/>
      <c r="Q14" s="202"/>
      <c r="R14" s="202"/>
      <c r="S14" s="202"/>
      <c r="T14" s="210"/>
      <c r="U14" s="202"/>
      <c r="V14" s="202"/>
    </row>
    <row r="15" spans="1:33" ht="51">
      <c r="A15" s="202" t="s">
        <v>849</v>
      </c>
      <c r="B15" s="203" t="s">
        <v>850</v>
      </c>
      <c r="C15" s="199"/>
      <c r="D15" s="203"/>
      <c r="E15" s="202">
        <v>0</v>
      </c>
      <c r="F15" s="202">
        <v>230</v>
      </c>
      <c r="G15" s="202"/>
      <c r="H15" s="202"/>
      <c r="I15" s="202"/>
      <c r="J15" s="202"/>
      <c r="K15" s="202"/>
      <c r="L15" s="202"/>
      <c r="M15" s="202"/>
      <c r="N15" s="202"/>
      <c r="O15" s="202"/>
      <c r="P15" s="210"/>
      <c r="Q15" s="202"/>
      <c r="R15" s="202"/>
      <c r="S15" s="202"/>
      <c r="T15" s="202"/>
      <c r="U15" s="202"/>
      <c r="V15" s="202"/>
    </row>
    <row r="16" spans="1:33" ht="89.25">
      <c r="A16" s="202" t="s">
        <v>851</v>
      </c>
      <c r="B16" s="203" t="s">
        <v>852</v>
      </c>
      <c r="C16" s="199"/>
      <c r="D16" s="203"/>
      <c r="E16" s="202">
        <v>4</v>
      </c>
      <c r="F16" s="202">
        <v>66</v>
      </c>
      <c r="G16" s="202"/>
      <c r="H16" s="202"/>
      <c r="I16" s="202"/>
      <c r="J16" s="202"/>
      <c r="K16" s="202"/>
      <c r="L16" s="202"/>
      <c r="M16" s="202"/>
      <c r="N16" s="202"/>
      <c r="O16" s="202"/>
      <c r="P16" s="202"/>
      <c r="Q16" s="202"/>
      <c r="R16" s="202"/>
      <c r="S16" s="202"/>
      <c r="T16" s="202"/>
      <c r="U16" s="202"/>
      <c r="V16" s="210"/>
    </row>
    <row r="17" spans="1:22" ht="25.5">
      <c r="A17" s="202" t="s">
        <v>853</v>
      </c>
      <c r="B17" s="203" t="s">
        <v>854</v>
      </c>
      <c r="C17" s="199"/>
      <c r="D17" s="203"/>
      <c r="E17" s="202" t="s">
        <v>445</v>
      </c>
      <c r="F17" s="202">
        <v>9</v>
      </c>
      <c r="G17" s="202"/>
      <c r="H17" s="202"/>
      <c r="I17" s="202"/>
      <c r="J17" s="202"/>
      <c r="K17" s="202"/>
      <c r="L17" s="202"/>
      <c r="M17" s="202"/>
      <c r="N17" s="202"/>
      <c r="O17" s="202"/>
      <c r="P17" s="202"/>
      <c r="Q17" s="202"/>
      <c r="R17" s="202"/>
      <c r="S17" s="202"/>
      <c r="T17" s="202"/>
      <c r="U17" s="202"/>
      <c r="V17" s="210"/>
    </row>
    <row r="18" spans="1:22" ht="47.65" customHeight="1">
      <c r="A18" s="206" t="s">
        <v>855</v>
      </c>
      <c r="B18" s="207" t="s">
        <v>856</v>
      </c>
      <c r="C18" s="199"/>
      <c r="D18" s="207"/>
      <c r="E18" s="206"/>
      <c r="F18" s="206"/>
      <c r="G18" s="206"/>
      <c r="H18" s="206"/>
      <c r="I18" s="206"/>
      <c r="J18" s="206"/>
      <c r="K18" s="206"/>
      <c r="L18" s="206"/>
      <c r="M18" s="206"/>
      <c r="N18" s="206"/>
      <c r="O18" s="206"/>
      <c r="P18" s="206"/>
      <c r="Q18" s="206"/>
      <c r="R18" s="206"/>
      <c r="S18" s="206"/>
      <c r="T18" s="206"/>
      <c r="U18" s="206"/>
      <c r="V18" s="206"/>
    </row>
    <row r="19" spans="1:22" ht="51">
      <c r="A19" s="202" t="s">
        <v>857</v>
      </c>
      <c r="B19" s="203" t="s">
        <v>858</v>
      </c>
      <c r="C19" s="199"/>
      <c r="D19" s="203"/>
      <c r="E19" s="202">
        <v>21732</v>
      </c>
      <c r="F19" s="202">
        <v>25240</v>
      </c>
      <c r="G19" s="202"/>
      <c r="H19" s="202"/>
      <c r="I19" s="202"/>
      <c r="J19" s="202"/>
      <c r="K19" s="202"/>
      <c r="L19" s="202"/>
      <c r="M19" s="202"/>
      <c r="N19" s="202"/>
      <c r="O19" s="210"/>
      <c r="P19" s="202"/>
      <c r="Q19" s="202"/>
      <c r="R19" s="202"/>
      <c r="S19" s="202"/>
      <c r="T19" s="202"/>
      <c r="U19" s="202"/>
      <c r="V19" s="202"/>
    </row>
    <row r="20" spans="1:22" ht="40.15" customHeight="1">
      <c r="A20" s="202" t="s">
        <v>859</v>
      </c>
      <c r="B20" s="203" t="s">
        <v>860</v>
      </c>
      <c r="C20" s="199"/>
      <c r="D20" s="203"/>
      <c r="E20" s="211">
        <v>0.37</v>
      </c>
      <c r="F20" s="211">
        <v>0.28000000000000003</v>
      </c>
      <c r="G20" s="211"/>
      <c r="H20" s="211"/>
      <c r="I20" s="211"/>
      <c r="J20" s="211"/>
      <c r="K20" s="211"/>
      <c r="L20" s="211"/>
      <c r="M20" s="211"/>
      <c r="N20" s="202"/>
      <c r="O20" s="210"/>
      <c r="P20" s="202"/>
      <c r="Q20" s="202"/>
      <c r="R20" s="202"/>
      <c r="S20" s="202"/>
      <c r="T20" s="202"/>
      <c r="U20" s="202"/>
      <c r="V20" s="202"/>
    </row>
    <row r="21" spans="1:22" ht="51">
      <c r="A21" s="202" t="s">
        <v>861</v>
      </c>
      <c r="B21" s="203" t="s">
        <v>862</v>
      </c>
      <c r="C21" s="199"/>
      <c r="D21" s="203"/>
      <c r="E21" s="202">
        <v>18247</v>
      </c>
      <c r="F21" s="202">
        <v>25500</v>
      </c>
      <c r="G21" s="202"/>
      <c r="H21" s="202"/>
      <c r="I21" s="202"/>
      <c r="J21" s="202"/>
      <c r="K21" s="202"/>
      <c r="L21" s="202"/>
      <c r="M21" s="202"/>
      <c r="N21" s="202"/>
      <c r="O21" s="202"/>
      <c r="P21" s="202"/>
      <c r="Q21" s="210"/>
      <c r="R21" s="202"/>
      <c r="S21" s="202"/>
      <c r="T21" s="202"/>
      <c r="U21" s="202"/>
      <c r="V21" s="202"/>
    </row>
    <row r="22" spans="1:22" ht="38.25">
      <c r="A22" s="206" t="s">
        <v>863</v>
      </c>
      <c r="B22" s="207" t="s">
        <v>864</v>
      </c>
      <c r="C22" s="199"/>
      <c r="D22" s="207"/>
      <c r="E22" s="206"/>
      <c r="F22" s="206"/>
      <c r="G22" s="206"/>
      <c r="H22" s="206"/>
      <c r="I22" s="206"/>
      <c r="J22" s="206"/>
      <c r="K22" s="206"/>
      <c r="L22" s="206"/>
      <c r="M22" s="206"/>
      <c r="N22" s="206"/>
      <c r="O22" s="206"/>
      <c r="P22" s="206"/>
      <c r="Q22" s="206"/>
      <c r="R22" s="206"/>
      <c r="S22" s="200"/>
      <c r="T22" s="206"/>
      <c r="U22" s="206"/>
      <c r="V22" s="206"/>
    </row>
    <row r="23" spans="1:22" ht="51">
      <c r="A23" s="202" t="s">
        <v>865</v>
      </c>
      <c r="B23" s="203" t="s">
        <v>866</v>
      </c>
      <c r="C23" s="199"/>
      <c r="D23" s="203"/>
      <c r="E23" s="211">
        <v>0.1</v>
      </c>
      <c r="F23" s="211">
        <v>0.4</v>
      </c>
      <c r="G23" s="211"/>
      <c r="H23" s="211"/>
      <c r="I23" s="211"/>
      <c r="J23" s="211"/>
      <c r="K23" s="211"/>
      <c r="L23" s="211"/>
      <c r="M23" s="211"/>
      <c r="N23" s="202"/>
      <c r="O23" s="202"/>
      <c r="P23" s="202"/>
      <c r="Q23" s="202"/>
      <c r="R23" s="202"/>
      <c r="S23" s="210"/>
      <c r="T23" s="202"/>
      <c r="U23" s="202"/>
      <c r="V23" s="202"/>
    </row>
    <row r="24" spans="1:22" ht="42" customHeight="1">
      <c r="A24" s="202" t="s">
        <v>867</v>
      </c>
      <c r="B24" s="203" t="s">
        <v>868</v>
      </c>
      <c r="C24" s="199"/>
      <c r="D24" s="203"/>
      <c r="E24" s="211">
        <v>0</v>
      </c>
      <c r="F24" s="211">
        <v>0.44</v>
      </c>
      <c r="G24" s="211"/>
      <c r="H24" s="211"/>
      <c r="I24" s="211"/>
      <c r="J24" s="211"/>
      <c r="K24" s="211"/>
      <c r="L24" s="211"/>
      <c r="M24" s="211"/>
      <c r="N24" s="202"/>
      <c r="O24" s="202"/>
      <c r="P24" s="202"/>
      <c r="Q24" s="210"/>
      <c r="R24" s="202"/>
      <c r="S24" s="202"/>
      <c r="T24" s="202"/>
      <c r="U24" s="202"/>
      <c r="V24" s="202"/>
    </row>
    <row r="25" spans="1:22" ht="45.2" customHeight="1">
      <c r="A25" s="202" t="s">
        <v>869</v>
      </c>
      <c r="B25" s="203" t="s">
        <v>870</v>
      </c>
      <c r="C25" s="199"/>
      <c r="D25" s="203"/>
      <c r="E25" s="211">
        <v>0.16</v>
      </c>
      <c r="F25" s="211">
        <v>0.7</v>
      </c>
      <c r="G25" s="211"/>
      <c r="H25" s="211"/>
      <c r="I25" s="211"/>
      <c r="J25" s="211"/>
      <c r="K25" s="211"/>
      <c r="L25" s="211"/>
      <c r="M25" s="211"/>
      <c r="N25" s="202"/>
      <c r="O25" s="202"/>
      <c r="P25" s="202"/>
      <c r="Q25" s="210"/>
      <c r="R25" s="202"/>
      <c r="S25" s="202"/>
      <c r="T25" s="202"/>
      <c r="U25" s="202"/>
      <c r="V25" s="202"/>
    </row>
    <row r="26" spans="1:22" ht="51">
      <c r="A26" s="202" t="s">
        <v>871</v>
      </c>
      <c r="B26" s="203" t="s">
        <v>872</v>
      </c>
      <c r="C26" s="199"/>
      <c r="D26" s="203"/>
      <c r="E26" s="202">
        <v>0</v>
      </c>
      <c r="F26" s="202">
        <v>50</v>
      </c>
      <c r="G26" s="202"/>
      <c r="H26" s="202"/>
      <c r="I26" s="202"/>
      <c r="J26" s="202"/>
      <c r="K26" s="202"/>
      <c r="L26" s="202"/>
      <c r="M26" s="202"/>
      <c r="N26" s="202"/>
      <c r="O26" s="202"/>
      <c r="P26" s="202"/>
      <c r="Q26" s="210"/>
      <c r="R26" s="202"/>
      <c r="S26" s="202"/>
      <c r="T26" s="202"/>
      <c r="U26" s="202"/>
      <c r="V26" s="202"/>
    </row>
    <row r="27" spans="1:22" ht="38.25">
      <c r="A27" s="202" t="s">
        <v>873</v>
      </c>
      <c r="B27" s="203" t="s">
        <v>874</v>
      </c>
      <c r="C27" s="199"/>
      <c r="D27" s="203"/>
      <c r="E27" s="202">
        <v>0</v>
      </c>
      <c r="F27" s="202">
        <v>135</v>
      </c>
      <c r="G27" s="202"/>
      <c r="H27" s="202"/>
      <c r="I27" s="202"/>
      <c r="J27" s="202"/>
      <c r="K27" s="202"/>
      <c r="L27" s="202"/>
      <c r="M27" s="202"/>
      <c r="N27" s="202"/>
      <c r="O27" s="202"/>
      <c r="P27" s="202"/>
      <c r="Q27" s="210"/>
      <c r="R27" s="202"/>
      <c r="S27" s="202"/>
      <c r="T27" s="202"/>
      <c r="U27" s="202"/>
      <c r="V27" s="202"/>
    </row>
    <row r="28" spans="1:22" ht="38.25">
      <c r="A28" s="202" t="s">
        <v>875</v>
      </c>
      <c r="B28" s="203" t="s">
        <v>876</v>
      </c>
      <c r="C28" s="199"/>
      <c r="D28" s="203"/>
      <c r="E28" s="202">
        <v>1666</v>
      </c>
      <c r="F28" s="202">
        <v>1731</v>
      </c>
      <c r="G28" s="202"/>
      <c r="H28" s="202"/>
      <c r="I28" s="202"/>
      <c r="J28" s="202"/>
      <c r="K28" s="202"/>
      <c r="L28" s="202"/>
      <c r="M28" s="202"/>
      <c r="N28" s="202"/>
      <c r="O28" s="202"/>
      <c r="P28" s="202"/>
      <c r="Q28" s="210"/>
      <c r="R28" s="202"/>
      <c r="S28" s="202"/>
      <c r="T28" s="202"/>
      <c r="U28" s="202"/>
      <c r="V28" s="202"/>
    </row>
    <row r="29" spans="1:22" ht="38.25">
      <c r="A29" s="206" t="s">
        <v>877</v>
      </c>
      <c r="B29" s="207" t="s">
        <v>878</v>
      </c>
      <c r="C29" s="199"/>
      <c r="D29" s="207"/>
      <c r="E29" s="206"/>
      <c r="F29" s="206"/>
      <c r="G29" s="206"/>
      <c r="H29" s="206"/>
      <c r="I29" s="206"/>
      <c r="J29" s="206"/>
      <c r="K29" s="206"/>
      <c r="L29" s="206"/>
      <c r="M29" s="206"/>
      <c r="N29" s="206"/>
      <c r="O29" s="206"/>
      <c r="P29" s="206"/>
      <c r="Q29" s="206"/>
      <c r="R29" s="206"/>
      <c r="S29" s="206"/>
      <c r="T29" s="206"/>
      <c r="U29" s="206"/>
      <c r="V29" s="206"/>
    </row>
    <row r="30" spans="1:22" ht="55.15" customHeight="1">
      <c r="A30" s="202" t="s">
        <v>879</v>
      </c>
      <c r="B30" s="203" t="s">
        <v>880</v>
      </c>
      <c r="C30" s="199"/>
      <c r="D30" s="203"/>
      <c r="E30" s="202">
        <v>0</v>
      </c>
      <c r="F30" s="202">
        <v>8</v>
      </c>
      <c r="G30" s="202"/>
      <c r="H30" s="202"/>
      <c r="I30" s="202"/>
      <c r="J30" s="202"/>
      <c r="K30" s="202"/>
      <c r="L30" s="202"/>
      <c r="M30" s="202"/>
      <c r="N30" s="202"/>
      <c r="O30" s="202"/>
      <c r="P30" s="202"/>
      <c r="Q30" s="210"/>
      <c r="R30" s="202"/>
      <c r="S30" s="202"/>
      <c r="T30" s="202"/>
      <c r="U30" s="202"/>
      <c r="V30" s="202"/>
    </row>
    <row r="31" spans="1:22" ht="76.5">
      <c r="A31" s="212" t="s">
        <v>881</v>
      </c>
      <c r="B31" s="213" t="s">
        <v>882</v>
      </c>
      <c r="C31" s="214" t="s">
        <v>883</v>
      </c>
      <c r="D31" s="212" t="s">
        <v>883</v>
      </c>
      <c r="E31" s="212">
        <v>0</v>
      </c>
      <c r="F31" s="212">
        <v>3</v>
      </c>
      <c r="G31" s="212"/>
      <c r="H31" s="212"/>
      <c r="I31" s="212"/>
      <c r="J31" s="212"/>
      <c r="K31" s="212"/>
      <c r="L31" s="212"/>
      <c r="M31" s="212"/>
      <c r="N31" s="212"/>
      <c r="O31" s="212"/>
      <c r="P31" s="212"/>
      <c r="Q31" s="212"/>
      <c r="R31" s="212"/>
      <c r="S31" s="212"/>
      <c r="T31" s="212"/>
      <c r="U31" s="212"/>
      <c r="V31" s="212"/>
    </row>
    <row r="32" spans="1:22" ht="38.25">
      <c r="A32" s="206" t="s">
        <v>884</v>
      </c>
      <c r="B32" s="207" t="s">
        <v>885</v>
      </c>
      <c r="C32" s="199"/>
      <c r="D32" s="207"/>
      <c r="E32" s="206"/>
      <c r="F32" s="206"/>
      <c r="G32" s="206"/>
      <c r="H32" s="206"/>
      <c r="I32" s="206"/>
      <c r="J32" s="206"/>
      <c r="K32" s="206"/>
      <c r="L32" s="206"/>
      <c r="M32" s="206"/>
      <c r="N32" s="206"/>
      <c r="O32" s="206"/>
      <c r="P32" s="206"/>
      <c r="Q32" s="206"/>
      <c r="R32" s="206"/>
      <c r="S32" s="206"/>
      <c r="T32" s="206"/>
      <c r="U32" s="206"/>
      <c r="V32" s="206"/>
    </row>
    <row r="33" spans="1:22" ht="76.5">
      <c r="A33" s="202" t="s">
        <v>886</v>
      </c>
      <c r="B33" s="203" t="s">
        <v>887</v>
      </c>
      <c r="C33" s="199"/>
      <c r="D33" s="203"/>
      <c r="E33" s="202">
        <v>4</v>
      </c>
      <c r="F33" s="202">
        <v>13</v>
      </c>
      <c r="G33" s="202"/>
      <c r="H33" s="202"/>
      <c r="I33" s="202"/>
      <c r="J33" s="202"/>
      <c r="K33" s="202"/>
      <c r="L33" s="202"/>
      <c r="M33" s="202"/>
      <c r="N33" s="202"/>
      <c r="O33" s="202"/>
      <c r="P33" s="202"/>
      <c r="Q33" s="210"/>
      <c r="R33" s="202"/>
      <c r="S33" s="202"/>
      <c r="T33" s="202"/>
      <c r="U33" s="202"/>
      <c r="V33" s="202"/>
    </row>
    <row r="34" spans="1:22" ht="89.25">
      <c r="A34" s="202" t="s">
        <v>888</v>
      </c>
      <c r="B34" s="203" t="s">
        <v>889</v>
      </c>
      <c r="C34" s="199"/>
      <c r="D34" s="203"/>
      <c r="E34" s="211">
        <v>0.18</v>
      </c>
      <c r="F34" s="211">
        <v>0.24</v>
      </c>
      <c r="G34" s="211"/>
      <c r="H34" s="211"/>
      <c r="I34" s="211"/>
      <c r="J34" s="211"/>
      <c r="K34" s="211"/>
      <c r="L34" s="211"/>
      <c r="M34" s="211"/>
      <c r="N34" s="202"/>
      <c r="O34" s="202"/>
      <c r="P34" s="202"/>
      <c r="Q34" s="210"/>
      <c r="R34" s="202"/>
      <c r="S34" s="202"/>
      <c r="T34" s="202"/>
      <c r="U34" s="202"/>
      <c r="V34" s="202"/>
    </row>
    <row r="35" spans="1:22" ht="60.6" customHeight="1">
      <c r="A35" s="206" t="s">
        <v>890</v>
      </c>
      <c r="B35" s="207" t="s">
        <v>891</v>
      </c>
      <c r="C35" s="199"/>
      <c r="D35" s="207"/>
      <c r="E35" s="206"/>
      <c r="F35" s="206"/>
      <c r="G35" s="206"/>
      <c r="H35" s="206"/>
      <c r="I35" s="206"/>
      <c r="J35" s="206"/>
      <c r="K35" s="206"/>
      <c r="L35" s="206"/>
      <c r="M35" s="206"/>
      <c r="N35" s="206"/>
      <c r="O35" s="206"/>
      <c r="P35" s="206"/>
      <c r="Q35" s="200"/>
      <c r="R35" s="206"/>
      <c r="S35" s="206"/>
      <c r="T35" s="206"/>
      <c r="U35" s="206"/>
      <c r="V35" s="206"/>
    </row>
    <row r="36" spans="1:22" ht="59.85" customHeight="1">
      <c r="A36" s="212" t="s">
        <v>892</v>
      </c>
      <c r="B36" s="213" t="s">
        <v>893</v>
      </c>
      <c r="C36" s="199"/>
      <c r="D36" s="213"/>
      <c r="E36" s="215">
        <v>0</v>
      </c>
      <c r="F36" s="215">
        <v>0.2</v>
      </c>
      <c r="G36" s="215"/>
      <c r="H36" s="215"/>
      <c r="I36" s="215"/>
      <c r="J36" s="215"/>
      <c r="K36" s="215"/>
      <c r="L36" s="215"/>
      <c r="M36" s="215"/>
      <c r="N36" s="212"/>
      <c r="O36" s="212"/>
      <c r="P36" s="212"/>
      <c r="Q36" s="216" t="s">
        <v>894</v>
      </c>
      <c r="R36" s="212"/>
      <c r="S36" s="212"/>
      <c r="T36" s="212"/>
      <c r="U36" s="212"/>
      <c r="V36" s="212"/>
    </row>
    <row r="37" spans="1:22" ht="50.1" customHeight="1">
      <c r="A37" s="212" t="s">
        <v>895</v>
      </c>
      <c r="B37" s="213" t="s">
        <v>896</v>
      </c>
      <c r="C37" s="199"/>
      <c r="D37" s="213"/>
      <c r="E37" s="212">
        <v>3</v>
      </c>
      <c r="F37" s="212">
        <v>7</v>
      </c>
      <c r="G37" s="212"/>
      <c r="H37" s="212"/>
      <c r="I37" s="212"/>
      <c r="J37" s="212"/>
      <c r="K37" s="212"/>
      <c r="L37" s="212"/>
      <c r="M37" s="212"/>
      <c r="N37" s="212"/>
      <c r="O37" s="212"/>
      <c r="P37" s="212"/>
      <c r="Q37" s="216" t="s">
        <v>894</v>
      </c>
      <c r="R37" s="212"/>
      <c r="S37" s="212"/>
      <c r="T37" s="212"/>
      <c r="U37" s="212"/>
      <c r="V37" s="212"/>
    </row>
    <row r="38" spans="1:22" ht="72.400000000000006" customHeight="1">
      <c r="A38" s="206" t="s">
        <v>897</v>
      </c>
      <c r="B38" s="207" t="s">
        <v>898</v>
      </c>
      <c r="C38" s="199"/>
      <c r="D38" s="207"/>
      <c r="E38" s="206"/>
      <c r="F38" s="206"/>
      <c r="G38" s="206"/>
      <c r="H38" s="206"/>
      <c r="I38" s="206"/>
      <c r="J38" s="206"/>
      <c r="K38" s="206"/>
      <c r="L38" s="206"/>
      <c r="M38" s="206"/>
      <c r="N38" s="206"/>
      <c r="O38" s="206"/>
      <c r="P38" s="206"/>
      <c r="Q38" s="206"/>
      <c r="R38" s="200"/>
      <c r="S38" s="206"/>
      <c r="T38" s="206"/>
      <c r="U38" s="206"/>
      <c r="V38" s="206"/>
    </row>
    <row r="39" spans="1:22" ht="40.15" customHeight="1">
      <c r="A39" s="212" t="s">
        <v>899</v>
      </c>
      <c r="B39" s="213" t="s">
        <v>900</v>
      </c>
      <c r="C39" s="214" t="s">
        <v>883</v>
      </c>
      <c r="D39" s="213"/>
      <c r="E39" s="212" t="s">
        <v>901</v>
      </c>
      <c r="F39" s="212" t="s">
        <v>902</v>
      </c>
      <c r="G39" s="212"/>
      <c r="H39" s="212"/>
      <c r="I39" s="212"/>
      <c r="J39" s="212"/>
      <c r="K39" s="212"/>
      <c r="L39" s="212"/>
      <c r="M39" s="212"/>
      <c r="N39" s="212"/>
      <c r="O39" s="212"/>
      <c r="P39" s="212"/>
      <c r="Q39" s="212"/>
      <c r="R39" s="216" t="s">
        <v>894</v>
      </c>
      <c r="S39" s="212"/>
      <c r="T39" s="212"/>
      <c r="U39" s="212"/>
      <c r="V39" s="212"/>
    </row>
    <row r="40" spans="1:22" ht="36.4" customHeight="1">
      <c r="A40" s="212" t="s">
        <v>903</v>
      </c>
      <c r="B40" s="213" t="s">
        <v>904</v>
      </c>
      <c r="C40" s="214" t="s">
        <v>883</v>
      </c>
      <c r="D40" s="213"/>
      <c r="E40" s="212" t="s">
        <v>901</v>
      </c>
      <c r="F40" s="212" t="s">
        <v>902</v>
      </c>
      <c r="G40" s="212"/>
      <c r="H40" s="212"/>
      <c r="I40" s="212"/>
      <c r="J40" s="212"/>
      <c r="K40" s="212"/>
      <c r="L40" s="212"/>
      <c r="M40" s="212"/>
      <c r="N40" s="212"/>
      <c r="O40" s="212"/>
      <c r="P40" s="212"/>
      <c r="Q40" s="212"/>
      <c r="R40" s="216" t="s">
        <v>894</v>
      </c>
      <c r="S40" s="212"/>
      <c r="T40" s="212"/>
      <c r="U40" s="212"/>
      <c r="V40" s="212"/>
    </row>
    <row r="41" spans="1:22" ht="79.900000000000006" customHeight="1">
      <c r="A41" s="206" t="s">
        <v>905</v>
      </c>
      <c r="B41" s="207" t="s">
        <v>906</v>
      </c>
      <c r="C41" s="199"/>
      <c r="D41" s="207"/>
      <c r="E41" s="206"/>
      <c r="F41" s="206"/>
      <c r="G41" s="206"/>
      <c r="H41" s="206"/>
      <c r="I41" s="206"/>
      <c r="J41" s="206"/>
      <c r="K41" s="206"/>
      <c r="L41" s="206"/>
      <c r="M41" s="206"/>
      <c r="N41" s="200"/>
      <c r="O41" s="206"/>
      <c r="P41" s="206"/>
      <c r="Q41" s="206"/>
      <c r="R41" s="206"/>
      <c r="S41" s="206"/>
      <c r="T41" s="206"/>
      <c r="U41" s="206"/>
      <c r="V41" s="206"/>
    </row>
    <row r="42" spans="1:22" ht="63.75">
      <c r="A42" s="202" t="s">
        <v>907</v>
      </c>
      <c r="B42" s="203" t="s">
        <v>908</v>
      </c>
      <c r="C42" s="199"/>
      <c r="D42" s="203"/>
      <c r="E42" s="202">
        <v>3672</v>
      </c>
      <c r="F42" s="202">
        <v>25000</v>
      </c>
      <c r="G42" s="202"/>
      <c r="H42" s="202"/>
      <c r="I42" s="202"/>
      <c r="J42" s="202"/>
      <c r="K42" s="202"/>
      <c r="L42" s="202"/>
      <c r="M42" s="202"/>
      <c r="N42" s="210"/>
      <c r="O42" s="202"/>
      <c r="P42" s="202"/>
      <c r="Q42" s="202"/>
      <c r="R42" s="202"/>
      <c r="S42" s="202"/>
      <c r="T42" s="202"/>
      <c r="U42" s="202"/>
      <c r="V42" s="202"/>
    </row>
    <row r="43" spans="1:22" ht="63.75">
      <c r="A43" s="202" t="s">
        <v>909</v>
      </c>
      <c r="B43" s="203" t="s">
        <v>910</v>
      </c>
      <c r="C43" s="199"/>
      <c r="D43" s="203"/>
      <c r="E43" s="202">
        <v>14386</v>
      </c>
      <c r="F43" s="202">
        <v>30000</v>
      </c>
      <c r="G43" s="202"/>
      <c r="H43" s="202"/>
      <c r="I43" s="202"/>
      <c r="J43" s="202"/>
      <c r="K43" s="202"/>
      <c r="L43" s="202"/>
      <c r="M43" s="202"/>
      <c r="N43" s="210"/>
      <c r="O43" s="202"/>
      <c r="P43" s="202"/>
      <c r="Q43" s="202"/>
      <c r="R43" s="202"/>
      <c r="S43" s="202"/>
      <c r="T43" s="202"/>
      <c r="U43" s="202"/>
      <c r="V43" s="202"/>
    </row>
    <row r="44" spans="1:22" ht="38.25">
      <c r="A44" s="206" t="s">
        <v>911</v>
      </c>
      <c r="B44" s="207" t="s">
        <v>912</v>
      </c>
      <c r="C44" s="199"/>
      <c r="D44" s="207"/>
      <c r="E44" s="206"/>
      <c r="F44" s="206"/>
      <c r="G44" s="206"/>
      <c r="H44" s="206"/>
      <c r="I44" s="206"/>
      <c r="J44" s="206"/>
      <c r="K44" s="206"/>
      <c r="L44" s="206"/>
      <c r="M44" s="206"/>
      <c r="N44" s="206"/>
      <c r="O44" s="206"/>
      <c r="P44" s="206"/>
      <c r="Q44" s="206"/>
      <c r="R44" s="206"/>
      <c r="S44" s="206"/>
      <c r="T44" s="206"/>
      <c r="U44" s="206"/>
      <c r="V44" s="206"/>
    </row>
    <row r="45" spans="1:22" ht="76.5">
      <c r="A45" s="202" t="s">
        <v>913</v>
      </c>
      <c r="B45" s="203" t="s">
        <v>914</v>
      </c>
      <c r="C45" s="199"/>
      <c r="D45" s="203"/>
      <c r="E45" s="202">
        <v>282</v>
      </c>
      <c r="F45" s="202">
        <v>516</v>
      </c>
      <c r="G45" s="202"/>
      <c r="H45" s="202"/>
      <c r="I45" s="202"/>
      <c r="J45" s="202"/>
      <c r="K45" s="202"/>
      <c r="L45" s="202"/>
      <c r="M45" s="202"/>
      <c r="N45" s="202"/>
      <c r="O45" s="210"/>
      <c r="P45" s="202"/>
      <c r="Q45" s="202"/>
      <c r="R45" s="202"/>
      <c r="S45" s="202"/>
      <c r="T45" s="202"/>
      <c r="U45" s="202"/>
      <c r="V45" s="202"/>
    </row>
    <row r="46" spans="1:22" ht="89.25">
      <c r="A46" s="202" t="s">
        <v>915</v>
      </c>
      <c r="B46" s="203" t="s">
        <v>916</v>
      </c>
      <c r="C46" s="199"/>
      <c r="D46" s="203"/>
      <c r="E46" s="211">
        <v>0.05</v>
      </c>
      <c r="F46" s="211">
        <v>0.33</v>
      </c>
      <c r="G46" s="211"/>
      <c r="H46" s="211"/>
      <c r="I46" s="211"/>
      <c r="J46" s="211"/>
      <c r="K46" s="211"/>
      <c r="L46" s="211"/>
      <c r="M46" s="211"/>
      <c r="N46" s="210"/>
      <c r="O46" s="202"/>
      <c r="P46" s="202"/>
      <c r="Q46" s="202"/>
      <c r="R46" s="202"/>
      <c r="S46" s="202"/>
      <c r="T46" s="202"/>
      <c r="U46" s="202"/>
      <c r="V46" s="202"/>
    </row>
    <row r="47" spans="1:22" ht="51">
      <c r="A47" s="206" t="s">
        <v>917</v>
      </c>
      <c r="B47" s="207" t="s">
        <v>918</v>
      </c>
      <c r="C47" s="199"/>
      <c r="D47" s="207"/>
      <c r="E47" s="206"/>
      <c r="F47" s="206"/>
      <c r="G47" s="206"/>
      <c r="H47" s="206"/>
      <c r="I47" s="206"/>
      <c r="J47" s="206"/>
      <c r="K47" s="206"/>
      <c r="L47" s="206"/>
      <c r="M47" s="206"/>
      <c r="N47" s="206"/>
      <c r="O47" s="206"/>
      <c r="P47" s="200"/>
      <c r="Q47" s="206"/>
      <c r="R47" s="206"/>
      <c r="S47" s="206"/>
      <c r="T47" s="206"/>
      <c r="U47" s="206"/>
      <c r="V47" s="206"/>
    </row>
    <row r="48" spans="1:22" ht="51">
      <c r="A48" s="212" t="s">
        <v>919</v>
      </c>
      <c r="B48" s="213" t="s">
        <v>920</v>
      </c>
      <c r="C48" s="199"/>
      <c r="D48" s="213"/>
      <c r="E48" s="212">
        <v>1</v>
      </c>
      <c r="F48" s="212">
        <v>7</v>
      </c>
      <c r="G48" s="212"/>
      <c r="H48" s="212"/>
      <c r="I48" s="212"/>
      <c r="J48" s="212"/>
      <c r="K48" s="212"/>
      <c r="L48" s="212"/>
      <c r="M48" s="212"/>
      <c r="N48" s="212"/>
      <c r="O48" s="212"/>
      <c r="P48" s="212"/>
      <c r="Q48" s="212"/>
      <c r="R48" s="212"/>
      <c r="S48" s="212"/>
      <c r="T48" s="212"/>
      <c r="U48" s="212"/>
      <c r="V48" s="212"/>
    </row>
    <row r="49" spans="1:22" ht="88.35" customHeight="1">
      <c r="A49" s="202" t="s">
        <v>921</v>
      </c>
      <c r="B49" s="203" t="s">
        <v>922</v>
      </c>
      <c r="C49" s="199"/>
      <c r="D49" s="203"/>
      <c r="E49" s="202">
        <v>5</v>
      </c>
      <c r="F49" s="202">
        <v>6</v>
      </c>
      <c r="G49" s="202"/>
      <c r="H49" s="202"/>
      <c r="I49" s="202"/>
      <c r="J49" s="202"/>
      <c r="K49" s="202"/>
      <c r="L49" s="202"/>
      <c r="M49" s="202"/>
      <c r="N49" s="202"/>
      <c r="P49" s="210"/>
      <c r="Q49" s="202"/>
      <c r="R49" s="202"/>
      <c r="S49" s="202"/>
      <c r="T49" s="202"/>
      <c r="U49" s="202"/>
      <c r="V49" s="202"/>
    </row>
    <row r="50" spans="1:22" ht="51">
      <c r="A50" s="212" t="s">
        <v>923</v>
      </c>
      <c r="B50" s="213" t="s">
        <v>924</v>
      </c>
      <c r="C50" s="199"/>
      <c r="D50" s="213"/>
      <c r="E50" s="212">
        <v>700</v>
      </c>
      <c r="F50" s="212">
        <v>2000</v>
      </c>
      <c r="G50" s="212"/>
      <c r="H50" s="212"/>
      <c r="I50" s="212"/>
      <c r="J50" s="212"/>
      <c r="K50" s="212"/>
      <c r="L50" s="212"/>
      <c r="M50" s="212"/>
      <c r="N50" s="212"/>
      <c r="O50" s="212"/>
      <c r="P50" s="212"/>
      <c r="Q50" s="212"/>
      <c r="R50" s="212"/>
      <c r="S50" s="212"/>
      <c r="T50" s="212"/>
      <c r="U50" s="212"/>
      <c r="V50" s="212"/>
    </row>
    <row r="51" spans="1:22" ht="63.75">
      <c r="A51" s="206" t="s">
        <v>925</v>
      </c>
      <c r="B51" s="207" t="s">
        <v>926</v>
      </c>
      <c r="C51" s="199"/>
      <c r="D51" s="207"/>
      <c r="E51" s="206"/>
      <c r="F51" s="206"/>
      <c r="G51" s="206"/>
      <c r="H51" s="206"/>
      <c r="I51" s="206"/>
      <c r="J51" s="206"/>
      <c r="K51" s="206"/>
      <c r="L51" s="206"/>
      <c r="M51" s="206"/>
      <c r="N51" s="206"/>
      <c r="O51" s="206"/>
      <c r="P51" s="206"/>
      <c r="Q51" s="206"/>
      <c r="R51" s="206"/>
      <c r="S51" s="206"/>
      <c r="T51" s="206"/>
      <c r="U51" s="206"/>
      <c r="V51" s="206"/>
    </row>
    <row r="52" spans="1:22" ht="38.25">
      <c r="A52" s="212" t="s">
        <v>927</v>
      </c>
      <c r="B52" s="213" t="s">
        <v>928</v>
      </c>
      <c r="C52" s="199"/>
      <c r="D52" s="213"/>
      <c r="E52" s="215">
        <v>0.51</v>
      </c>
      <c r="F52" s="215">
        <v>0.75</v>
      </c>
      <c r="G52" s="215"/>
      <c r="H52" s="215"/>
      <c r="I52" s="215"/>
      <c r="J52" s="215"/>
      <c r="K52" s="215"/>
      <c r="L52" s="215"/>
      <c r="M52" s="215"/>
      <c r="N52" s="212"/>
      <c r="O52" s="212"/>
      <c r="P52" s="212"/>
      <c r="Q52" s="212"/>
      <c r="R52" s="212"/>
      <c r="S52" s="212"/>
      <c r="T52" s="212"/>
      <c r="U52" s="212"/>
      <c r="V52" s="212"/>
    </row>
    <row r="53" spans="1:22" ht="38.25">
      <c r="A53" s="202" t="s">
        <v>929</v>
      </c>
      <c r="B53" s="203" t="s">
        <v>930</v>
      </c>
      <c r="C53" s="199"/>
      <c r="D53" s="203"/>
      <c r="E53" s="202">
        <v>10</v>
      </c>
      <c r="F53" s="202">
        <v>12</v>
      </c>
      <c r="G53" s="202"/>
      <c r="H53" s="202"/>
      <c r="I53" s="202"/>
      <c r="J53" s="202"/>
      <c r="K53" s="202"/>
      <c r="L53" s="202"/>
      <c r="M53" s="202"/>
      <c r="N53" s="202"/>
      <c r="O53" s="202"/>
      <c r="P53" s="202"/>
      <c r="Q53" s="202"/>
      <c r="R53" s="202"/>
      <c r="S53" s="202"/>
      <c r="T53" s="202"/>
      <c r="U53" s="202"/>
      <c r="V53" s="202"/>
    </row>
    <row r="54" spans="1:22" ht="102">
      <c r="A54" s="206" t="s">
        <v>931</v>
      </c>
      <c r="B54" s="207" t="s">
        <v>932</v>
      </c>
      <c r="C54" s="199"/>
      <c r="D54" s="207"/>
      <c r="E54" s="217"/>
      <c r="F54" s="217"/>
      <c r="G54" s="217"/>
      <c r="H54" s="217"/>
      <c r="I54" s="217"/>
      <c r="J54" s="217"/>
      <c r="K54" s="217"/>
      <c r="L54" s="217"/>
      <c r="M54" s="217"/>
      <c r="N54" s="206"/>
      <c r="O54" s="206"/>
      <c r="P54" s="206"/>
      <c r="Q54" s="206"/>
      <c r="R54" s="206"/>
      <c r="S54" s="206"/>
      <c r="T54" s="206"/>
      <c r="U54" s="206"/>
      <c r="V54" s="206"/>
    </row>
    <row r="55" spans="1:22" ht="38.25">
      <c r="A55" s="202" t="s">
        <v>933</v>
      </c>
      <c r="B55" s="203" t="s">
        <v>934</v>
      </c>
      <c r="C55" s="199"/>
      <c r="D55" s="203"/>
      <c r="E55" s="202">
        <v>889</v>
      </c>
      <c r="F55" s="202">
        <v>4650</v>
      </c>
      <c r="G55" s="202"/>
      <c r="H55" s="202"/>
      <c r="I55" s="202"/>
      <c r="J55" s="202"/>
      <c r="K55" s="202"/>
      <c r="L55" s="202"/>
      <c r="M55" s="202"/>
      <c r="N55" s="202"/>
      <c r="O55" s="202"/>
      <c r="P55" s="202"/>
      <c r="Q55" s="210"/>
      <c r="R55" s="202"/>
      <c r="S55" s="202"/>
      <c r="T55" s="202"/>
      <c r="U55" s="202"/>
      <c r="V55" s="202"/>
    </row>
    <row r="56" spans="1:22" ht="38.25">
      <c r="A56" s="202" t="s">
        <v>935</v>
      </c>
      <c r="B56" s="203" t="s">
        <v>936</v>
      </c>
      <c r="C56" s="199"/>
      <c r="D56" s="203"/>
      <c r="E56" s="202">
        <v>483092</v>
      </c>
      <c r="F56" s="202">
        <v>1739131</v>
      </c>
      <c r="G56" s="202"/>
      <c r="H56" s="202"/>
      <c r="I56" s="202"/>
      <c r="J56" s="202"/>
      <c r="K56" s="202"/>
      <c r="L56" s="202"/>
      <c r="M56" s="202"/>
      <c r="N56" s="202"/>
      <c r="O56" s="202"/>
      <c r="P56" s="202"/>
      <c r="Q56" s="210"/>
      <c r="R56" s="202"/>
      <c r="S56" s="202"/>
      <c r="T56" s="202"/>
      <c r="U56" s="202"/>
      <c r="V56" s="202"/>
    </row>
    <row r="57" spans="1:22" ht="25.5">
      <c r="A57" s="202" t="s">
        <v>937</v>
      </c>
      <c r="B57" s="205"/>
      <c r="C57" s="205"/>
      <c r="D57" s="205"/>
      <c r="E57" s="205"/>
      <c r="F57" s="205"/>
      <c r="G57" s="205"/>
      <c r="H57" s="205"/>
      <c r="I57" s="205"/>
      <c r="J57" s="205"/>
      <c r="K57" s="205"/>
      <c r="L57" s="205"/>
      <c r="M57" s="205"/>
      <c r="N57" s="205"/>
      <c r="O57" s="205"/>
      <c r="P57" s="205"/>
      <c r="Q57" s="205"/>
      <c r="R57" s="205"/>
      <c r="S57" s="205"/>
      <c r="T57" s="205"/>
      <c r="U57" s="205"/>
      <c r="V57" s="205"/>
    </row>
    <row r="58" spans="1:22" ht="63.75">
      <c r="A58" s="202" t="s">
        <v>961</v>
      </c>
      <c r="B58" s="265" t="s">
        <v>100</v>
      </c>
      <c r="C58" s="203"/>
      <c r="D58" s="203"/>
      <c r="E58" s="202"/>
      <c r="F58" s="202"/>
      <c r="G58" s="202"/>
      <c r="H58" s="202"/>
      <c r="I58" s="202"/>
      <c r="J58" s="202"/>
      <c r="K58" s="202"/>
      <c r="L58" s="202"/>
      <c r="M58" s="202"/>
      <c r="N58" s="202"/>
      <c r="O58" s="202"/>
      <c r="P58" s="202"/>
      <c r="Q58" s="202"/>
      <c r="R58" s="202"/>
      <c r="S58" s="202"/>
      <c r="T58" s="202"/>
      <c r="U58" s="202"/>
      <c r="V58" s="202"/>
    </row>
    <row r="59" spans="1:22" ht="63.75">
      <c r="A59" s="202" t="s">
        <v>962</v>
      </c>
      <c r="B59" s="265" t="s">
        <v>101</v>
      </c>
      <c r="C59" s="203"/>
      <c r="D59" s="203"/>
      <c r="E59" s="202"/>
      <c r="F59" s="202"/>
      <c r="G59" s="202"/>
      <c r="H59" s="202"/>
      <c r="I59" s="202"/>
      <c r="J59" s="202"/>
      <c r="K59" s="202"/>
      <c r="L59" s="202"/>
      <c r="M59" s="202"/>
      <c r="N59" s="202"/>
      <c r="O59" s="202"/>
      <c r="P59" s="202"/>
      <c r="Q59" s="202"/>
      <c r="R59" s="202"/>
      <c r="S59" s="202"/>
      <c r="T59" s="202"/>
      <c r="U59" s="202"/>
      <c r="V59" s="202"/>
    </row>
    <row r="60" spans="1:22" ht="63.75">
      <c r="A60" s="202" t="s">
        <v>963</v>
      </c>
      <c r="B60" s="265" t="s">
        <v>102</v>
      </c>
      <c r="C60" s="203"/>
      <c r="D60" s="203"/>
      <c r="E60" s="202"/>
      <c r="F60" s="202"/>
      <c r="G60" s="202"/>
      <c r="H60" s="202"/>
      <c r="I60" s="202"/>
      <c r="J60" s="202"/>
      <c r="K60" s="202"/>
      <c r="L60" s="202"/>
      <c r="M60" s="202"/>
      <c r="N60" s="202"/>
      <c r="O60" s="202"/>
      <c r="P60" s="202"/>
      <c r="Q60" s="202"/>
      <c r="R60" s="202"/>
      <c r="S60" s="202"/>
      <c r="T60" s="202"/>
      <c r="U60" s="202"/>
      <c r="V60" s="202"/>
    </row>
    <row r="61" spans="1:22" ht="63.75">
      <c r="A61" s="202" t="s">
        <v>965</v>
      </c>
      <c r="B61" s="266" t="s">
        <v>265</v>
      </c>
      <c r="C61" s="203"/>
      <c r="D61" s="203"/>
      <c r="E61" s="202"/>
      <c r="F61" s="202"/>
      <c r="G61" s="202"/>
      <c r="H61" s="202"/>
      <c r="I61" s="202"/>
      <c r="J61" s="202"/>
      <c r="K61" s="202"/>
      <c r="L61" s="202"/>
      <c r="M61" s="202"/>
      <c r="N61" s="202"/>
      <c r="O61" s="202"/>
      <c r="P61" s="202"/>
      <c r="Q61" s="202"/>
      <c r="R61" s="202"/>
      <c r="S61" s="202"/>
      <c r="T61" s="202"/>
      <c r="U61" s="202"/>
      <c r="V61" s="202"/>
    </row>
    <row r="62" spans="1:22" ht="51">
      <c r="A62" s="202" t="s">
        <v>966</v>
      </c>
      <c r="B62" s="266" t="s">
        <v>266</v>
      </c>
      <c r="C62" s="203"/>
      <c r="D62" s="203"/>
      <c r="E62" s="202"/>
      <c r="F62" s="202"/>
      <c r="G62" s="202"/>
      <c r="H62" s="202"/>
      <c r="I62" s="202"/>
      <c r="J62" s="202"/>
      <c r="K62" s="202"/>
      <c r="L62" s="202"/>
      <c r="M62" s="202"/>
      <c r="N62" s="202"/>
      <c r="O62" s="202"/>
      <c r="P62" s="202"/>
      <c r="Q62" s="202"/>
      <c r="R62" s="202"/>
      <c r="S62" s="202"/>
      <c r="T62" s="202"/>
      <c r="U62" s="202"/>
      <c r="V62" s="202"/>
    </row>
    <row r="63" spans="1:22" ht="51">
      <c r="A63" s="202" t="s">
        <v>967</v>
      </c>
      <c r="B63" s="266" t="s">
        <v>267</v>
      </c>
      <c r="C63" s="203"/>
      <c r="D63" s="203"/>
      <c r="E63" s="202"/>
      <c r="F63" s="202"/>
      <c r="G63" s="202"/>
      <c r="H63" s="202"/>
      <c r="I63" s="202"/>
      <c r="J63" s="202"/>
      <c r="K63" s="202"/>
      <c r="L63" s="202"/>
      <c r="M63" s="202"/>
      <c r="N63" s="202"/>
      <c r="O63" s="202"/>
      <c r="P63" s="202"/>
      <c r="Q63" s="202"/>
      <c r="R63" s="202"/>
      <c r="S63" s="202"/>
      <c r="T63" s="202"/>
      <c r="U63" s="202"/>
      <c r="V63" s="202"/>
    </row>
    <row r="64" spans="1:22" ht="76.5">
      <c r="A64" s="202" t="s">
        <v>968</v>
      </c>
      <c r="B64" s="266" t="s">
        <v>268</v>
      </c>
      <c r="C64" s="203"/>
      <c r="D64" s="203"/>
      <c r="E64" s="202"/>
      <c r="F64" s="202"/>
      <c r="G64" s="202"/>
      <c r="H64" s="202"/>
      <c r="I64" s="202"/>
      <c r="J64" s="202"/>
      <c r="K64" s="202"/>
      <c r="L64" s="202"/>
      <c r="M64" s="202"/>
      <c r="N64" s="202"/>
      <c r="O64" s="202"/>
      <c r="P64" s="202"/>
      <c r="Q64" s="202"/>
      <c r="R64" s="202"/>
      <c r="S64" s="202"/>
      <c r="T64" s="202"/>
      <c r="U64" s="202"/>
      <c r="V64" s="202"/>
    </row>
    <row r="65" spans="1:22" ht="76.5">
      <c r="A65" s="202" t="s">
        <v>969</v>
      </c>
      <c r="B65" s="265" t="s">
        <v>269</v>
      </c>
      <c r="C65" s="203"/>
      <c r="D65" s="203"/>
      <c r="E65" s="202"/>
      <c r="F65" s="202"/>
      <c r="G65" s="202"/>
      <c r="H65" s="202"/>
      <c r="I65" s="202"/>
      <c r="J65" s="202"/>
      <c r="K65" s="202"/>
      <c r="L65" s="202"/>
      <c r="M65" s="202"/>
      <c r="N65" s="202"/>
      <c r="O65" s="202"/>
      <c r="P65" s="202"/>
      <c r="Q65" s="202"/>
      <c r="R65" s="202"/>
      <c r="S65" s="202"/>
      <c r="T65" s="202"/>
      <c r="U65" s="202"/>
      <c r="V65" s="202"/>
    </row>
    <row r="66" spans="1:22" ht="63.75">
      <c r="A66" s="202" t="s">
        <v>970</v>
      </c>
      <c r="B66" s="266" t="s">
        <v>270</v>
      </c>
      <c r="C66" s="203"/>
      <c r="D66" s="203"/>
      <c r="E66" s="202"/>
      <c r="F66" s="202"/>
      <c r="G66" s="202"/>
      <c r="H66" s="202"/>
      <c r="I66" s="202"/>
      <c r="J66" s="202"/>
      <c r="K66" s="202"/>
      <c r="L66" s="202"/>
      <c r="M66" s="202"/>
      <c r="N66" s="202"/>
      <c r="O66" s="202"/>
      <c r="P66" s="202"/>
      <c r="Q66" s="202"/>
      <c r="R66" s="202"/>
      <c r="S66" s="202"/>
      <c r="T66" s="202"/>
      <c r="U66" s="202"/>
      <c r="V66" s="202"/>
    </row>
    <row r="67" spans="1:22" ht="76.5">
      <c r="A67" s="202" t="s">
        <v>971</v>
      </c>
      <c r="B67" s="265" t="s">
        <v>964</v>
      </c>
      <c r="C67" s="203"/>
      <c r="D67" s="203"/>
      <c r="E67" s="202"/>
      <c r="F67" s="202"/>
      <c r="G67" s="202"/>
      <c r="H67" s="202"/>
      <c r="I67" s="202"/>
      <c r="J67" s="202"/>
      <c r="K67" s="202"/>
      <c r="L67" s="202"/>
      <c r="M67" s="202"/>
      <c r="N67" s="202"/>
      <c r="O67" s="202"/>
      <c r="P67" s="202"/>
      <c r="Q67" s="202"/>
      <c r="R67" s="202"/>
      <c r="S67" s="202"/>
      <c r="T67" s="202"/>
      <c r="U67" s="202"/>
      <c r="V67" s="202"/>
    </row>
    <row r="68" spans="1:22" ht="51">
      <c r="A68" s="202" t="s">
        <v>973</v>
      </c>
      <c r="B68" s="266" t="s">
        <v>271</v>
      </c>
      <c r="C68" s="203"/>
      <c r="D68" s="203"/>
      <c r="E68" s="202"/>
      <c r="F68" s="202"/>
      <c r="G68" s="202"/>
      <c r="H68" s="202"/>
      <c r="I68" s="202"/>
      <c r="J68" s="202"/>
      <c r="K68" s="202"/>
      <c r="L68" s="202"/>
      <c r="M68" s="202"/>
      <c r="N68" s="202"/>
      <c r="O68" s="202"/>
      <c r="P68" s="202"/>
      <c r="Q68" s="202"/>
      <c r="R68" s="202"/>
      <c r="S68" s="202"/>
      <c r="T68" s="202"/>
      <c r="U68" s="202"/>
      <c r="V68" s="202"/>
    </row>
    <row r="69" spans="1:22" ht="38.25">
      <c r="A69" s="202" t="s">
        <v>972</v>
      </c>
      <c r="B69" s="266" t="s">
        <v>272</v>
      </c>
      <c r="C69" s="203"/>
      <c r="D69" s="203"/>
      <c r="E69" s="202"/>
      <c r="F69" s="202"/>
      <c r="G69" s="202"/>
      <c r="H69" s="202"/>
      <c r="I69" s="202"/>
      <c r="J69" s="202"/>
      <c r="K69" s="202"/>
      <c r="L69" s="202"/>
      <c r="M69" s="202"/>
      <c r="N69" s="202"/>
      <c r="O69" s="202"/>
      <c r="P69" s="202"/>
      <c r="Q69" s="202"/>
      <c r="R69" s="202"/>
      <c r="S69" s="202"/>
      <c r="T69" s="202"/>
      <c r="U69" s="202"/>
      <c r="V69" s="202"/>
    </row>
    <row r="70" spans="1:22" ht="51">
      <c r="A70" s="202" t="s">
        <v>974</v>
      </c>
      <c r="B70" s="266" t="s">
        <v>273</v>
      </c>
      <c r="C70" s="203"/>
      <c r="D70" s="203"/>
      <c r="E70" s="202"/>
      <c r="F70" s="202"/>
      <c r="G70" s="202"/>
      <c r="H70" s="202"/>
      <c r="I70" s="202"/>
      <c r="J70" s="202"/>
      <c r="K70" s="202"/>
      <c r="L70" s="202"/>
      <c r="M70" s="202"/>
      <c r="N70" s="202"/>
      <c r="O70" s="202"/>
      <c r="P70" s="202"/>
      <c r="Q70" s="202"/>
      <c r="R70" s="202"/>
      <c r="S70" s="202"/>
      <c r="T70" s="202"/>
      <c r="U70" s="202"/>
      <c r="V70" s="202"/>
    </row>
    <row r="71" spans="1:22" ht="102">
      <c r="A71" s="202" t="s">
        <v>975</v>
      </c>
      <c r="B71" s="266" t="s">
        <v>370</v>
      </c>
      <c r="C71" s="203"/>
      <c r="D71" s="203"/>
      <c r="E71" s="202"/>
      <c r="F71" s="202"/>
      <c r="G71" s="202"/>
      <c r="H71" s="202"/>
      <c r="I71" s="202"/>
      <c r="J71" s="202"/>
      <c r="K71" s="202"/>
      <c r="L71" s="202"/>
      <c r="M71" s="202"/>
      <c r="N71" s="202"/>
      <c r="O71" s="202"/>
      <c r="P71" s="202"/>
      <c r="Q71" s="202"/>
      <c r="R71" s="202"/>
      <c r="S71" s="202"/>
      <c r="T71" s="202"/>
      <c r="U71" s="202"/>
      <c r="V71" s="202"/>
    </row>
    <row r="72" spans="1:22" ht="102">
      <c r="A72" s="202" t="s">
        <v>976</v>
      </c>
      <c r="B72" s="266" t="s">
        <v>371</v>
      </c>
      <c r="C72" s="203"/>
      <c r="D72" s="203"/>
      <c r="E72" s="202"/>
      <c r="F72" s="202"/>
      <c r="G72" s="202"/>
      <c r="H72" s="202"/>
      <c r="I72" s="202"/>
      <c r="J72" s="202"/>
      <c r="K72" s="202"/>
      <c r="L72" s="202"/>
      <c r="M72" s="202"/>
      <c r="N72" s="202"/>
      <c r="O72" s="202"/>
      <c r="P72" s="202"/>
      <c r="Q72" s="202"/>
      <c r="R72" s="202"/>
      <c r="S72" s="202"/>
      <c r="T72" s="202"/>
      <c r="U72" s="202"/>
      <c r="V72" s="202"/>
    </row>
    <row r="73" spans="1:22" ht="63.75">
      <c r="A73" s="202" t="s">
        <v>977</v>
      </c>
      <c r="B73" s="265" t="s">
        <v>372</v>
      </c>
      <c r="C73" s="203"/>
      <c r="D73" s="203"/>
      <c r="E73" s="202"/>
      <c r="F73" s="202"/>
      <c r="G73" s="202"/>
      <c r="H73" s="202"/>
      <c r="I73" s="202"/>
      <c r="J73" s="202"/>
      <c r="K73" s="202"/>
      <c r="L73" s="202"/>
      <c r="M73" s="202"/>
      <c r="N73" s="202"/>
      <c r="O73" s="202"/>
      <c r="P73" s="202"/>
      <c r="Q73" s="202"/>
      <c r="R73" s="202"/>
      <c r="S73" s="202"/>
      <c r="T73" s="202"/>
      <c r="U73" s="202"/>
      <c r="V73" s="202"/>
    </row>
    <row r="74" spans="1:22" ht="38.25">
      <c r="A74" s="202" t="s">
        <v>978</v>
      </c>
      <c r="B74" s="266" t="s">
        <v>373</v>
      </c>
      <c r="C74" s="203"/>
      <c r="D74" s="203"/>
      <c r="E74" s="202"/>
      <c r="F74" s="202"/>
      <c r="G74" s="202"/>
      <c r="H74" s="202"/>
      <c r="I74" s="202"/>
      <c r="J74" s="202"/>
      <c r="K74" s="202"/>
      <c r="L74" s="202"/>
      <c r="M74" s="202"/>
      <c r="N74" s="202"/>
      <c r="O74" s="202"/>
      <c r="P74" s="202"/>
      <c r="Q74" s="202"/>
      <c r="R74" s="202"/>
      <c r="S74" s="202"/>
      <c r="T74" s="202"/>
      <c r="U74" s="202"/>
      <c r="V74" s="202"/>
    </row>
    <row r="75" spans="1:22" ht="38.25">
      <c r="A75" s="202" t="s">
        <v>979</v>
      </c>
      <c r="B75" s="266" t="s">
        <v>374</v>
      </c>
      <c r="C75" s="203"/>
      <c r="D75" s="203"/>
      <c r="E75" s="202"/>
      <c r="F75" s="202"/>
      <c r="G75" s="202"/>
      <c r="H75" s="202"/>
      <c r="I75" s="202"/>
      <c r="J75" s="202"/>
      <c r="K75" s="202"/>
      <c r="L75" s="202"/>
      <c r="M75" s="202"/>
      <c r="N75" s="202"/>
      <c r="O75" s="202"/>
      <c r="P75" s="202"/>
      <c r="Q75" s="202"/>
      <c r="R75" s="202"/>
      <c r="S75" s="202"/>
      <c r="T75" s="202"/>
      <c r="U75" s="202"/>
      <c r="V75" s="202"/>
    </row>
    <row r="76" spans="1:22" ht="38.25">
      <c r="A76" s="202" t="s">
        <v>980</v>
      </c>
      <c r="B76" s="266" t="s">
        <v>375</v>
      </c>
      <c r="C76" s="203"/>
      <c r="D76" s="203"/>
      <c r="E76" s="202"/>
      <c r="F76" s="202"/>
      <c r="G76" s="202"/>
      <c r="H76" s="202"/>
      <c r="I76" s="202"/>
      <c r="J76" s="202"/>
      <c r="K76" s="202"/>
      <c r="L76" s="202"/>
      <c r="M76" s="202"/>
      <c r="N76" s="202"/>
      <c r="O76" s="202"/>
      <c r="P76" s="202"/>
      <c r="Q76" s="202"/>
      <c r="R76" s="202"/>
      <c r="S76" s="202"/>
      <c r="T76" s="202"/>
      <c r="U76" s="202"/>
      <c r="V76" s="202"/>
    </row>
    <row r="77" spans="1:22" ht="51">
      <c r="A77" s="202" t="s">
        <v>981</v>
      </c>
      <c r="B77" s="266" t="s">
        <v>376</v>
      </c>
      <c r="C77" s="203"/>
      <c r="D77" s="203"/>
      <c r="E77" s="202"/>
      <c r="F77" s="202"/>
      <c r="G77" s="202"/>
      <c r="H77" s="202"/>
      <c r="I77" s="202"/>
      <c r="J77" s="202"/>
      <c r="K77" s="202"/>
      <c r="L77" s="202"/>
      <c r="M77" s="202"/>
      <c r="N77" s="202"/>
      <c r="O77" s="202"/>
      <c r="P77" s="202"/>
      <c r="Q77" s="202"/>
      <c r="R77" s="202"/>
      <c r="S77" s="202"/>
      <c r="T77" s="202"/>
      <c r="U77" s="202"/>
      <c r="V77" s="202"/>
    </row>
    <row r="78" spans="1:22" ht="38.25">
      <c r="A78" s="202" t="s">
        <v>982</v>
      </c>
      <c r="B78" s="266" t="s">
        <v>377</v>
      </c>
      <c r="C78" s="203"/>
      <c r="D78" s="203"/>
      <c r="E78" s="202"/>
      <c r="F78" s="202"/>
      <c r="G78" s="202"/>
      <c r="H78" s="202"/>
      <c r="I78" s="202"/>
      <c r="J78" s="202"/>
      <c r="K78" s="202"/>
      <c r="L78" s="202"/>
      <c r="M78" s="202"/>
      <c r="N78" s="202"/>
      <c r="O78" s="202"/>
      <c r="P78" s="202"/>
      <c r="Q78" s="202"/>
      <c r="R78" s="202"/>
      <c r="S78" s="202"/>
      <c r="T78" s="202"/>
      <c r="U78" s="202"/>
      <c r="V78" s="202"/>
    </row>
    <row r="79" spans="1:22" ht="63.75">
      <c r="A79" s="202" t="s">
        <v>983</v>
      </c>
      <c r="B79" s="266" t="s">
        <v>378</v>
      </c>
      <c r="C79" s="203"/>
      <c r="D79" s="203"/>
      <c r="E79" s="202"/>
      <c r="F79" s="202"/>
      <c r="G79" s="202"/>
      <c r="H79" s="202"/>
      <c r="I79" s="202"/>
      <c r="J79" s="202"/>
      <c r="K79" s="202"/>
      <c r="L79" s="202"/>
      <c r="M79" s="202"/>
      <c r="N79" s="202"/>
      <c r="O79" s="202"/>
      <c r="P79" s="202"/>
      <c r="Q79" s="202"/>
      <c r="R79" s="202"/>
      <c r="S79" s="202"/>
      <c r="T79" s="202"/>
      <c r="U79" s="202"/>
      <c r="V79" s="202"/>
    </row>
    <row r="80" spans="1:22" ht="51">
      <c r="A80" s="202" t="s">
        <v>984</v>
      </c>
      <c r="B80" s="266" t="s">
        <v>379</v>
      </c>
      <c r="C80" s="203"/>
      <c r="D80" s="203"/>
      <c r="E80" s="202"/>
      <c r="F80" s="202"/>
      <c r="G80" s="202"/>
      <c r="H80" s="202"/>
      <c r="I80" s="202"/>
      <c r="J80" s="202"/>
      <c r="K80" s="202"/>
      <c r="L80" s="202"/>
      <c r="M80" s="202"/>
      <c r="N80" s="202"/>
      <c r="O80" s="202"/>
      <c r="P80" s="202"/>
      <c r="Q80" s="202"/>
      <c r="R80" s="202"/>
      <c r="S80" s="202"/>
      <c r="T80" s="202"/>
      <c r="U80" s="202"/>
      <c r="V80" s="202"/>
    </row>
    <row r="81" spans="1:22" ht="51">
      <c r="A81" s="202" t="s">
        <v>990</v>
      </c>
      <c r="B81" s="266" t="s">
        <v>444</v>
      </c>
      <c r="C81" s="203"/>
      <c r="D81" s="203"/>
      <c r="E81" s="202"/>
      <c r="F81" s="202"/>
      <c r="G81" s="202"/>
      <c r="H81" s="202"/>
      <c r="I81" s="202"/>
      <c r="J81" s="202"/>
      <c r="K81" s="202"/>
      <c r="L81" s="202"/>
      <c r="M81" s="202"/>
      <c r="N81" s="202"/>
      <c r="O81" s="202"/>
      <c r="P81" s="202"/>
      <c r="Q81" s="202"/>
      <c r="R81" s="202"/>
      <c r="S81" s="202"/>
      <c r="T81" s="202"/>
      <c r="U81" s="202"/>
      <c r="V81" s="202"/>
    </row>
    <row r="82" spans="1:22" ht="51">
      <c r="A82" s="202" t="s">
        <v>991</v>
      </c>
      <c r="B82" s="266" t="s">
        <v>992</v>
      </c>
      <c r="C82" s="203"/>
      <c r="D82" s="203"/>
      <c r="E82" s="202"/>
      <c r="F82" s="202"/>
      <c r="G82" s="202"/>
      <c r="H82" s="202"/>
      <c r="I82" s="202"/>
      <c r="J82" s="202"/>
      <c r="K82" s="202"/>
      <c r="L82" s="202"/>
      <c r="M82" s="202"/>
      <c r="N82" s="202"/>
      <c r="O82" s="202"/>
      <c r="P82" s="202"/>
      <c r="Q82" s="202"/>
      <c r="R82" s="202"/>
      <c r="S82" s="202"/>
      <c r="T82" s="202"/>
      <c r="U82" s="202"/>
      <c r="V82" s="202"/>
    </row>
    <row r="83" spans="1:22" ht="63.75">
      <c r="A83" s="202" t="s">
        <v>993</v>
      </c>
      <c r="B83" s="266" t="s">
        <v>446</v>
      </c>
      <c r="C83" s="203"/>
      <c r="D83" s="203"/>
      <c r="E83" s="202"/>
      <c r="F83" s="202"/>
      <c r="G83" s="202"/>
      <c r="H83" s="202"/>
      <c r="I83" s="202"/>
      <c r="J83" s="202"/>
      <c r="K83" s="202"/>
      <c r="L83" s="202"/>
      <c r="M83" s="202"/>
      <c r="N83" s="202"/>
      <c r="O83" s="202"/>
      <c r="P83" s="202"/>
      <c r="Q83" s="202"/>
      <c r="R83" s="202"/>
      <c r="S83" s="202"/>
      <c r="T83" s="202"/>
      <c r="U83" s="202"/>
      <c r="V83" s="202"/>
    </row>
    <row r="84" spans="1:22" ht="63.75">
      <c r="A84" s="202" t="s">
        <v>994</v>
      </c>
      <c r="B84" s="266" t="s">
        <v>448</v>
      </c>
      <c r="C84" s="203"/>
      <c r="D84" s="203"/>
      <c r="E84" s="202"/>
      <c r="F84" s="202"/>
      <c r="G84" s="202"/>
      <c r="H84" s="202"/>
      <c r="I84" s="202"/>
      <c r="J84" s="202"/>
      <c r="K84" s="202"/>
      <c r="L84" s="202"/>
      <c r="M84" s="202"/>
      <c r="N84" s="202"/>
      <c r="O84" s="202"/>
      <c r="P84" s="202"/>
      <c r="Q84" s="202"/>
      <c r="R84" s="202"/>
      <c r="S84" s="202"/>
      <c r="T84" s="202"/>
      <c r="U84" s="202"/>
      <c r="V84" s="202"/>
    </row>
    <row r="85" spans="1:22" ht="63.75">
      <c r="A85" s="202" t="s">
        <v>995</v>
      </c>
      <c r="B85" s="266" t="s">
        <v>449</v>
      </c>
      <c r="C85" s="203"/>
      <c r="D85" s="203"/>
      <c r="E85" s="202"/>
      <c r="F85" s="202"/>
      <c r="G85" s="202"/>
      <c r="H85" s="202"/>
      <c r="I85" s="202"/>
      <c r="J85" s="202"/>
      <c r="K85" s="202"/>
      <c r="L85" s="202"/>
      <c r="M85" s="202"/>
      <c r="N85" s="202"/>
      <c r="O85" s="202"/>
      <c r="P85" s="202"/>
      <c r="Q85" s="202"/>
      <c r="R85" s="202"/>
      <c r="S85" s="202"/>
      <c r="T85" s="202"/>
      <c r="U85" s="202"/>
      <c r="V85" s="202"/>
    </row>
    <row r="86" spans="1:22" ht="63.75">
      <c r="A86" s="202" t="s">
        <v>996</v>
      </c>
      <c r="B86" s="266" t="s">
        <v>450</v>
      </c>
      <c r="C86" s="203"/>
      <c r="D86" s="203"/>
      <c r="E86" s="202"/>
      <c r="F86" s="202"/>
      <c r="G86" s="202"/>
      <c r="H86" s="202"/>
      <c r="I86" s="202"/>
      <c r="J86" s="202"/>
      <c r="K86" s="202"/>
      <c r="L86" s="202"/>
      <c r="M86" s="202"/>
      <c r="N86" s="202"/>
      <c r="O86" s="202"/>
      <c r="P86" s="202"/>
      <c r="Q86" s="202"/>
      <c r="R86" s="202"/>
      <c r="S86" s="202"/>
      <c r="T86" s="202"/>
      <c r="U86" s="202"/>
      <c r="V86" s="202"/>
    </row>
    <row r="87" spans="1:22" ht="63.75">
      <c r="A87" s="202" t="s">
        <v>997</v>
      </c>
      <c r="B87" s="265" t="s">
        <v>451</v>
      </c>
      <c r="C87" s="203"/>
      <c r="D87" s="203"/>
      <c r="E87" s="202"/>
      <c r="F87" s="202"/>
      <c r="G87" s="202"/>
      <c r="H87" s="202"/>
      <c r="I87" s="202"/>
      <c r="J87" s="202"/>
      <c r="K87" s="202"/>
      <c r="L87" s="202"/>
      <c r="M87" s="202"/>
      <c r="N87" s="202"/>
      <c r="O87" s="202"/>
      <c r="P87" s="202"/>
      <c r="Q87" s="202"/>
      <c r="R87" s="202"/>
      <c r="S87" s="202"/>
      <c r="T87" s="202"/>
      <c r="U87" s="202"/>
      <c r="V87" s="202"/>
    </row>
    <row r="88" spans="1:22" ht="38.25">
      <c r="A88" s="202" t="s">
        <v>998</v>
      </c>
      <c r="B88" s="266" t="s">
        <v>452</v>
      </c>
      <c r="C88" s="203"/>
      <c r="D88" s="203"/>
      <c r="E88" s="202"/>
      <c r="F88" s="202"/>
      <c r="G88" s="202"/>
      <c r="H88" s="202"/>
      <c r="I88" s="202"/>
      <c r="J88" s="202"/>
      <c r="K88" s="202"/>
      <c r="L88" s="202"/>
      <c r="M88" s="202"/>
      <c r="N88" s="202"/>
      <c r="O88" s="202"/>
      <c r="P88" s="202"/>
      <c r="Q88" s="202"/>
      <c r="R88" s="202"/>
      <c r="S88" s="202"/>
      <c r="T88" s="202"/>
      <c r="U88" s="202"/>
      <c r="V88" s="202"/>
    </row>
    <row r="89" spans="1:22" ht="38.25">
      <c r="A89" s="202" t="s">
        <v>999</v>
      </c>
      <c r="B89" s="266" t="s">
        <v>453</v>
      </c>
      <c r="C89" s="203"/>
      <c r="D89" s="203"/>
      <c r="E89" s="202"/>
      <c r="F89" s="202"/>
      <c r="G89" s="202"/>
      <c r="H89" s="202"/>
      <c r="I89" s="202"/>
      <c r="J89" s="202"/>
      <c r="K89" s="202"/>
      <c r="L89" s="202"/>
      <c r="M89" s="202"/>
      <c r="N89" s="202"/>
      <c r="O89" s="202"/>
      <c r="P89" s="202"/>
      <c r="Q89" s="202"/>
      <c r="R89" s="202"/>
      <c r="S89" s="202"/>
      <c r="T89" s="202"/>
      <c r="U89" s="202"/>
      <c r="V89" s="202"/>
    </row>
    <row r="90" spans="1:22" ht="51">
      <c r="A90" s="202" t="s">
        <v>1000</v>
      </c>
      <c r="B90" s="266" t="s">
        <v>454</v>
      </c>
      <c r="C90" s="203"/>
      <c r="D90" s="203"/>
      <c r="E90" s="202"/>
      <c r="F90" s="202"/>
      <c r="G90" s="202"/>
      <c r="H90" s="202"/>
      <c r="I90" s="202"/>
      <c r="J90" s="202"/>
      <c r="K90" s="202"/>
      <c r="L90" s="202"/>
      <c r="M90" s="202"/>
      <c r="N90" s="202"/>
      <c r="O90" s="202"/>
      <c r="P90" s="202"/>
      <c r="Q90" s="202"/>
      <c r="R90" s="202"/>
      <c r="S90" s="202"/>
      <c r="T90" s="202"/>
      <c r="U90" s="202"/>
      <c r="V90" s="202"/>
    </row>
    <row r="91" spans="1:22" ht="38.25">
      <c r="A91" s="202" t="s">
        <v>1001</v>
      </c>
      <c r="B91" s="266" t="s">
        <v>455</v>
      </c>
      <c r="C91" s="203"/>
      <c r="D91" s="203"/>
      <c r="E91" s="202"/>
      <c r="F91" s="202"/>
      <c r="G91" s="202"/>
      <c r="H91" s="202"/>
      <c r="I91" s="202"/>
      <c r="J91" s="202"/>
      <c r="K91" s="202"/>
      <c r="L91" s="202"/>
      <c r="M91" s="202"/>
      <c r="N91" s="202"/>
      <c r="O91" s="202"/>
      <c r="P91" s="202"/>
      <c r="Q91" s="202"/>
      <c r="R91" s="202"/>
      <c r="S91" s="202"/>
      <c r="T91" s="202"/>
      <c r="U91" s="202"/>
      <c r="V91" s="202"/>
    </row>
    <row r="92" spans="1:22" ht="38.25">
      <c r="A92" s="202" t="s">
        <v>1002</v>
      </c>
      <c r="B92" s="266" t="s">
        <v>456</v>
      </c>
      <c r="C92" s="203"/>
      <c r="D92" s="203"/>
      <c r="E92" s="202"/>
      <c r="F92" s="202"/>
      <c r="G92" s="202"/>
      <c r="H92" s="202"/>
      <c r="I92" s="202"/>
      <c r="J92" s="202"/>
      <c r="K92" s="202"/>
      <c r="L92" s="202"/>
      <c r="M92" s="202"/>
      <c r="N92" s="202"/>
      <c r="O92" s="202"/>
      <c r="P92" s="202"/>
      <c r="Q92" s="202"/>
      <c r="R92" s="202"/>
      <c r="S92" s="202"/>
      <c r="T92" s="202"/>
      <c r="U92" s="202"/>
      <c r="V92" s="202"/>
    </row>
    <row r="93" spans="1:22" ht="25.5">
      <c r="A93" s="202" t="s">
        <v>1009</v>
      </c>
      <c r="B93" s="265" t="s">
        <v>531</v>
      </c>
      <c r="C93" s="203"/>
      <c r="D93" s="203"/>
      <c r="E93" s="202"/>
      <c r="F93" s="202"/>
      <c r="G93" s="202"/>
      <c r="H93" s="202"/>
      <c r="I93" s="202"/>
      <c r="J93" s="202"/>
      <c r="K93" s="202"/>
      <c r="L93" s="202"/>
      <c r="M93" s="202"/>
      <c r="N93" s="202"/>
      <c r="O93" s="202"/>
      <c r="P93" s="202"/>
      <c r="Q93" s="202"/>
      <c r="R93" s="202"/>
      <c r="S93" s="202"/>
      <c r="T93" s="202"/>
      <c r="U93" s="202"/>
      <c r="V93" s="202"/>
    </row>
    <row r="94" spans="1:22" ht="25.5">
      <c r="A94" s="202" t="s">
        <v>1010</v>
      </c>
      <c r="B94" s="265" t="s">
        <v>532</v>
      </c>
      <c r="C94" s="203"/>
      <c r="D94" s="203"/>
      <c r="E94" s="202"/>
      <c r="F94" s="202"/>
      <c r="G94" s="202"/>
      <c r="H94" s="202"/>
      <c r="I94" s="202"/>
      <c r="J94" s="202"/>
      <c r="K94" s="202"/>
      <c r="L94" s="202"/>
      <c r="M94" s="202"/>
      <c r="N94" s="202"/>
      <c r="O94" s="202"/>
      <c r="P94" s="202"/>
      <c r="Q94" s="202"/>
      <c r="R94" s="202"/>
      <c r="S94" s="202"/>
      <c r="T94" s="202"/>
      <c r="U94" s="202"/>
      <c r="V94" s="202"/>
    </row>
    <row r="95" spans="1:22" ht="51">
      <c r="A95" s="202" t="s">
        <v>1016</v>
      </c>
      <c r="B95" s="266" t="s">
        <v>543</v>
      </c>
      <c r="C95" s="203"/>
      <c r="D95" s="203"/>
      <c r="E95" s="202"/>
      <c r="F95" s="202"/>
      <c r="G95" s="202"/>
      <c r="H95" s="202"/>
      <c r="I95" s="202"/>
      <c r="J95" s="202"/>
      <c r="K95" s="202"/>
      <c r="L95" s="202"/>
      <c r="M95" s="202"/>
      <c r="N95" s="202"/>
      <c r="O95" s="202"/>
      <c r="P95" s="202"/>
      <c r="Q95" s="202"/>
      <c r="R95" s="202"/>
      <c r="S95" s="202"/>
      <c r="T95" s="202"/>
      <c r="U95" s="202"/>
      <c r="V95" s="202"/>
    </row>
    <row r="96" spans="1:22" ht="51">
      <c r="A96" s="202" t="s">
        <v>1017</v>
      </c>
      <c r="B96" s="266" t="s">
        <v>542</v>
      </c>
      <c r="C96" s="203"/>
      <c r="D96" s="203"/>
      <c r="E96" s="202"/>
      <c r="F96" s="202"/>
      <c r="G96" s="202"/>
      <c r="H96" s="202"/>
      <c r="I96" s="202"/>
      <c r="J96" s="202"/>
      <c r="K96" s="202"/>
      <c r="L96" s="202"/>
      <c r="M96" s="202"/>
      <c r="N96" s="202"/>
      <c r="O96" s="202"/>
      <c r="P96" s="202"/>
      <c r="Q96" s="202"/>
      <c r="R96" s="202"/>
      <c r="S96" s="202"/>
      <c r="T96" s="202"/>
      <c r="U96" s="202"/>
      <c r="V96" s="202"/>
    </row>
    <row r="97" spans="1:22" ht="63.75">
      <c r="A97" s="202" t="s">
        <v>1018</v>
      </c>
      <c r="B97" s="266" t="s">
        <v>541</v>
      </c>
      <c r="C97" s="203"/>
      <c r="D97" s="203"/>
      <c r="E97" s="202"/>
      <c r="F97" s="202"/>
      <c r="G97" s="202"/>
      <c r="H97" s="202"/>
      <c r="I97" s="202"/>
      <c r="J97" s="202"/>
      <c r="K97" s="202"/>
      <c r="L97" s="202"/>
      <c r="M97" s="202"/>
      <c r="N97" s="202"/>
      <c r="O97" s="202"/>
      <c r="P97" s="202"/>
      <c r="Q97" s="202"/>
      <c r="R97" s="202"/>
      <c r="S97" s="202"/>
      <c r="T97" s="202"/>
      <c r="U97" s="202"/>
      <c r="V97" s="202"/>
    </row>
    <row r="98" spans="1:22" ht="51">
      <c r="A98" s="202" t="s">
        <v>1019</v>
      </c>
      <c r="B98" s="266" t="s">
        <v>540</v>
      </c>
      <c r="C98" s="203"/>
      <c r="D98" s="203"/>
      <c r="E98" s="202"/>
      <c r="F98" s="202"/>
      <c r="G98" s="202"/>
      <c r="H98" s="202"/>
      <c r="I98" s="202"/>
      <c r="J98" s="202"/>
      <c r="K98" s="202"/>
      <c r="L98" s="202"/>
      <c r="M98" s="202"/>
      <c r="N98" s="202"/>
      <c r="O98" s="202"/>
      <c r="P98" s="202"/>
      <c r="Q98" s="202"/>
      <c r="R98" s="202"/>
      <c r="S98" s="202"/>
      <c r="T98" s="202"/>
      <c r="U98" s="202"/>
      <c r="V98" s="202"/>
    </row>
    <row r="99" spans="1:22" ht="63.75">
      <c r="A99" s="202" t="s">
        <v>1020</v>
      </c>
      <c r="B99" s="266" t="s">
        <v>539</v>
      </c>
      <c r="C99" s="203"/>
      <c r="D99" s="203"/>
      <c r="E99" s="202"/>
      <c r="F99" s="202"/>
      <c r="G99" s="202"/>
      <c r="H99" s="202"/>
      <c r="I99" s="202"/>
      <c r="J99" s="202"/>
      <c r="K99" s="202"/>
      <c r="L99" s="202"/>
      <c r="M99" s="202"/>
      <c r="N99" s="202"/>
      <c r="O99" s="202"/>
      <c r="P99" s="202"/>
      <c r="Q99" s="202"/>
      <c r="R99" s="202"/>
      <c r="S99" s="202"/>
      <c r="T99" s="202"/>
      <c r="U99" s="202"/>
      <c r="V99" s="202"/>
    </row>
    <row r="100" spans="1:22" ht="51">
      <c r="A100" s="202" t="s">
        <v>1021</v>
      </c>
      <c r="B100" s="266" t="s">
        <v>538</v>
      </c>
      <c r="C100" s="203"/>
      <c r="D100" s="203"/>
      <c r="E100" s="202"/>
      <c r="F100" s="202"/>
      <c r="G100" s="202"/>
      <c r="H100" s="202"/>
      <c r="I100" s="202"/>
      <c r="J100" s="202"/>
      <c r="K100" s="202"/>
      <c r="L100" s="202"/>
      <c r="M100" s="202"/>
      <c r="N100" s="202"/>
      <c r="O100" s="202"/>
      <c r="P100" s="202"/>
      <c r="Q100" s="202"/>
      <c r="R100" s="202"/>
      <c r="S100" s="202"/>
      <c r="T100" s="202"/>
      <c r="U100" s="202"/>
      <c r="V100" s="202"/>
    </row>
    <row r="101" spans="1:22" ht="63.75">
      <c r="A101" s="202" t="s">
        <v>1022</v>
      </c>
      <c r="B101" s="266" t="s">
        <v>537</v>
      </c>
      <c r="C101" s="203"/>
      <c r="D101" s="203"/>
      <c r="E101" s="202"/>
      <c r="F101" s="202"/>
      <c r="G101" s="202"/>
      <c r="H101" s="202"/>
      <c r="I101" s="202"/>
      <c r="J101" s="202"/>
      <c r="K101" s="202"/>
      <c r="L101" s="202"/>
      <c r="M101" s="202"/>
      <c r="N101" s="202"/>
      <c r="O101" s="202"/>
      <c r="P101" s="202"/>
      <c r="Q101" s="202"/>
      <c r="R101" s="202"/>
      <c r="S101" s="202"/>
      <c r="T101" s="202"/>
      <c r="U101" s="202"/>
      <c r="V101" s="202"/>
    </row>
    <row r="102" spans="1:22" ht="51">
      <c r="A102" s="202" t="s">
        <v>1040</v>
      </c>
      <c r="B102" s="266" t="s">
        <v>626</v>
      </c>
      <c r="C102" s="203"/>
      <c r="D102" s="203"/>
      <c r="E102" s="202"/>
      <c r="F102" s="202"/>
      <c r="G102" s="202"/>
      <c r="H102" s="202"/>
      <c r="I102" s="202"/>
      <c r="J102" s="202"/>
      <c r="K102" s="202"/>
      <c r="L102" s="202"/>
      <c r="M102" s="202"/>
      <c r="N102" s="202"/>
      <c r="O102" s="202"/>
      <c r="P102" s="202"/>
      <c r="Q102" s="202"/>
      <c r="R102" s="202"/>
      <c r="S102" s="202"/>
      <c r="T102" s="202"/>
      <c r="U102" s="202"/>
      <c r="V102" s="202"/>
    </row>
    <row r="103" spans="1:22" ht="38.25">
      <c r="A103" s="202" t="s">
        <v>1047</v>
      </c>
      <c r="B103" s="266" t="s">
        <v>627</v>
      </c>
      <c r="C103" s="203"/>
      <c r="D103" s="203"/>
      <c r="E103" s="202"/>
      <c r="F103" s="202"/>
      <c r="G103" s="202"/>
      <c r="H103" s="202"/>
      <c r="I103" s="202"/>
      <c r="J103" s="202"/>
      <c r="K103" s="202"/>
      <c r="L103" s="202"/>
      <c r="M103" s="202"/>
      <c r="N103" s="202"/>
      <c r="O103" s="202"/>
      <c r="P103" s="202"/>
      <c r="Q103" s="202"/>
      <c r="R103" s="202"/>
      <c r="S103" s="202"/>
      <c r="T103" s="202"/>
      <c r="U103" s="202"/>
      <c r="V103" s="202"/>
    </row>
    <row r="104" spans="1:22" ht="51">
      <c r="A104" s="202" t="s">
        <v>1046</v>
      </c>
      <c r="B104" s="266" t="s">
        <v>676</v>
      </c>
      <c r="C104" s="203"/>
      <c r="D104" s="203"/>
      <c r="E104" s="202"/>
      <c r="F104" s="202"/>
      <c r="G104" s="202"/>
      <c r="H104" s="202"/>
      <c r="I104" s="202"/>
      <c r="J104" s="202"/>
      <c r="K104" s="202"/>
      <c r="L104" s="202"/>
      <c r="M104" s="202"/>
      <c r="N104" s="202"/>
      <c r="O104" s="202"/>
      <c r="P104" s="202"/>
      <c r="Q104" s="202"/>
      <c r="R104" s="202"/>
      <c r="S104" s="202"/>
      <c r="T104" s="202"/>
      <c r="U104" s="202"/>
      <c r="V104" s="202"/>
    </row>
    <row r="105" spans="1:22" ht="63.75">
      <c r="A105" s="202" t="s">
        <v>1048</v>
      </c>
      <c r="B105" s="266" t="s">
        <v>677</v>
      </c>
      <c r="C105" s="203"/>
      <c r="D105" s="203"/>
      <c r="E105" s="202"/>
      <c r="F105" s="202"/>
      <c r="G105" s="202"/>
      <c r="H105" s="202"/>
      <c r="I105" s="202"/>
      <c r="J105" s="202"/>
      <c r="K105" s="202"/>
      <c r="L105" s="202"/>
      <c r="M105" s="202"/>
      <c r="N105" s="202"/>
      <c r="O105" s="202"/>
      <c r="P105" s="202"/>
      <c r="Q105" s="202"/>
      <c r="R105" s="202"/>
      <c r="S105" s="202"/>
      <c r="T105" s="202"/>
      <c r="U105" s="202"/>
      <c r="V105" s="202"/>
    </row>
    <row r="106" spans="1:22" ht="76.5">
      <c r="A106" s="202" t="s">
        <v>1049</v>
      </c>
      <c r="B106" s="266" t="s">
        <v>678</v>
      </c>
      <c r="C106" s="203"/>
      <c r="D106" s="203"/>
      <c r="E106" s="202"/>
      <c r="F106" s="202"/>
      <c r="G106" s="202"/>
      <c r="H106" s="202"/>
      <c r="I106" s="202"/>
      <c r="J106" s="202"/>
      <c r="K106" s="202"/>
      <c r="L106" s="202"/>
      <c r="M106" s="202"/>
      <c r="N106" s="202"/>
      <c r="O106" s="202"/>
      <c r="P106" s="202"/>
      <c r="Q106" s="202"/>
      <c r="R106" s="202"/>
      <c r="S106" s="202"/>
      <c r="T106" s="202"/>
      <c r="U106" s="202"/>
      <c r="V106" s="202"/>
    </row>
    <row r="107" spans="1:22" ht="76.5">
      <c r="A107" s="202" t="s">
        <v>1050</v>
      </c>
      <c r="B107" s="265" t="s">
        <v>679</v>
      </c>
      <c r="C107" s="203"/>
      <c r="D107" s="203"/>
      <c r="E107" s="202"/>
      <c r="F107" s="202"/>
      <c r="G107" s="202"/>
      <c r="H107" s="202"/>
      <c r="I107" s="202"/>
      <c r="J107" s="202"/>
      <c r="K107" s="202"/>
      <c r="L107" s="202"/>
      <c r="M107" s="202"/>
      <c r="N107" s="202"/>
      <c r="O107" s="202"/>
      <c r="P107" s="202"/>
      <c r="Q107" s="202"/>
      <c r="R107" s="202"/>
      <c r="S107" s="202"/>
      <c r="T107" s="202"/>
      <c r="U107" s="202"/>
      <c r="V107" s="202"/>
    </row>
    <row r="108" spans="1:22" ht="51">
      <c r="A108" s="202" t="s">
        <v>1051</v>
      </c>
      <c r="B108" s="265" t="s">
        <v>756</v>
      </c>
      <c r="C108" s="203"/>
      <c r="D108" s="203"/>
      <c r="E108" s="202"/>
      <c r="F108" s="202"/>
      <c r="G108" s="202"/>
      <c r="H108" s="202"/>
      <c r="I108" s="202"/>
      <c r="J108" s="202"/>
      <c r="K108" s="202"/>
      <c r="L108" s="202"/>
      <c r="M108" s="202"/>
      <c r="N108" s="202"/>
      <c r="O108" s="202"/>
      <c r="P108" s="202"/>
      <c r="Q108" s="202"/>
      <c r="R108" s="202"/>
      <c r="S108" s="202"/>
      <c r="T108" s="202"/>
      <c r="U108" s="202"/>
      <c r="V108" s="202"/>
    </row>
    <row r="109" spans="1:22" ht="38.25">
      <c r="A109" s="202" t="s">
        <v>1052</v>
      </c>
      <c r="B109" s="265" t="s">
        <v>757</v>
      </c>
      <c r="C109" s="203"/>
      <c r="D109" s="203"/>
      <c r="E109" s="202"/>
      <c r="F109" s="202"/>
      <c r="G109" s="202"/>
      <c r="H109" s="202"/>
      <c r="I109" s="202"/>
      <c r="J109" s="202"/>
      <c r="K109" s="202"/>
      <c r="L109" s="202"/>
      <c r="M109" s="202"/>
      <c r="N109" s="202"/>
      <c r="O109" s="202"/>
      <c r="P109" s="202"/>
      <c r="Q109" s="202"/>
      <c r="R109" s="202"/>
      <c r="S109" s="202"/>
      <c r="T109" s="202"/>
      <c r="U109" s="202"/>
      <c r="V109" s="202"/>
    </row>
    <row r="110" spans="1:22" ht="76.5">
      <c r="A110" s="202" t="s">
        <v>1053</v>
      </c>
      <c r="B110" s="266" t="s">
        <v>758</v>
      </c>
      <c r="C110" s="203"/>
      <c r="D110" s="203"/>
      <c r="E110" s="202"/>
      <c r="F110" s="202"/>
      <c r="G110" s="202"/>
      <c r="H110" s="202"/>
      <c r="I110" s="202"/>
      <c r="J110" s="202"/>
      <c r="K110" s="202"/>
      <c r="L110" s="202"/>
      <c r="M110" s="202"/>
      <c r="N110" s="202"/>
      <c r="O110" s="202"/>
      <c r="P110" s="202"/>
      <c r="Q110" s="202"/>
      <c r="R110" s="202"/>
      <c r="S110" s="202"/>
      <c r="T110" s="202"/>
      <c r="U110" s="202"/>
      <c r="V110" s="202"/>
    </row>
    <row r="111" spans="1:22" ht="63.75">
      <c r="A111" s="202" t="s">
        <v>1054</v>
      </c>
      <c r="B111" s="266" t="s">
        <v>759</v>
      </c>
      <c r="C111" s="203"/>
      <c r="D111" s="203"/>
      <c r="E111" s="202"/>
      <c r="F111" s="202"/>
      <c r="G111" s="202"/>
      <c r="H111" s="202"/>
      <c r="I111" s="202"/>
      <c r="J111" s="202"/>
      <c r="K111" s="202"/>
      <c r="L111" s="202"/>
      <c r="M111" s="202"/>
      <c r="N111" s="202"/>
      <c r="O111" s="202"/>
      <c r="P111" s="202"/>
      <c r="Q111" s="202"/>
      <c r="R111" s="202"/>
      <c r="S111" s="202"/>
      <c r="T111" s="202"/>
      <c r="U111" s="202"/>
      <c r="V111" s="202"/>
    </row>
    <row r="112" spans="1:22" ht="89.25">
      <c r="A112" s="202" t="s">
        <v>1055</v>
      </c>
      <c r="B112" s="266" t="s">
        <v>760</v>
      </c>
      <c r="C112" s="203"/>
      <c r="D112" s="203"/>
      <c r="E112" s="202"/>
      <c r="F112" s="202"/>
      <c r="G112" s="202"/>
      <c r="H112" s="202"/>
      <c r="I112" s="202"/>
      <c r="J112" s="202"/>
      <c r="K112" s="202"/>
      <c r="L112" s="202"/>
      <c r="M112" s="202"/>
      <c r="N112" s="202"/>
      <c r="O112" s="202"/>
      <c r="P112" s="202"/>
      <c r="Q112" s="202"/>
      <c r="R112" s="202"/>
      <c r="S112" s="202"/>
      <c r="T112" s="202"/>
      <c r="U112" s="202"/>
      <c r="V112" s="202"/>
    </row>
    <row r="113" spans="1:22" ht="63.75">
      <c r="A113" s="202" t="s">
        <v>1056</v>
      </c>
      <c r="B113" s="266" t="s">
        <v>761</v>
      </c>
      <c r="C113" s="203"/>
      <c r="D113" s="203"/>
      <c r="E113" s="202"/>
      <c r="F113" s="202"/>
      <c r="G113" s="202"/>
      <c r="H113" s="202"/>
      <c r="I113" s="202"/>
      <c r="J113" s="202"/>
      <c r="K113" s="202"/>
      <c r="L113" s="202"/>
      <c r="M113" s="202"/>
      <c r="N113" s="202"/>
      <c r="O113" s="202"/>
      <c r="P113" s="202"/>
      <c r="Q113" s="202"/>
      <c r="R113" s="202"/>
      <c r="S113" s="202"/>
      <c r="T113" s="202"/>
      <c r="U113" s="202"/>
      <c r="V113" s="202"/>
    </row>
    <row r="114" spans="1:22" ht="76.5">
      <c r="A114" s="202" t="s">
        <v>1057</v>
      </c>
      <c r="B114" s="266" t="s">
        <v>762</v>
      </c>
      <c r="C114" s="203"/>
      <c r="D114" s="203"/>
      <c r="E114" s="202"/>
      <c r="F114" s="202"/>
      <c r="G114" s="202"/>
      <c r="H114" s="202"/>
      <c r="I114" s="202"/>
      <c r="J114" s="202"/>
      <c r="K114" s="202"/>
      <c r="L114" s="202"/>
      <c r="M114" s="202"/>
      <c r="N114" s="202"/>
      <c r="O114" s="202"/>
      <c r="P114" s="202"/>
      <c r="Q114" s="202"/>
      <c r="R114" s="202"/>
      <c r="S114" s="202"/>
      <c r="T114" s="202"/>
      <c r="U114" s="202"/>
      <c r="V114" s="202"/>
    </row>
    <row r="115" spans="1:22" ht="76.5">
      <c r="A115" s="202" t="s">
        <v>1058</v>
      </c>
      <c r="B115" s="266" t="s">
        <v>763</v>
      </c>
      <c r="C115" s="203"/>
      <c r="D115" s="203"/>
      <c r="E115" s="202"/>
      <c r="F115" s="202"/>
      <c r="G115" s="202"/>
      <c r="H115" s="202"/>
      <c r="I115" s="202"/>
      <c r="J115" s="202"/>
      <c r="K115" s="202"/>
      <c r="L115" s="202"/>
      <c r="M115" s="202"/>
      <c r="N115" s="202"/>
      <c r="O115" s="202"/>
      <c r="P115" s="202"/>
      <c r="Q115" s="202"/>
      <c r="R115" s="202"/>
      <c r="S115" s="202"/>
      <c r="T115" s="202"/>
      <c r="U115" s="202"/>
      <c r="V115" s="202"/>
    </row>
    <row r="116" spans="1:22" ht="76.5">
      <c r="A116" s="202" t="s">
        <v>1059</v>
      </c>
      <c r="B116" s="266" t="s">
        <v>764</v>
      </c>
      <c r="C116" s="203"/>
      <c r="D116" s="203"/>
      <c r="E116" s="202"/>
      <c r="F116" s="202"/>
      <c r="G116" s="202"/>
      <c r="H116" s="202"/>
      <c r="I116" s="202"/>
      <c r="J116" s="202"/>
      <c r="K116" s="202"/>
      <c r="L116" s="202"/>
      <c r="M116" s="202"/>
      <c r="N116" s="202"/>
      <c r="O116" s="202"/>
      <c r="P116" s="202"/>
      <c r="Q116" s="202"/>
      <c r="R116" s="202"/>
      <c r="S116" s="202"/>
      <c r="T116" s="202"/>
      <c r="U116" s="202"/>
      <c r="V116" s="202"/>
    </row>
    <row r="117" spans="1:22" ht="76.5">
      <c r="A117" s="202" t="s">
        <v>1060</v>
      </c>
      <c r="B117" s="266" t="s">
        <v>765</v>
      </c>
      <c r="C117" s="203"/>
      <c r="D117" s="203"/>
      <c r="E117" s="202"/>
      <c r="F117" s="202"/>
      <c r="G117" s="202"/>
      <c r="H117" s="202"/>
      <c r="I117" s="202"/>
      <c r="J117" s="202"/>
      <c r="K117" s="202"/>
      <c r="L117" s="202"/>
      <c r="M117" s="202"/>
      <c r="N117" s="202"/>
      <c r="O117" s="202"/>
      <c r="P117" s="202"/>
      <c r="Q117" s="202"/>
      <c r="R117" s="202"/>
      <c r="S117" s="202"/>
      <c r="T117" s="202"/>
      <c r="U117" s="202"/>
      <c r="V117" s="202"/>
    </row>
    <row r="121" spans="1:22" ht="30" customHeight="1">
      <c r="A121" s="362" t="s">
        <v>938</v>
      </c>
      <c r="B121" s="362"/>
      <c r="C121" s="362"/>
      <c r="D121" s="362"/>
      <c r="E121" s="362"/>
      <c r="F121" s="362"/>
    </row>
    <row r="122" spans="1:22" ht="30" customHeight="1">
      <c r="A122" s="218"/>
      <c r="B122" s="361" t="s">
        <v>939</v>
      </c>
      <c r="C122" s="361"/>
      <c r="D122" s="361"/>
      <c r="E122" s="361"/>
      <c r="F122" s="361"/>
    </row>
    <row r="123" spans="1:22" ht="30" customHeight="1">
      <c r="B123" s="220"/>
      <c r="C123" s="220"/>
      <c r="D123" s="220"/>
      <c r="E123" s="220"/>
      <c r="F123" s="220"/>
    </row>
    <row r="124" spans="1:22" ht="30" customHeight="1">
      <c r="A124" s="221"/>
      <c r="B124" s="361" t="s">
        <v>940</v>
      </c>
      <c r="C124" s="361"/>
      <c r="D124" s="361"/>
      <c r="E124" s="361"/>
      <c r="F124" s="361"/>
    </row>
    <row r="125" spans="1:22" ht="30" customHeight="1">
      <c r="B125" s="220"/>
      <c r="C125" s="220"/>
      <c r="D125" s="220"/>
      <c r="E125" s="220"/>
      <c r="F125" s="220"/>
    </row>
    <row r="126" spans="1:22" ht="30" customHeight="1">
      <c r="A126" s="222"/>
      <c r="B126" s="361" t="s">
        <v>941</v>
      </c>
      <c r="C126" s="361"/>
      <c r="D126" s="361"/>
      <c r="E126" s="361"/>
      <c r="F126" s="361"/>
    </row>
    <row r="127" spans="1:22" ht="30" customHeight="1">
      <c r="B127" s="220"/>
      <c r="C127" s="220"/>
      <c r="D127" s="220"/>
      <c r="E127" s="220"/>
      <c r="F127" s="220"/>
    </row>
    <row r="128" spans="1:22" ht="30" customHeight="1">
      <c r="A128" s="223"/>
      <c r="B128" s="361" t="s">
        <v>942</v>
      </c>
      <c r="C128" s="361"/>
      <c r="D128" s="361"/>
      <c r="E128" s="361"/>
      <c r="F128" s="361"/>
    </row>
    <row r="129" spans="1:7" ht="30" customHeight="1">
      <c r="B129" s="220"/>
      <c r="C129" s="220"/>
      <c r="D129" s="220"/>
      <c r="E129" s="220"/>
      <c r="F129" s="220"/>
    </row>
    <row r="130" spans="1:7" ht="30" customHeight="1">
      <c r="A130" s="224"/>
      <c r="B130" s="361" t="s">
        <v>943</v>
      </c>
      <c r="C130" s="361"/>
      <c r="D130" s="361"/>
      <c r="E130" s="361"/>
      <c r="F130" s="361"/>
    </row>
    <row r="131" spans="1:7" ht="30" customHeight="1">
      <c r="B131" s="220"/>
      <c r="C131" s="220"/>
      <c r="D131" s="220"/>
      <c r="E131" s="220"/>
      <c r="F131" s="220"/>
    </row>
    <row r="132" spans="1:7" ht="30" customHeight="1">
      <c r="A132" s="225"/>
      <c r="B132" s="361" t="s">
        <v>944</v>
      </c>
      <c r="C132" s="361"/>
      <c r="D132" s="361"/>
      <c r="E132" s="361"/>
      <c r="F132" s="361"/>
      <c r="G132" s="361"/>
    </row>
    <row r="133" spans="1:7" ht="30" customHeight="1">
      <c r="B133" s="220"/>
      <c r="C133" s="220"/>
      <c r="D133" s="220"/>
      <c r="E133" s="220"/>
      <c r="F133" s="220"/>
    </row>
    <row r="134" spans="1:7" ht="30" customHeight="1"/>
    <row r="135" spans="1:7" ht="30" customHeight="1"/>
    <row r="136" spans="1:7" ht="30" customHeight="1"/>
    <row r="137" spans="1:7" ht="30" customHeight="1"/>
    <row r="138" spans="1:7" ht="30" customHeight="1"/>
    <row r="139" spans="1:7" ht="30" customHeight="1"/>
    <row r="140" spans="1:7" ht="30" customHeight="1"/>
    <row r="141" spans="1:7" ht="30" customHeight="1"/>
  </sheetData>
  <mergeCells count="19">
    <mergeCell ref="T1:V1"/>
    <mergeCell ref="A1:A2"/>
    <mergeCell ref="B1:B2"/>
    <mergeCell ref="C1:C2"/>
    <mergeCell ref="D1:D2"/>
    <mergeCell ref="E1:E2"/>
    <mergeCell ref="F1:F2"/>
    <mergeCell ref="H1:I1"/>
    <mergeCell ref="J1:K1"/>
    <mergeCell ref="L1:M1"/>
    <mergeCell ref="N1:P1"/>
    <mergeCell ref="Q1:S1"/>
    <mergeCell ref="B132:G132"/>
    <mergeCell ref="A121:F121"/>
    <mergeCell ref="B122:F122"/>
    <mergeCell ref="B124:F124"/>
    <mergeCell ref="B126:F126"/>
    <mergeCell ref="B128:F128"/>
    <mergeCell ref="B130:F13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6E639-FC92-4552-B8EA-DEDBECE06839}">
  <sheetPr>
    <tabColor theme="7" tint="-0.249977111117893"/>
  </sheetPr>
  <dimension ref="A1:P79"/>
  <sheetViews>
    <sheetView showGridLines="0" topLeftCell="B1" zoomScale="80" zoomScaleNormal="80" workbookViewId="0">
      <selection activeCell="D76" sqref="D76"/>
    </sheetView>
  </sheetViews>
  <sheetFormatPr defaultColWidth="11.42578125" defaultRowHeight="15.75"/>
  <cols>
    <col min="1" max="2" width="40" style="27" customWidth="1"/>
    <col min="3" max="3" width="42.42578125" style="27" customWidth="1"/>
    <col min="4" max="4" width="108.42578125" style="27" customWidth="1"/>
    <col min="5" max="5" width="13.7109375" bestFit="1" customWidth="1"/>
    <col min="6" max="6" width="14.7109375" bestFit="1" customWidth="1"/>
    <col min="7" max="7" width="15.7109375" bestFit="1" customWidth="1"/>
    <col min="8" max="8" width="11.42578125" bestFit="1" customWidth="1"/>
    <col min="9" max="11" width="14.7109375" bestFit="1" customWidth="1"/>
    <col min="12" max="12" width="11.42578125" bestFit="1" customWidth="1"/>
    <col min="13" max="15" width="14.7109375" bestFit="1" customWidth="1"/>
    <col min="16" max="16" width="11.42578125" bestFit="1" customWidth="1"/>
  </cols>
  <sheetData>
    <row r="1" spans="1:4" ht="60.6" customHeight="1">
      <c r="A1" s="385" t="s">
        <v>0</v>
      </c>
      <c r="B1" s="385"/>
      <c r="C1" s="385"/>
      <c r="D1" s="385"/>
    </row>
    <row r="2" spans="1:4" ht="24.6" customHeight="1">
      <c r="A2" s="1"/>
      <c r="B2" s="1"/>
      <c r="C2" s="1"/>
      <c r="D2" s="1" t="s">
        <v>1</v>
      </c>
    </row>
    <row r="3" spans="1:4">
      <c r="A3" s="375" t="s">
        <v>2</v>
      </c>
      <c r="B3" s="375"/>
      <c r="C3" s="3" t="s">
        <v>3</v>
      </c>
      <c r="D3" s="4" t="s">
        <v>4</v>
      </c>
    </row>
    <row r="4" spans="1:4">
      <c r="A4" s="375"/>
      <c r="B4" s="375"/>
      <c r="C4" s="3" t="s">
        <v>5</v>
      </c>
      <c r="D4" s="4" t="s">
        <v>6</v>
      </c>
    </row>
    <row r="5" spans="1:4">
      <c r="A5" s="379" t="s">
        <v>7</v>
      </c>
      <c r="B5" s="380"/>
      <c r="C5" s="5" t="s">
        <v>8</v>
      </c>
      <c r="D5" s="6" t="s">
        <v>9</v>
      </c>
    </row>
    <row r="6" spans="1:4">
      <c r="A6" s="381"/>
      <c r="B6" s="382"/>
      <c r="C6" s="5" t="s">
        <v>10</v>
      </c>
      <c r="D6" s="6" t="s">
        <v>11</v>
      </c>
    </row>
    <row r="7" spans="1:4">
      <c r="A7" s="383"/>
      <c r="B7" s="384"/>
      <c r="C7" s="5" t="s">
        <v>12</v>
      </c>
      <c r="D7" s="6" t="s">
        <v>13</v>
      </c>
    </row>
    <row r="8" spans="1:4" ht="30">
      <c r="A8" s="375" t="s">
        <v>14</v>
      </c>
      <c r="B8" s="375" t="s">
        <v>15</v>
      </c>
      <c r="C8" s="3" t="s">
        <v>16</v>
      </c>
      <c r="D8" s="7" t="s">
        <v>17</v>
      </c>
    </row>
    <row r="9" spans="1:4" ht="15">
      <c r="A9" s="375"/>
      <c r="B9" s="375"/>
      <c r="C9" s="3" t="s">
        <v>18</v>
      </c>
      <c r="D9" s="7" t="s">
        <v>19</v>
      </c>
    </row>
    <row r="10" spans="1:4" ht="15">
      <c r="A10" s="375"/>
      <c r="B10" s="375"/>
      <c r="C10" s="3" t="s">
        <v>20</v>
      </c>
      <c r="D10" s="8" t="s">
        <v>21</v>
      </c>
    </row>
    <row r="11" spans="1:4">
      <c r="A11" s="375"/>
      <c r="B11" s="375" t="s">
        <v>22</v>
      </c>
      <c r="C11" s="3" t="s">
        <v>23</v>
      </c>
      <c r="D11" s="4" t="s">
        <v>24</v>
      </c>
    </row>
    <row r="12" spans="1:4">
      <c r="A12" s="375"/>
      <c r="B12" s="375"/>
      <c r="C12" s="3" t="s">
        <v>25</v>
      </c>
      <c r="D12" s="4" t="s">
        <v>26</v>
      </c>
    </row>
    <row r="13" spans="1:4" ht="15">
      <c r="A13" s="375"/>
      <c r="B13" s="375"/>
      <c r="C13" s="3" t="s">
        <v>27</v>
      </c>
      <c r="D13" s="9" t="s">
        <v>28</v>
      </c>
    </row>
    <row r="14" spans="1:4" ht="90.75">
      <c r="A14" s="375"/>
      <c r="B14" s="2" t="s">
        <v>29</v>
      </c>
      <c r="C14" s="3" t="s">
        <v>30</v>
      </c>
      <c r="D14" s="4" t="s">
        <v>31</v>
      </c>
    </row>
    <row r="15" spans="1:4" ht="267.39999999999998" customHeight="1">
      <c r="A15" s="386" t="s">
        <v>32</v>
      </c>
      <c r="B15" s="386" t="s">
        <v>33</v>
      </c>
      <c r="C15" s="5" t="s">
        <v>34</v>
      </c>
      <c r="D15" s="10" t="s">
        <v>35</v>
      </c>
    </row>
    <row r="16" spans="1:4" ht="51" customHeight="1">
      <c r="A16" s="387"/>
      <c r="B16" s="387"/>
      <c r="C16" s="5" t="s">
        <v>36</v>
      </c>
      <c r="D16" s="10" t="s">
        <v>37</v>
      </c>
    </row>
    <row r="17" spans="1:4" ht="53.1" customHeight="1">
      <c r="A17" s="387"/>
      <c r="B17" s="388"/>
      <c r="C17" s="5" t="s">
        <v>38</v>
      </c>
      <c r="D17" s="10" t="s">
        <v>39</v>
      </c>
    </row>
    <row r="18" spans="1:4">
      <c r="A18" s="387"/>
      <c r="B18" s="386" t="s">
        <v>40</v>
      </c>
      <c r="C18" s="5" t="s">
        <v>41</v>
      </c>
      <c r="D18" s="10" t="s">
        <v>42</v>
      </c>
    </row>
    <row r="19" spans="1:4" ht="20.85" customHeight="1">
      <c r="A19" s="387"/>
      <c r="B19" s="387"/>
      <c r="C19" s="5" t="s">
        <v>43</v>
      </c>
      <c r="D19" s="10" t="s">
        <v>44</v>
      </c>
    </row>
    <row r="20" spans="1:4" ht="30.75">
      <c r="A20" s="387"/>
      <c r="B20" s="387"/>
      <c r="C20" s="5" t="s">
        <v>45</v>
      </c>
      <c r="D20" s="10" t="s">
        <v>46</v>
      </c>
    </row>
    <row r="21" spans="1:4" ht="30.75">
      <c r="A21" s="387"/>
      <c r="B21" s="387"/>
      <c r="C21" s="5" t="s">
        <v>47</v>
      </c>
      <c r="D21" s="11" t="s">
        <v>48</v>
      </c>
    </row>
    <row r="22" spans="1:4" ht="30.75">
      <c r="A22" s="387"/>
      <c r="B22" s="387"/>
      <c r="C22" s="5" t="s">
        <v>49</v>
      </c>
      <c r="D22" s="10" t="s">
        <v>50</v>
      </c>
    </row>
    <row r="23" spans="1:4" ht="30.75">
      <c r="A23" s="387"/>
      <c r="B23" s="387"/>
      <c r="C23" s="5" t="s">
        <v>51</v>
      </c>
      <c r="D23" s="11" t="s">
        <v>52</v>
      </c>
    </row>
    <row r="24" spans="1:4" ht="107.1" customHeight="1">
      <c r="A24" s="387"/>
      <c r="B24" s="386" t="s">
        <v>53</v>
      </c>
      <c r="C24" s="5" t="s">
        <v>54</v>
      </c>
      <c r="D24" s="12" t="s">
        <v>55</v>
      </c>
    </row>
    <row r="25" spans="1:4" ht="57.4" customHeight="1">
      <c r="A25" s="388"/>
      <c r="B25" s="389"/>
      <c r="C25" s="5" t="s">
        <v>56</v>
      </c>
      <c r="D25" s="13" t="s">
        <v>57</v>
      </c>
    </row>
    <row r="26" spans="1:4" ht="190.5" customHeight="1">
      <c r="A26" s="375" t="s">
        <v>58</v>
      </c>
      <c r="B26" s="390"/>
      <c r="C26" s="3" t="s">
        <v>59</v>
      </c>
      <c r="D26" s="14" t="s">
        <v>60</v>
      </c>
    </row>
    <row r="27" spans="1:4" ht="22.9" customHeight="1">
      <c r="A27" s="375"/>
      <c r="B27" s="375"/>
      <c r="C27" s="3" t="s">
        <v>61</v>
      </c>
      <c r="D27" s="14" t="s">
        <v>62</v>
      </c>
    </row>
    <row r="28" spans="1:4" ht="58.5" customHeight="1">
      <c r="A28" s="375"/>
      <c r="B28" s="375"/>
      <c r="C28" s="3" t="s">
        <v>63</v>
      </c>
      <c r="D28" s="17" t="s">
        <v>950</v>
      </c>
    </row>
    <row r="29" spans="1:4" ht="30" customHeight="1">
      <c r="A29" s="379" t="s">
        <v>64</v>
      </c>
      <c r="B29" s="380"/>
      <c r="C29" s="5" t="s">
        <v>65</v>
      </c>
      <c r="D29" s="230">
        <f>'Costeo Infraestructura'!F15</f>
        <v>6554001232.130682</v>
      </c>
    </row>
    <row r="30" spans="1:4">
      <c r="A30" s="381"/>
      <c r="B30" s="382"/>
      <c r="C30" s="5" t="s">
        <v>66</v>
      </c>
      <c r="D30" s="173" t="s">
        <v>603</v>
      </c>
    </row>
    <row r="31" spans="1:4">
      <c r="A31" s="381"/>
      <c r="B31" s="382"/>
      <c r="C31" s="5" t="s">
        <v>68</v>
      </c>
      <c r="D31" s="173" t="s">
        <v>1066</v>
      </c>
    </row>
    <row r="32" spans="1:4">
      <c r="A32" s="383"/>
      <c r="B32" s="384"/>
      <c r="C32" s="5" t="s">
        <v>70</v>
      </c>
      <c r="D32" s="173" t="s">
        <v>71</v>
      </c>
    </row>
    <row r="33" spans="1:4" ht="30.75">
      <c r="A33" s="375" t="s">
        <v>72</v>
      </c>
      <c r="B33" s="375"/>
      <c r="C33" s="3" t="s">
        <v>73</v>
      </c>
      <c r="D33" s="4" t="s">
        <v>949</v>
      </c>
    </row>
    <row r="34" spans="1:4">
      <c r="A34" s="375"/>
      <c r="B34" s="375"/>
      <c r="C34" s="3" t="s">
        <v>74</v>
      </c>
      <c r="D34" s="172" t="s">
        <v>1064</v>
      </c>
    </row>
    <row r="35" spans="1:4" ht="30.75">
      <c r="A35" s="375"/>
      <c r="B35" s="375"/>
      <c r="C35" s="3" t="s">
        <v>75</v>
      </c>
      <c r="D35" s="4" t="s">
        <v>945</v>
      </c>
    </row>
    <row r="36" spans="1:4" ht="45">
      <c r="A36" s="375"/>
      <c r="B36" s="375"/>
      <c r="C36" s="3" t="s">
        <v>76</v>
      </c>
      <c r="D36" s="18" t="s">
        <v>946</v>
      </c>
    </row>
    <row r="37" spans="1:4" ht="30">
      <c r="A37" s="376" t="s">
        <v>78</v>
      </c>
      <c r="B37" s="376"/>
      <c r="C37" s="5" t="s">
        <v>79</v>
      </c>
      <c r="D37" s="21" t="s">
        <v>947</v>
      </c>
    </row>
    <row r="38" spans="1:4" ht="30">
      <c r="A38" s="376"/>
      <c r="B38" s="376"/>
      <c r="C38" s="5" t="s">
        <v>80</v>
      </c>
      <c r="D38" s="21" t="s">
        <v>948</v>
      </c>
    </row>
    <row r="39" spans="1:4" ht="45">
      <c r="A39" s="377" t="s">
        <v>81</v>
      </c>
      <c r="B39" s="377" t="s">
        <v>82</v>
      </c>
      <c r="C39" s="16" t="s">
        <v>83</v>
      </c>
      <c r="D39" s="17" t="s">
        <v>130</v>
      </c>
    </row>
    <row r="40" spans="1:4" ht="46.35" customHeight="1">
      <c r="A40" s="378"/>
      <c r="B40" s="378"/>
      <c r="C40" s="18" t="s">
        <v>84</v>
      </c>
      <c r="D40" s="17" t="s">
        <v>131</v>
      </c>
    </row>
    <row r="41" spans="1:4" ht="15" customHeight="1">
      <c r="A41" s="378"/>
      <c r="B41" s="378"/>
      <c r="C41" s="18" t="s">
        <v>85</v>
      </c>
      <c r="D41" s="229">
        <v>45108</v>
      </c>
    </row>
    <row r="42" spans="1:4" ht="15" customHeight="1">
      <c r="A42" s="378"/>
      <c r="B42" s="378"/>
      <c r="C42" s="18" t="s">
        <v>86</v>
      </c>
      <c r="D42" s="229">
        <v>45199</v>
      </c>
    </row>
    <row r="43" spans="1:4" ht="15" customHeight="1">
      <c r="A43" s="378"/>
      <c r="B43" s="378"/>
      <c r="C43" s="18" t="s">
        <v>87</v>
      </c>
      <c r="D43" s="18" t="s">
        <v>88</v>
      </c>
    </row>
    <row r="44" spans="1:4" ht="30">
      <c r="A44" s="378"/>
      <c r="B44" s="378"/>
      <c r="C44" s="18" t="s">
        <v>89</v>
      </c>
      <c r="D44" s="231">
        <v>0.2</v>
      </c>
    </row>
    <row r="45" spans="1:4" ht="30">
      <c r="A45" s="378"/>
      <c r="B45" s="378"/>
      <c r="C45" s="18" t="s">
        <v>90</v>
      </c>
      <c r="D45" s="18" t="s">
        <v>132</v>
      </c>
    </row>
    <row r="46" spans="1:4" ht="15">
      <c r="A46" s="378"/>
      <c r="B46" s="378"/>
      <c r="C46" s="18" t="s">
        <v>91</v>
      </c>
      <c r="D46" s="19">
        <v>45200</v>
      </c>
    </row>
    <row r="47" spans="1:4" ht="15">
      <c r="A47" s="378"/>
      <c r="B47" s="378"/>
      <c r="C47" s="18" t="s">
        <v>92</v>
      </c>
      <c r="D47" s="19">
        <v>45230</v>
      </c>
    </row>
    <row r="48" spans="1:4" ht="15">
      <c r="A48" s="378"/>
      <c r="B48" s="378"/>
      <c r="C48" s="18" t="s">
        <v>93</v>
      </c>
      <c r="D48" s="18" t="s">
        <v>94</v>
      </c>
    </row>
    <row r="49" spans="1:4" ht="30">
      <c r="A49" s="378"/>
      <c r="B49" s="378"/>
      <c r="C49" s="18" t="s">
        <v>89</v>
      </c>
      <c r="D49" s="71">
        <v>0.2</v>
      </c>
    </row>
    <row r="50" spans="1:4" ht="45">
      <c r="A50" s="378"/>
      <c r="B50" s="378"/>
      <c r="C50" s="18" t="s">
        <v>216</v>
      </c>
      <c r="D50" s="18" t="s">
        <v>1070</v>
      </c>
    </row>
    <row r="51" spans="1:4" ht="15">
      <c r="A51" s="378"/>
      <c r="B51" s="378"/>
      <c r="C51" s="18" t="s">
        <v>91</v>
      </c>
      <c r="D51" s="19">
        <v>45170</v>
      </c>
    </row>
    <row r="52" spans="1:4" ht="15">
      <c r="A52" s="378"/>
      <c r="B52" s="378"/>
      <c r="C52" s="18" t="s">
        <v>218</v>
      </c>
      <c r="D52" s="19">
        <v>45382</v>
      </c>
    </row>
    <row r="53" spans="1:4" ht="15">
      <c r="A53" s="378"/>
      <c r="B53" s="378"/>
      <c r="C53" s="18" t="s">
        <v>228</v>
      </c>
      <c r="D53" s="18" t="s">
        <v>1069</v>
      </c>
    </row>
    <row r="54" spans="1:4" ht="30">
      <c r="A54" s="378"/>
      <c r="B54" s="378"/>
      <c r="C54" s="18" t="s">
        <v>89</v>
      </c>
      <c r="D54" s="71">
        <v>0.1</v>
      </c>
    </row>
    <row r="55" spans="1:4">
      <c r="A55" s="378"/>
      <c r="B55" s="378"/>
      <c r="C55" s="20" t="s">
        <v>95</v>
      </c>
      <c r="D55" s="21" t="s">
        <v>133</v>
      </c>
    </row>
    <row r="56" spans="1:4" ht="30">
      <c r="A56" s="378"/>
      <c r="B56" s="378"/>
      <c r="C56" s="21" t="s">
        <v>84</v>
      </c>
      <c r="D56" s="21" t="s">
        <v>134</v>
      </c>
    </row>
    <row r="57" spans="1:4" ht="15">
      <c r="A57" s="378"/>
      <c r="B57" s="378"/>
      <c r="C57" s="21" t="s">
        <v>85</v>
      </c>
      <c r="D57" s="22">
        <v>45200</v>
      </c>
    </row>
    <row r="58" spans="1:4" ht="15">
      <c r="A58" s="378"/>
      <c r="B58" s="378"/>
      <c r="C58" s="21" t="s">
        <v>86</v>
      </c>
      <c r="D58" s="22">
        <v>45331</v>
      </c>
    </row>
    <row r="59" spans="1:4" ht="15">
      <c r="A59" s="378"/>
      <c r="B59" s="378"/>
      <c r="C59" s="21" t="s">
        <v>87</v>
      </c>
      <c r="D59" s="21" t="s">
        <v>97</v>
      </c>
    </row>
    <row r="60" spans="1:4" ht="30">
      <c r="A60" s="378"/>
      <c r="B60" s="378"/>
      <c r="C60" s="21" t="s">
        <v>89</v>
      </c>
      <c r="D60" s="23">
        <v>0.15</v>
      </c>
    </row>
    <row r="61" spans="1:4" ht="15">
      <c r="A61" s="378"/>
      <c r="B61" s="378"/>
      <c r="C61" s="21" t="s">
        <v>90</v>
      </c>
      <c r="D61" s="21" t="s">
        <v>135</v>
      </c>
    </row>
    <row r="62" spans="1:4" ht="15">
      <c r="A62" s="378"/>
      <c r="B62" s="378"/>
      <c r="C62" s="21" t="s">
        <v>98</v>
      </c>
      <c r="D62" s="22">
        <v>45261</v>
      </c>
    </row>
    <row r="63" spans="1:4" ht="15">
      <c r="A63" s="378"/>
      <c r="B63" s="378"/>
      <c r="C63" s="21" t="s">
        <v>92</v>
      </c>
      <c r="D63" s="22">
        <v>46003</v>
      </c>
    </row>
    <row r="64" spans="1:4" ht="15">
      <c r="A64" s="378"/>
      <c r="B64" s="378"/>
      <c r="C64" s="21" t="s">
        <v>93</v>
      </c>
      <c r="D64" s="21" t="s">
        <v>99</v>
      </c>
    </row>
    <row r="65" spans="1:16" ht="30">
      <c r="A65" s="378"/>
      <c r="B65" s="378"/>
      <c r="C65" s="21" t="s">
        <v>89</v>
      </c>
      <c r="D65" s="23">
        <v>0.35</v>
      </c>
    </row>
    <row r="66" spans="1:16">
      <c r="A66" s="28"/>
      <c r="B66" s="28"/>
      <c r="C66" s="26"/>
    </row>
    <row r="67" spans="1:16">
      <c r="A67" s="355" t="s">
        <v>103</v>
      </c>
      <c r="B67" s="355"/>
      <c r="C67" s="356" t="s">
        <v>104</v>
      </c>
      <c r="D67" s="356"/>
      <c r="E67" s="357">
        <v>2023</v>
      </c>
      <c r="F67" s="357"/>
      <c r="G67" s="357"/>
      <c r="H67" s="357"/>
      <c r="I67" s="357">
        <v>2024</v>
      </c>
      <c r="J67" s="357"/>
      <c r="K67" s="357"/>
      <c r="L67" s="357"/>
      <c r="M67" s="357">
        <v>2025</v>
      </c>
      <c r="N67" s="357"/>
      <c r="O67" s="357"/>
      <c r="P67" s="357"/>
    </row>
    <row r="68" spans="1:16" ht="47.25">
      <c r="A68" s="355"/>
      <c r="B68" s="355"/>
      <c r="C68" s="356"/>
      <c r="D68" s="356"/>
      <c r="E68" s="31" t="s">
        <v>105</v>
      </c>
      <c r="F68" s="31" t="s">
        <v>106</v>
      </c>
      <c r="G68" s="29" t="s">
        <v>107</v>
      </c>
      <c r="H68" s="31" t="s">
        <v>108</v>
      </c>
      <c r="I68" s="31" t="s">
        <v>105</v>
      </c>
      <c r="J68" s="31" t="s">
        <v>106</v>
      </c>
      <c r="K68" s="29" t="s">
        <v>107</v>
      </c>
      <c r="L68" s="31" t="s">
        <v>108</v>
      </c>
      <c r="M68" s="31" t="s">
        <v>105</v>
      </c>
      <c r="N68" s="31" t="s">
        <v>106</v>
      </c>
      <c r="O68" s="29" t="s">
        <v>107</v>
      </c>
      <c r="P68" s="31" t="s">
        <v>108</v>
      </c>
    </row>
    <row r="69" spans="1:16">
      <c r="A69" s="355"/>
      <c r="B69" s="355"/>
      <c r="C69" s="356" t="s">
        <v>109</v>
      </c>
      <c r="D69" s="32" t="s">
        <v>110</v>
      </c>
      <c r="E69" s="236"/>
      <c r="F69" s="236"/>
      <c r="G69" s="236"/>
      <c r="H69" s="236"/>
      <c r="I69" s="236"/>
      <c r="J69" s="236"/>
      <c r="K69" s="236"/>
      <c r="L69" s="236"/>
      <c r="M69" s="236"/>
      <c r="N69" s="236"/>
      <c r="O69" s="236"/>
      <c r="P69" s="236"/>
    </row>
    <row r="70" spans="1:16">
      <c r="A70" s="355"/>
      <c r="B70" s="355"/>
      <c r="C70" s="356"/>
      <c r="D70" s="32" t="s">
        <v>111</v>
      </c>
      <c r="E70" s="236"/>
      <c r="F70" s="236"/>
      <c r="G70" s="236"/>
      <c r="H70" s="236"/>
      <c r="I70" s="236"/>
      <c r="J70" s="236"/>
      <c r="K70" s="236"/>
      <c r="L70" s="236"/>
      <c r="M70" s="236"/>
      <c r="N70" s="236"/>
      <c r="O70" s="236"/>
      <c r="P70" s="236"/>
    </row>
    <row r="71" spans="1:16">
      <c r="A71" s="355"/>
      <c r="B71" s="355"/>
      <c r="C71" s="356"/>
      <c r="D71" s="34" t="s">
        <v>112</v>
      </c>
      <c r="E71" s="237">
        <f>SUM(E69:E70)</f>
        <v>0</v>
      </c>
      <c r="F71" s="237">
        <f t="shared" ref="F71:P71" si="0">SUM(F69:F70)</f>
        <v>0</v>
      </c>
      <c r="G71" s="237">
        <f t="shared" si="0"/>
        <v>0</v>
      </c>
      <c r="H71" s="237">
        <f t="shared" si="0"/>
        <v>0</v>
      </c>
      <c r="I71" s="237">
        <f t="shared" si="0"/>
        <v>0</v>
      </c>
      <c r="J71" s="237">
        <f t="shared" si="0"/>
        <v>0</v>
      </c>
      <c r="K71" s="237">
        <f t="shared" si="0"/>
        <v>0</v>
      </c>
      <c r="L71" s="237">
        <f t="shared" si="0"/>
        <v>0</v>
      </c>
      <c r="M71" s="237">
        <f t="shared" si="0"/>
        <v>0</v>
      </c>
      <c r="N71" s="237">
        <f t="shared" si="0"/>
        <v>0</v>
      </c>
      <c r="O71" s="237">
        <f t="shared" si="0"/>
        <v>0</v>
      </c>
      <c r="P71" s="237">
        <f t="shared" si="0"/>
        <v>0</v>
      </c>
    </row>
    <row r="72" spans="1:16">
      <c r="A72" s="355"/>
      <c r="B72" s="355"/>
      <c r="C72" s="356"/>
      <c r="D72" s="32" t="s">
        <v>113</v>
      </c>
      <c r="E72" s="236">
        <v>76218457.003914684</v>
      </c>
      <c r="F72" s="236">
        <v>4800000</v>
      </c>
      <c r="G72" s="236">
        <v>0</v>
      </c>
      <c r="H72" s="236">
        <v>0</v>
      </c>
      <c r="I72" s="236">
        <v>132773542.44030954</v>
      </c>
      <c r="J72" s="236">
        <v>5519999.9999999991</v>
      </c>
      <c r="K72" s="236">
        <v>0</v>
      </c>
      <c r="L72" s="236">
        <v>0</v>
      </c>
      <c r="M72" s="236">
        <v>134689232.68645775</v>
      </c>
      <c r="N72" s="236">
        <v>0</v>
      </c>
      <c r="O72" s="236">
        <v>0</v>
      </c>
      <c r="P72" s="236">
        <v>0</v>
      </c>
    </row>
    <row r="73" spans="1:16">
      <c r="A73" s="355"/>
      <c r="B73" s="355"/>
      <c r="C73" s="356"/>
      <c r="D73" s="32" t="s">
        <v>114</v>
      </c>
      <c r="E73" s="236">
        <v>0</v>
      </c>
      <c r="F73" s="236">
        <v>400000000</v>
      </c>
      <c r="G73" s="236">
        <v>600000000</v>
      </c>
      <c r="H73" s="236">
        <v>0</v>
      </c>
      <c r="I73" s="236">
        <v>0</v>
      </c>
      <c r="J73" s="236">
        <v>400000000</v>
      </c>
      <c r="K73" s="236">
        <v>950000000</v>
      </c>
      <c r="L73" s="236">
        <v>0</v>
      </c>
      <c r="M73" s="236">
        <v>0</v>
      </c>
      <c r="N73" s="236">
        <v>400000000</v>
      </c>
      <c r="O73" s="236">
        <v>500000000</v>
      </c>
      <c r="P73" s="236">
        <v>0</v>
      </c>
    </row>
    <row r="74" spans="1:16">
      <c r="A74" s="355"/>
      <c r="B74" s="355"/>
      <c r="C74" s="356"/>
      <c r="D74" s="32" t="s">
        <v>115</v>
      </c>
      <c r="E74" s="236">
        <v>0</v>
      </c>
      <c r="F74" s="236">
        <v>200000000</v>
      </c>
      <c r="G74" s="236">
        <v>400000000</v>
      </c>
      <c r="H74" s="236">
        <v>0</v>
      </c>
      <c r="I74" s="236">
        <v>0</v>
      </c>
      <c r="J74" s="236">
        <v>200000000</v>
      </c>
      <c r="K74" s="236">
        <v>950000000</v>
      </c>
      <c r="L74" s="236">
        <v>0</v>
      </c>
      <c r="M74" s="236">
        <v>0</v>
      </c>
      <c r="N74" s="236">
        <v>200000000</v>
      </c>
      <c r="O74" s="236">
        <v>1000000000</v>
      </c>
      <c r="P74" s="236">
        <v>0</v>
      </c>
    </row>
    <row r="75" spans="1:16">
      <c r="A75" s="355"/>
      <c r="B75" s="355"/>
      <c r="C75" s="356"/>
      <c r="D75" s="32" t="s">
        <v>116</v>
      </c>
      <c r="E75" s="236">
        <v>0</v>
      </c>
      <c r="F75" s="236">
        <v>0</v>
      </c>
      <c r="G75" s="236">
        <v>0</v>
      </c>
      <c r="H75" s="236">
        <v>0</v>
      </c>
      <c r="I75" s="236">
        <v>0</v>
      </c>
      <c r="J75" s="236">
        <v>0</v>
      </c>
      <c r="K75" s="236">
        <v>0</v>
      </c>
      <c r="L75" s="236">
        <v>0</v>
      </c>
      <c r="M75" s="236">
        <v>0</v>
      </c>
      <c r="N75" s="236">
        <v>0</v>
      </c>
      <c r="O75" s="236">
        <v>0</v>
      </c>
      <c r="P75" s="236">
        <v>0</v>
      </c>
    </row>
    <row r="76" spans="1:16">
      <c r="A76" s="355"/>
      <c r="B76" s="355"/>
      <c r="C76" s="356"/>
      <c r="D76" s="32" t="s">
        <v>117</v>
      </c>
      <c r="E76" s="236">
        <v>0</v>
      </c>
      <c r="F76" s="236">
        <v>0</v>
      </c>
      <c r="G76" s="236">
        <v>0</v>
      </c>
      <c r="H76" s="236">
        <v>0</v>
      </c>
      <c r="I76" s="236">
        <v>0</v>
      </c>
      <c r="J76" s="236">
        <v>0</v>
      </c>
      <c r="K76" s="236">
        <v>0</v>
      </c>
      <c r="L76" s="236">
        <v>0</v>
      </c>
      <c r="M76" s="236">
        <v>0</v>
      </c>
      <c r="N76" s="236">
        <v>0</v>
      </c>
      <c r="O76" s="236">
        <v>0</v>
      </c>
      <c r="P76" s="236">
        <v>0</v>
      </c>
    </row>
    <row r="77" spans="1:16">
      <c r="A77" s="355"/>
      <c r="B77" s="355"/>
      <c r="C77" s="356"/>
      <c r="D77" s="32" t="s">
        <v>118</v>
      </c>
      <c r="E77" s="236">
        <v>0</v>
      </c>
      <c r="F77" s="236">
        <v>0</v>
      </c>
      <c r="G77" s="236">
        <v>0</v>
      </c>
      <c r="H77" s="236">
        <v>0</v>
      </c>
      <c r="I77" s="236">
        <v>0</v>
      </c>
      <c r="J77" s="236">
        <v>0</v>
      </c>
      <c r="K77" s="236">
        <v>0</v>
      </c>
      <c r="L77" s="236">
        <v>0</v>
      </c>
      <c r="M77" s="236">
        <v>0</v>
      </c>
      <c r="N77" s="236">
        <v>0</v>
      </c>
      <c r="O77" s="236">
        <v>0</v>
      </c>
      <c r="P77" s="236">
        <v>0</v>
      </c>
    </row>
    <row r="78" spans="1:16">
      <c r="A78" s="355"/>
      <c r="B78" s="355"/>
      <c r="C78" s="356"/>
      <c r="D78" s="32" t="s">
        <v>119</v>
      </c>
      <c r="E78" s="236">
        <v>0</v>
      </c>
      <c r="F78" s="236">
        <v>0</v>
      </c>
      <c r="G78" s="236">
        <v>0</v>
      </c>
      <c r="H78" s="236">
        <v>0</v>
      </c>
      <c r="I78" s="236">
        <v>0</v>
      </c>
      <c r="J78" s="236">
        <v>0</v>
      </c>
      <c r="K78" s="236">
        <v>0</v>
      </c>
      <c r="L78" s="236">
        <v>0</v>
      </c>
      <c r="M78" s="236">
        <v>0</v>
      </c>
      <c r="N78" s="236">
        <v>0</v>
      </c>
      <c r="O78" s="236">
        <v>0</v>
      </c>
      <c r="P78" s="236">
        <v>0</v>
      </c>
    </row>
    <row r="79" spans="1:16">
      <c r="A79" s="355"/>
      <c r="B79" s="355"/>
      <c r="C79" s="356"/>
      <c r="D79" s="34" t="s">
        <v>120</v>
      </c>
      <c r="E79" s="237">
        <f t="shared" ref="E79:P79" si="1">SUM(E72:E78)</f>
        <v>76218457.003914684</v>
      </c>
      <c r="F79" s="237">
        <f t="shared" si="1"/>
        <v>604800000</v>
      </c>
      <c r="G79" s="237">
        <f t="shared" si="1"/>
        <v>1000000000</v>
      </c>
      <c r="H79" s="237">
        <f t="shared" si="1"/>
        <v>0</v>
      </c>
      <c r="I79" s="237">
        <f t="shared" si="1"/>
        <v>132773542.44030954</v>
      </c>
      <c r="J79" s="237">
        <f t="shared" si="1"/>
        <v>605520000</v>
      </c>
      <c r="K79" s="237">
        <f t="shared" si="1"/>
        <v>1900000000</v>
      </c>
      <c r="L79" s="237">
        <f t="shared" si="1"/>
        <v>0</v>
      </c>
      <c r="M79" s="237">
        <f t="shared" si="1"/>
        <v>134689232.68645775</v>
      </c>
      <c r="N79" s="237">
        <f t="shared" si="1"/>
        <v>600000000</v>
      </c>
      <c r="O79" s="237">
        <f t="shared" si="1"/>
        <v>1500000000</v>
      </c>
      <c r="P79" s="237">
        <f t="shared" si="1"/>
        <v>0</v>
      </c>
    </row>
  </sheetData>
  <mergeCells count="23">
    <mergeCell ref="A29:B32"/>
    <mergeCell ref="A1:D1"/>
    <mergeCell ref="A3:B4"/>
    <mergeCell ref="A5:B7"/>
    <mergeCell ref="A8:A14"/>
    <mergeCell ref="B8:B10"/>
    <mergeCell ref="B11:B13"/>
    <mergeCell ref="A15:A25"/>
    <mergeCell ref="B15:B17"/>
    <mergeCell ref="B18:B23"/>
    <mergeCell ref="B24:B25"/>
    <mergeCell ref="A26:B28"/>
    <mergeCell ref="A33:B36"/>
    <mergeCell ref="A37:B38"/>
    <mergeCell ref="A39:A65"/>
    <mergeCell ref="B39:B65"/>
    <mergeCell ref="A67:B79"/>
    <mergeCell ref="C72:C79"/>
    <mergeCell ref="C67:D68"/>
    <mergeCell ref="E67:H67"/>
    <mergeCell ref="I67:L67"/>
    <mergeCell ref="M67:P67"/>
    <mergeCell ref="C69:C71"/>
  </mergeCells>
  <hyperlinks>
    <hyperlink ref="D10" r:id="rId1" display="mailto:diego.velez@udea.edu.co" xr:uid="{5C255EE0-BDD4-43F2-93C2-F48AA0D2354C}"/>
    <hyperlink ref="D13" r:id="rId2" xr:uid="{331068AF-C9D2-414C-A248-91C1149BB138}"/>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AA6BC-42CF-432F-86CF-D5B8C385F274}">
  <sheetPr>
    <tabColor theme="7" tint="-0.249977111117893"/>
  </sheetPr>
  <dimension ref="A1:CO61"/>
  <sheetViews>
    <sheetView zoomScaleNormal="100" workbookViewId="0">
      <pane xSplit="9" ySplit="3" topLeftCell="J4" activePane="bottomRight" state="frozen"/>
      <selection pane="topRight" activeCell="J1" sqref="J1"/>
      <selection pane="bottomLeft" activeCell="A4" sqref="A4"/>
      <selection pane="bottomRight" activeCell="H5" sqref="H5"/>
    </sheetView>
  </sheetViews>
  <sheetFormatPr defaultColWidth="11.42578125" defaultRowHeight="15"/>
  <cols>
    <col min="1" max="1" width="15.42578125" customWidth="1"/>
    <col min="2" max="2" width="21.7109375" style="48" customWidth="1"/>
    <col min="3" max="3" width="28.42578125" style="48" bestFit="1" customWidth="1"/>
    <col min="4" max="4" width="23" style="48" customWidth="1"/>
    <col min="5" max="5" width="10.42578125" style="62" customWidth="1"/>
    <col min="6" max="8" width="14" style="48" bestFit="1" customWidth="1"/>
    <col min="9" max="9" width="16.140625" style="48" customWidth="1"/>
    <col min="10" max="10" width="11.42578125" style="48"/>
    <col min="11" max="11" width="12.42578125" style="48" customWidth="1"/>
    <col min="12" max="13" width="11.42578125" style="48"/>
    <col min="14" max="14" width="12.42578125" style="48" bestFit="1" customWidth="1"/>
    <col min="15" max="17" width="11.42578125" style="48"/>
    <col min="18" max="18" width="12.42578125" style="48" bestFit="1" customWidth="1"/>
    <col min="19" max="20" width="11.42578125" style="48"/>
    <col min="21" max="21" width="11.42578125" style="54"/>
    <col min="23" max="24" width="12.42578125" bestFit="1" customWidth="1"/>
    <col min="27" max="28" width="12.42578125" bestFit="1" customWidth="1"/>
    <col min="31" max="32" width="12.42578125" bestFit="1" customWidth="1"/>
    <col min="35" max="36" width="12.42578125" bestFit="1" customWidth="1"/>
    <col min="39" max="40" width="12.42578125" bestFit="1" customWidth="1"/>
    <col min="43" max="43" width="12.42578125" bestFit="1" customWidth="1"/>
    <col min="44" max="44" width="14" bestFit="1" customWidth="1"/>
  </cols>
  <sheetData>
    <row r="1" spans="1:93" s="36" customFormat="1">
      <c r="A1" s="406" t="s">
        <v>121</v>
      </c>
      <c r="B1" s="407" t="s">
        <v>122</v>
      </c>
      <c r="C1" s="407" t="s">
        <v>123</v>
      </c>
      <c r="D1" s="414" t="s">
        <v>124</v>
      </c>
      <c r="E1" s="414" t="s">
        <v>125</v>
      </c>
      <c r="F1" s="410" t="s">
        <v>126</v>
      </c>
      <c r="G1" s="410" t="s">
        <v>127</v>
      </c>
      <c r="H1" s="406" t="s">
        <v>128</v>
      </c>
      <c r="I1" s="413"/>
      <c r="J1" s="409"/>
      <c r="K1" s="409"/>
      <c r="L1" s="409"/>
      <c r="M1" s="409"/>
      <c r="N1" s="409"/>
      <c r="O1" s="409"/>
      <c r="P1" s="409"/>
      <c r="Q1" s="409"/>
      <c r="R1" s="409"/>
      <c r="S1" s="409"/>
      <c r="T1" s="409"/>
      <c r="U1" s="409"/>
      <c r="V1" s="409"/>
      <c r="W1" s="409"/>
      <c r="X1" s="409"/>
      <c r="Y1" s="409"/>
      <c r="Z1" s="409"/>
      <c r="AA1" s="409"/>
      <c r="AB1" s="409"/>
      <c r="AC1" s="409"/>
      <c r="AD1" s="409"/>
      <c r="AE1" s="409"/>
      <c r="AF1" s="409"/>
      <c r="AG1" s="409"/>
      <c r="AH1" s="409"/>
      <c r="AI1" s="409"/>
      <c r="AJ1" s="409"/>
      <c r="AK1" s="409"/>
      <c r="AL1" s="409"/>
      <c r="AM1" s="409"/>
      <c r="AN1" s="409"/>
      <c r="AO1" s="409"/>
      <c r="AP1" s="409"/>
      <c r="AQ1" s="409"/>
      <c r="AR1" s="409"/>
      <c r="AS1" s="409"/>
      <c r="AT1" s="409"/>
      <c r="AU1" s="409"/>
      <c r="AV1" s="409"/>
      <c r="AW1" s="409"/>
      <c r="AX1" s="409"/>
      <c r="AY1" s="409"/>
      <c r="AZ1" s="409"/>
      <c r="BA1" s="409"/>
      <c r="BB1" s="409"/>
      <c r="BC1" s="409"/>
      <c r="BD1" s="409"/>
      <c r="BE1" s="409"/>
      <c r="BF1" s="409"/>
      <c r="BG1" s="409"/>
      <c r="BH1" s="409"/>
      <c r="BI1" s="409"/>
      <c r="BJ1" s="409"/>
      <c r="BK1" s="409"/>
      <c r="BL1" s="409"/>
      <c r="BM1" s="409"/>
      <c r="BN1" s="409"/>
      <c r="BO1" s="409"/>
      <c r="BP1" s="409"/>
      <c r="BQ1" s="409"/>
      <c r="BR1" s="409"/>
      <c r="BS1" s="409"/>
      <c r="BT1" s="409"/>
      <c r="BU1" s="409"/>
      <c r="BV1" s="409"/>
      <c r="BW1" s="409"/>
      <c r="BX1" s="409"/>
      <c r="BY1" s="409"/>
      <c r="BZ1" s="409"/>
      <c r="CA1" s="409"/>
      <c r="CB1" s="409"/>
      <c r="CC1" s="409"/>
      <c r="CD1" s="409"/>
      <c r="CE1" s="409"/>
      <c r="CF1" s="409"/>
      <c r="CG1" s="409"/>
      <c r="CH1" s="409"/>
      <c r="CI1" s="409"/>
      <c r="CJ1" s="409"/>
      <c r="CK1" s="409"/>
      <c r="CL1" s="409"/>
      <c r="CM1" s="409"/>
      <c r="CN1" s="409"/>
      <c r="CO1" s="409"/>
    </row>
    <row r="2" spans="1:93" s="37" customFormat="1">
      <c r="A2" s="407"/>
      <c r="B2" s="407"/>
      <c r="C2" s="407"/>
      <c r="D2" s="411"/>
      <c r="E2" s="411"/>
      <c r="F2" s="411"/>
      <c r="G2" s="411"/>
      <c r="H2" s="407"/>
      <c r="I2" s="413"/>
      <c r="J2" s="397"/>
      <c r="K2" s="397"/>
      <c r="L2" s="397"/>
      <c r="M2" s="397"/>
      <c r="N2" s="397"/>
      <c r="O2" s="397"/>
      <c r="P2" s="397"/>
      <c r="Q2" s="397"/>
      <c r="R2" s="397"/>
      <c r="S2" s="397"/>
      <c r="T2" s="397"/>
      <c r="U2" s="397"/>
      <c r="V2" s="397"/>
      <c r="W2" s="397"/>
      <c r="X2" s="397"/>
      <c r="Y2" s="397"/>
      <c r="Z2" s="397"/>
      <c r="AA2" s="397"/>
      <c r="AB2" s="397"/>
      <c r="AC2" s="397"/>
      <c r="AD2" s="397"/>
      <c r="AE2" s="397"/>
      <c r="AF2" s="397"/>
      <c r="AG2" s="397"/>
      <c r="AH2" s="397"/>
      <c r="AI2" s="397"/>
      <c r="AJ2" s="397"/>
      <c r="AK2" s="397"/>
      <c r="AL2" s="397"/>
      <c r="AM2" s="397"/>
      <c r="AN2" s="397"/>
      <c r="AO2" s="397"/>
      <c r="AP2" s="397"/>
      <c r="AQ2" s="397"/>
      <c r="AR2" s="397"/>
      <c r="AS2" s="397"/>
      <c r="AT2" s="397"/>
      <c r="AU2" s="397"/>
      <c r="AV2" s="397"/>
      <c r="AW2" s="397"/>
      <c r="AX2" s="397"/>
      <c r="AY2" s="397"/>
      <c r="AZ2" s="397"/>
      <c r="BA2" s="397"/>
      <c r="BB2" s="397"/>
      <c r="BC2" s="397"/>
      <c r="BD2" s="397"/>
      <c r="BE2" s="397"/>
      <c r="BF2" s="397"/>
      <c r="BG2" s="397"/>
      <c r="BH2" s="397"/>
      <c r="BI2" s="397"/>
      <c r="BJ2" s="397"/>
      <c r="BK2" s="397"/>
      <c r="BL2" s="397"/>
      <c r="BM2" s="397"/>
      <c r="BN2" s="397"/>
      <c r="BO2" s="397"/>
      <c r="BP2" s="397"/>
      <c r="BQ2" s="397"/>
      <c r="BR2" s="397"/>
      <c r="BS2" s="397"/>
      <c r="BT2" s="397"/>
      <c r="BU2" s="397"/>
      <c r="BV2" s="397"/>
      <c r="BW2" s="397"/>
      <c r="BX2" s="397"/>
      <c r="BY2" s="397"/>
      <c r="BZ2" s="397"/>
      <c r="CA2" s="397"/>
      <c r="CB2" s="397"/>
      <c r="CC2" s="397"/>
      <c r="CD2" s="397"/>
      <c r="CE2" s="397"/>
      <c r="CF2" s="397"/>
      <c r="CG2" s="397"/>
      <c r="CH2" s="397"/>
      <c r="CI2" s="397"/>
      <c r="CJ2" s="397"/>
      <c r="CK2" s="397"/>
      <c r="CL2" s="397"/>
      <c r="CM2" s="397"/>
      <c r="CN2" s="397"/>
      <c r="CO2" s="397"/>
    </row>
    <row r="3" spans="1:93" s="36" customFormat="1">
      <c r="A3" s="407"/>
      <c r="B3" s="407"/>
      <c r="C3" s="407"/>
      <c r="D3" s="412"/>
      <c r="E3" s="412"/>
      <c r="F3" s="412"/>
      <c r="G3" s="412"/>
      <c r="H3" s="407"/>
      <c r="I3" s="413"/>
      <c r="J3" s="298"/>
      <c r="K3" s="298"/>
      <c r="L3" s="299"/>
      <c r="M3" s="298"/>
      <c r="N3" s="298"/>
      <c r="O3" s="298"/>
      <c r="P3" s="299"/>
      <c r="Q3" s="298"/>
      <c r="R3" s="298"/>
      <c r="S3" s="298"/>
      <c r="T3" s="299"/>
      <c r="U3" s="298"/>
      <c r="V3" s="298"/>
      <c r="W3" s="298"/>
      <c r="X3" s="299"/>
      <c r="Y3" s="298"/>
      <c r="Z3" s="298"/>
      <c r="AA3" s="298"/>
      <c r="AB3" s="299"/>
      <c r="AC3" s="298"/>
      <c r="AD3" s="298"/>
      <c r="AE3" s="298"/>
      <c r="AF3" s="299"/>
      <c r="AG3" s="298"/>
      <c r="AH3" s="298"/>
      <c r="AI3" s="298"/>
      <c r="AJ3" s="299"/>
      <c r="AK3" s="298"/>
      <c r="AL3" s="298"/>
      <c r="AM3" s="298"/>
      <c r="AN3" s="299"/>
      <c r="AO3" s="298"/>
      <c r="AP3" s="298"/>
      <c r="AQ3" s="298"/>
      <c r="AR3" s="299"/>
      <c r="AS3" s="298"/>
      <c r="AT3" s="298"/>
      <c r="AU3" s="298"/>
      <c r="AV3" s="299"/>
      <c r="AW3" s="298"/>
      <c r="AX3" s="298"/>
      <c r="AY3" s="298"/>
      <c r="AZ3" s="299"/>
      <c r="BA3" s="298"/>
      <c r="BB3" s="298"/>
      <c r="BC3" s="298"/>
      <c r="BD3" s="299"/>
      <c r="BE3" s="298"/>
      <c r="BF3" s="298"/>
      <c r="BG3" s="298"/>
      <c r="BH3" s="299"/>
      <c r="BI3" s="298"/>
      <c r="BJ3" s="298"/>
      <c r="BK3" s="298"/>
      <c r="BL3" s="299"/>
      <c r="BM3" s="298"/>
      <c r="BN3" s="298"/>
      <c r="BO3" s="298"/>
      <c r="BP3" s="299"/>
      <c r="BQ3" s="298"/>
      <c r="BR3" s="298"/>
      <c r="BS3" s="298"/>
      <c r="BT3" s="299"/>
      <c r="BU3" s="298"/>
      <c r="BV3" s="298"/>
      <c r="BW3" s="298"/>
      <c r="BX3" s="299"/>
      <c r="BY3" s="298"/>
      <c r="BZ3" s="298"/>
      <c r="CA3" s="298"/>
      <c r="CB3" s="299"/>
      <c r="CC3" s="298"/>
      <c r="CD3" s="298"/>
      <c r="CE3" s="298"/>
      <c r="CF3" s="299"/>
      <c r="CG3" s="298"/>
      <c r="CH3" s="298"/>
      <c r="CI3" s="298"/>
      <c r="CJ3" s="299"/>
      <c r="CK3" s="298"/>
      <c r="CL3" s="298"/>
      <c r="CM3" s="298"/>
      <c r="CN3" s="299"/>
      <c r="CO3" s="298"/>
    </row>
    <row r="4" spans="1:93" s="43" customFormat="1" ht="63.75">
      <c r="A4" s="404" t="s">
        <v>950</v>
      </c>
      <c r="B4" s="408" t="s">
        <v>130</v>
      </c>
      <c r="C4" s="39" t="s">
        <v>131</v>
      </c>
      <c r="D4" s="39" t="s">
        <v>88</v>
      </c>
      <c r="E4" s="40">
        <v>0.2</v>
      </c>
      <c r="F4" s="41">
        <v>45108</v>
      </c>
      <c r="G4" s="41">
        <v>45170</v>
      </c>
      <c r="H4" s="42">
        <v>3</v>
      </c>
      <c r="I4" s="300"/>
      <c r="J4" s="301"/>
      <c r="K4" s="302"/>
      <c r="L4" s="302"/>
      <c r="M4" s="302"/>
      <c r="N4" s="302"/>
      <c r="O4" s="302"/>
      <c r="P4" s="302"/>
      <c r="Q4" s="302"/>
      <c r="R4" s="302"/>
      <c r="S4" s="302"/>
      <c r="T4" s="302"/>
      <c r="U4" s="303"/>
      <c r="V4" s="303"/>
      <c r="W4" s="303"/>
      <c r="X4" s="303"/>
      <c r="Y4" s="303"/>
      <c r="Z4" s="303"/>
      <c r="AA4" s="303"/>
      <c r="AB4" s="303"/>
      <c r="AC4" s="303"/>
      <c r="AD4" s="303"/>
      <c r="AE4" s="303"/>
      <c r="AF4" s="303"/>
      <c r="AG4" s="303"/>
      <c r="AH4" s="303"/>
      <c r="AI4" s="303"/>
      <c r="AJ4" s="303"/>
      <c r="AK4" s="303"/>
      <c r="AL4" s="303"/>
      <c r="AM4" s="303"/>
      <c r="AN4" s="303"/>
      <c r="AO4" s="303"/>
      <c r="AP4" s="303"/>
      <c r="AQ4" s="303"/>
      <c r="AR4" s="303"/>
      <c r="AS4" s="303"/>
      <c r="AT4" s="303"/>
      <c r="AU4" s="303"/>
      <c r="AV4" s="303"/>
      <c r="AW4" s="303"/>
      <c r="AX4" s="303"/>
      <c r="AY4" s="303"/>
      <c r="AZ4" s="303"/>
      <c r="BA4" s="303"/>
      <c r="BB4" s="303"/>
      <c r="BC4" s="303"/>
      <c r="BD4" s="303"/>
      <c r="BE4" s="303"/>
      <c r="BF4" s="303"/>
      <c r="BG4" s="303"/>
      <c r="BH4" s="303"/>
      <c r="BI4" s="303"/>
      <c r="BJ4" s="303"/>
      <c r="BK4" s="303"/>
      <c r="BL4" s="303"/>
      <c r="BM4" s="303"/>
      <c r="BN4" s="303"/>
      <c r="BO4" s="303"/>
      <c r="BP4" s="303"/>
      <c r="BQ4" s="303"/>
      <c r="BR4" s="303"/>
      <c r="BS4" s="303"/>
      <c r="BT4" s="303"/>
      <c r="BU4" s="303"/>
      <c r="BV4" s="303"/>
      <c r="BW4" s="303"/>
      <c r="BX4" s="303"/>
      <c r="BY4" s="303"/>
      <c r="BZ4" s="303"/>
      <c r="CA4" s="303"/>
      <c r="CB4" s="303"/>
      <c r="CC4" s="303"/>
      <c r="CD4" s="303"/>
      <c r="CE4" s="303"/>
      <c r="CF4" s="303"/>
      <c r="CG4" s="303"/>
      <c r="CH4" s="303"/>
      <c r="CI4" s="303"/>
      <c r="CJ4" s="303"/>
      <c r="CK4" s="303"/>
      <c r="CL4" s="303"/>
      <c r="CM4" s="303"/>
      <c r="CN4" s="303"/>
      <c r="CO4" s="303"/>
    </row>
    <row r="5" spans="1:93" s="43" customFormat="1" ht="51">
      <c r="A5" s="404"/>
      <c r="B5" s="408"/>
      <c r="C5" s="39" t="s">
        <v>132</v>
      </c>
      <c r="D5" s="39" t="s">
        <v>94</v>
      </c>
      <c r="E5" s="40">
        <v>0.2</v>
      </c>
      <c r="F5" s="41">
        <v>45200</v>
      </c>
      <c r="G5" s="41">
        <v>45200</v>
      </c>
      <c r="H5" s="42">
        <v>1</v>
      </c>
      <c r="I5" s="300"/>
      <c r="J5" s="301"/>
      <c r="K5" s="302"/>
      <c r="L5" s="302"/>
      <c r="M5" s="302"/>
      <c r="N5" s="302"/>
      <c r="O5" s="302"/>
      <c r="P5" s="302"/>
      <c r="Q5" s="302"/>
      <c r="R5" s="302"/>
      <c r="S5" s="302"/>
      <c r="T5" s="302"/>
      <c r="U5" s="303"/>
      <c r="V5" s="303"/>
      <c r="W5" s="303"/>
      <c r="X5" s="303"/>
      <c r="Y5" s="303"/>
      <c r="Z5" s="303"/>
      <c r="AA5" s="303"/>
      <c r="AB5" s="303"/>
      <c r="AC5" s="303"/>
      <c r="AD5" s="303"/>
      <c r="AE5" s="303"/>
      <c r="AF5" s="303"/>
      <c r="AG5" s="303"/>
      <c r="AH5" s="303"/>
      <c r="AI5" s="303"/>
      <c r="AJ5" s="303"/>
      <c r="AK5" s="303"/>
      <c r="AL5" s="303"/>
      <c r="AM5" s="303"/>
      <c r="AN5" s="303"/>
      <c r="AO5" s="303"/>
      <c r="AP5" s="303"/>
      <c r="AQ5" s="303"/>
      <c r="AR5" s="303"/>
      <c r="AS5" s="303"/>
      <c r="AT5" s="303"/>
      <c r="AU5" s="303"/>
      <c r="AV5" s="303"/>
      <c r="AW5" s="303"/>
      <c r="AX5" s="303"/>
      <c r="AY5" s="303"/>
      <c r="AZ5" s="303"/>
      <c r="BA5" s="303"/>
      <c r="BB5" s="303"/>
      <c r="BC5" s="303"/>
      <c r="BD5" s="303"/>
      <c r="BE5" s="303"/>
      <c r="BF5" s="303"/>
      <c r="BG5" s="303"/>
      <c r="BH5" s="303"/>
      <c r="BI5" s="303"/>
      <c r="BJ5" s="303"/>
      <c r="BK5" s="303"/>
      <c r="BL5" s="303"/>
      <c r="BM5" s="303"/>
      <c r="BN5" s="303"/>
      <c r="BO5" s="303"/>
      <c r="BP5" s="303"/>
      <c r="BQ5" s="303"/>
      <c r="BR5" s="303"/>
      <c r="BS5" s="303"/>
      <c r="BT5" s="303"/>
      <c r="BU5" s="303"/>
      <c r="BV5" s="303"/>
      <c r="BW5" s="303"/>
      <c r="BX5" s="303"/>
      <c r="BY5" s="303"/>
      <c r="BZ5" s="303"/>
      <c r="CA5" s="303"/>
      <c r="CB5" s="303"/>
      <c r="CC5" s="303"/>
      <c r="CD5" s="303"/>
      <c r="CE5" s="303"/>
      <c r="CF5" s="303"/>
      <c r="CG5" s="303"/>
      <c r="CH5" s="303"/>
      <c r="CI5" s="303"/>
      <c r="CJ5" s="303"/>
      <c r="CK5" s="303"/>
      <c r="CL5" s="303"/>
      <c r="CM5" s="303"/>
      <c r="CN5" s="303"/>
      <c r="CO5" s="303"/>
    </row>
    <row r="6" spans="1:93" s="43" customFormat="1" ht="102">
      <c r="A6" s="404"/>
      <c r="B6" s="408"/>
      <c r="C6" s="39" t="s">
        <v>1070</v>
      </c>
      <c r="D6" s="39" t="s">
        <v>1069</v>
      </c>
      <c r="E6" s="40">
        <v>0.1</v>
      </c>
      <c r="F6" s="41">
        <v>45170</v>
      </c>
      <c r="G6" s="41">
        <v>45352</v>
      </c>
      <c r="H6" s="42">
        <v>7</v>
      </c>
      <c r="I6" s="300"/>
      <c r="J6" s="301"/>
      <c r="K6" s="301"/>
      <c r="L6" s="302"/>
      <c r="M6" s="302"/>
      <c r="N6" s="301"/>
      <c r="O6" s="301"/>
      <c r="P6" s="302"/>
      <c r="Q6" s="302"/>
      <c r="R6" s="302"/>
      <c r="S6" s="302"/>
      <c r="T6" s="302"/>
      <c r="U6" s="303"/>
      <c r="V6" s="303"/>
      <c r="W6" s="303"/>
      <c r="X6" s="303"/>
      <c r="Y6" s="303"/>
      <c r="Z6" s="303"/>
      <c r="AA6" s="303"/>
      <c r="AB6" s="304"/>
      <c r="AC6" s="303"/>
      <c r="AD6" s="303"/>
      <c r="AE6" s="303"/>
      <c r="AF6" s="303"/>
      <c r="AG6" s="303"/>
      <c r="AH6" s="303"/>
      <c r="AI6" s="303"/>
      <c r="AJ6" s="303"/>
      <c r="AK6" s="303"/>
      <c r="AL6" s="303"/>
      <c r="AM6" s="303"/>
      <c r="AN6" s="304"/>
      <c r="AO6" s="303"/>
      <c r="AP6" s="303"/>
      <c r="AQ6" s="303"/>
      <c r="AR6" s="303"/>
      <c r="AS6" s="303"/>
      <c r="AT6" s="303"/>
      <c r="AU6" s="303"/>
      <c r="AV6" s="303"/>
      <c r="AW6" s="303"/>
      <c r="AX6" s="303"/>
      <c r="AY6" s="303"/>
      <c r="AZ6" s="303"/>
      <c r="BA6" s="303"/>
      <c r="BB6" s="303"/>
      <c r="BC6" s="303"/>
      <c r="BD6" s="303"/>
      <c r="BE6" s="303"/>
      <c r="BF6" s="303"/>
      <c r="BG6" s="303"/>
      <c r="BH6" s="303"/>
      <c r="BI6" s="303"/>
      <c r="BJ6" s="303"/>
      <c r="BK6" s="303"/>
      <c r="BL6" s="303"/>
      <c r="BM6" s="303"/>
      <c r="BN6" s="303"/>
      <c r="BO6" s="303"/>
      <c r="BP6" s="303"/>
      <c r="BQ6" s="303"/>
      <c r="BR6" s="303"/>
      <c r="BS6" s="303"/>
      <c r="BT6" s="303"/>
      <c r="BU6" s="303"/>
      <c r="BV6" s="303"/>
      <c r="BW6" s="303"/>
      <c r="BX6" s="303"/>
      <c r="BY6" s="303"/>
      <c r="BZ6" s="303"/>
      <c r="CA6" s="303"/>
      <c r="CB6" s="303"/>
      <c r="CC6" s="303"/>
      <c r="CD6" s="303"/>
      <c r="CE6" s="303"/>
      <c r="CF6" s="303"/>
      <c r="CG6" s="303"/>
      <c r="CH6" s="303"/>
      <c r="CI6" s="303"/>
      <c r="CJ6" s="303"/>
      <c r="CK6" s="303"/>
      <c r="CL6" s="303"/>
      <c r="CM6" s="303"/>
      <c r="CN6" s="303"/>
      <c r="CO6" s="303"/>
    </row>
    <row r="7" spans="1:93" s="43" customFormat="1" ht="51">
      <c r="A7" s="404" t="s">
        <v>129</v>
      </c>
      <c r="B7" s="405" t="s">
        <v>133</v>
      </c>
      <c r="C7" s="44" t="s">
        <v>134</v>
      </c>
      <c r="D7" s="44" t="s">
        <v>97</v>
      </c>
      <c r="E7" s="45">
        <v>0.15</v>
      </c>
      <c r="F7" s="46">
        <v>45200</v>
      </c>
      <c r="G7" s="46">
        <v>45323</v>
      </c>
      <c r="H7" s="47">
        <v>5</v>
      </c>
      <c r="I7" s="300"/>
      <c r="J7" s="301"/>
      <c r="K7" s="302"/>
      <c r="L7" s="302"/>
      <c r="M7" s="302"/>
      <c r="N7" s="301"/>
      <c r="O7" s="302"/>
      <c r="P7" s="302"/>
      <c r="Q7" s="302"/>
      <c r="R7" s="302"/>
      <c r="S7" s="302"/>
      <c r="T7" s="302"/>
      <c r="U7" s="303"/>
      <c r="V7" s="303"/>
      <c r="W7" s="303"/>
      <c r="X7" s="303"/>
      <c r="Y7" s="303"/>
      <c r="Z7" s="303"/>
      <c r="AA7" s="303"/>
      <c r="AB7" s="303"/>
      <c r="AC7" s="303"/>
      <c r="AD7" s="303"/>
      <c r="AE7" s="303"/>
      <c r="AF7" s="303"/>
      <c r="AG7" s="303"/>
      <c r="AH7" s="303"/>
      <c r="AI7" s="303"/>
      <c r="AJ7" s="303"/>
      <c r="AK7" s="303"/>
      <c r="AL7" s="303"/>
      <c r="AM7" s="303"/>
      <c r="AN7" s="303"/>
      <c r="AO7" s="303"/>
      <c r="AP7" s="303"/>
      <c r="AQ7" s="303"/>
      <c r="AR7" s="303"/>
      <c r="AS7" s="303"/>
      <c r="AT7" s="303"/>
      <c r="AU7" s="303"/>
      <c r="AV7" s="303"/>
      <c r="AW7" s="303"/>
      <c r="AX7" s="303"/>
      <c r="AY7" s="303"/>
      <c r="AZ7" s="303"/>
      <c r="BA7" s="303"/>
      <c r="BB7" s="303"/>
      <c r="BC7" s="303"/>
      <c r="BD7" s="303"/>
      <c r="BE7" s="303"/>
      <c r="BF7" s="303"/>
      <c r="BG7" s="303"/>
      <c r="BH7" s="303"/>
      <c r="BI7" s="303"/>
      <c r="BJ7" s="303"/>
      <c r="BK7" s="303"/>
      <c r="BL7" s="303"/>
      <c r="BM7" s="303"/>
      <c r="BN7" s="303"/>
      <c r="BO7" s="303"/>
      <c r="BP7" s="303"/>
      <c r="BQ7" s="303"/>
      <c r="BR7" s="303"/>
      <c r="BS7" s="303"/>
      <c r="BT7" s="303"/>
      <c r="BU7" s="303"/>
      <c r="BV7" s="303"/>
      <c r="BW7" s="303"/>
      <c r="BX7" s="303"/>
      <c r="BY7" s="303"/>
      <c r="BZ7" s="303"/>
      <c r="CA7" s="303"/>
      <c r="CB7" s="303"/>
      <c r="CC7" s="303"/>
      <c r="CD7" s="303"/>
      <c r="CE7" s="303"/>
      <c r="CF7" s="303"/>
      <c r="CG7" s="303"/>
      <c r="CH7" s="303"/>
      <c r="CI7" s="303"/>
      <c r="CJ7" s="303"/>
      <c r="CK7" s="303"/>
      <c r="CL7" s="303"/>
      <c r="CM7" s="303"/>
      <c r="CN7" s="303"/>
      <c r="CO7" s="303"/>
    </row>
    <row r="8" spans="1:93" s="43" customFormat="1" ht="63.75">
      <c r="A8" s="404" t="s">
        <v>129</v>
      </c>
      <c r="B8" s="405" t="s">
        <v>96</v>
      </c>
      <c r="C8" s="44" t="s">
        <v>135</v>
      </c>
      <c r="D8" s="44" t="s">
        <v>99</v>
      </c>
      <c r="E8" s="45">
        <v>0.35</v>
      </c>
      <c r="F8" s="46">
        <v>45261</v>
      </c>
      <c r="G8" s="46">
        <v>45992</v>
      </c>
      <c r="H8" s="47">
        <v>25</v>
      </c>
      <c r="I8" s="300"/>
      <c r="J8" s="301"/>
      <c r="K8" s="302"/>
      <c r="L8" s="302"/>
      <c r="M8" s="302"/>
      <c r="N8" s="301"/>
      <c r="O8" s="302"/>
      <c r="P8" s="302"/>
      <c r="Q8" s="302"/>
      <c r="R8" s="301"/>
      <c r="S8" s="302"/>
      <c r="T8" s="302"/>
      <c r="U8" s="303"/>
      <c r="V8" s="303"/>
      <c r="W8" s="304"/>
      <c r="X8" s="304"/>
      <c r="Y8" s="303"/>
      <c r="Z8" s="303"/>
      <c r="AA8" s="304"/>
      <c r="AB8" s="304"/>
      <c r="AC8" s="303"/>
      <c r="AD8" s="303"/>
      <c r="AE8" s="304"/>
      <c r="AF8" s="304"/>
      <c r="AG8" s="303"/>
      <c r="AH8" s="303"/>
      <c r="AI8" s="304"/>
      <c r="AJ8" s="304"/>
      <c r="AK8" s="303"/>
      <c r="AL8" s="303"/>
      <c r="AM8" s="304"/>
      <c r="AN8" s="304"/>
      <c r="AO8" s="303"/>
      <c r="AP8" s="303"/>
      <c r="AQ8" s="304"/>
      <c r="AR8" s="304"/>
      <c r="AS8" s="303"/>
      <c r="AT8" s="303"/>
      <c r="AU8" s="303"/>
      <c r="AV8" s="303"/>
      <c r="AW8" s="303"/>
      <c r="AX8" s="303"/>
      <c r="AY8" s="303"/>
      <c r="AZ8" s="303"/>
      <c r="BA8" s="303"/>
      <c r="BB8" s="303"/>
      <c r="BC8" s="303"/>
      <c r="BD8" s="303"/>
      <c r="BE8" s="303"/>
      <c r="BF8" s="303"/>
      <c r="BG8" s="303"/>
      <c r="BH8" s="303"/>
      <c r="BI8" s="303"/>
      <c r="BJ8" s="303"/>
      <c r="BK8" s="303"/>
      <c r="BL8" s="303"/>
      <c r="BM8" s="303"/>
      <c r="BN8" s="303"/>
      <c r="BO8" s="303"/>
      <c r="BP8" s="303"/>
      <c r="BQ8" s="303"/>
      <c r="BR8" s="303"/>
      <c r="BS8" s="303"/>
      <c r="BT8" s="303"/>
      <c r="BU8" s="303"/>
      <c r="BV8" s="303"/>
      <c r="BW8" s="303"/>
      <c r="BX8" s="303"/>
      <c r="BY8" s="303"/>
      <c r="BZ8" s="303"/>
      <c r="CA8" s="303"/>
      <c r="CB8" s="303"/>
      <c r="CC8" s="303"/>
      <c r="CD8" s="303"/>
      <c r="CE8" s="303"/>
      <c r="CF8" s="303"/>
      <c r="CG8" s="303"/>
      <c r="CH8" s="303"/>
      <c r="CI8" s="303"/>
      <c r="CJ8" s="303"/>
      <c r="CK8" s="303"/>
      <c r="CL8" s="303"/>
      <c r="CM8" s="303"/>
      <c r="CN8" s="303"/>
      <c r="CO8" s="303"/>
    </row>
    <row r="9" spans="1:93">
      <c r="D9" s="49"/>
      <c r="E9" s="50">
        <f>SUM(E4:E8)</f>
        <v>1</v>
      </c>
      <c r="J9" s="305"/>
      <c r="K9" s="305"/>
      <c r="L9" s="305"/>
      <c r="M9" s="305"/>
      <c r="N9" s="305"/>
      <c r="O9" s="305"/>
      <c r="P9" s="305"/>
      <c r="Q9" s="305"/>
      <c r="R9" s="305"/>
      <c r="S9" s="305"/>
      <c r="T9" s="305"/>
      <c r="U9" s="305"/>
      <c r="V9" s="305"/>
      <c r="W9" s="305"/>
      <c r="X9" s="305"/>
      <c r="Y9" s="305"/>
      <c r="Z9" s="305"/>
      <c r="AA9" s="305"/>
      <c r="AB9" s="305"/>
      <c r="AC9" s="305"/>
      <c r="AD9" s="305"/>
      <c r="AE9" s="305"/>
      <c r="AF9" s="305"/>
      <c r="AG9" s="305"/>
      <c r="AH9" s="305"/>
      <c r="AI9" s="305"/>
      <c r="AJ9" s="305"/>
      <c r="AK9" s="305"/>
      <c r="AL9" s="305"/>
      <c r="AM9" s="305"/>
      <c r="AN9" s="305"/>
      <c r="AO9" s="305"/>
      <c r="AP9" s="305"/>
      <c r="AQ9" s="305"/>
      <c r="AR9" s="305"/>
      <c r="AS9" s="305"/>
      <c r="AT9" s="305"/>
      <c r="AU9" s="305"/>
      <c r="AV9" s="305"/>
      <c r="AW9" s="305"/>
      <c r="AX9" s="305"/>
      <c r="AY9" s="305"/>
      <c r="AZ9" s="305"/>
      <c r="BA9" s="305"/>
      <c r="BB9" s="305"/>
      <c r="BC9" s="305"/>
      <c r="BD9" s="305"/>
      <c r="BE9" s="305"/>
      <c r="BF9" s="305"/>
      <c r="BG9" s="305"/>
      <c r="BH9" s="305"/>
      <c r="BI9" s="305"/>
      <c r="BJ9" s="305"/>
      <c r="BK9" s="305"/>
      <c r="BL9" s="305"/>
      <c r="BM9" s="305"/>
      <c r="BN9" s="305"/>
      <c r="BO9" s="305"/>
      <c r="BP9" s="305"/>
      <c r="BQ9" s="305"/>
      <c r="BR9" s="305"/>
      <c r="BS9" s="305"/>
      <c r="BT9" s="305"/>
      <c r="BU9" s="305"/>
      <c r="BV9" s="305"/>
      <c r="BW9" s="305"/>
      <c r="BX9" s="305"/>
      <c r="BY9" s="305"/>
      <c r="BZ9" s="305"/>
      <c r="CA9" s="305"/>
      <c r="CB9" s="305"/>
      <c r="CC9" s="305"/>
      <c r="CD9" s="305"/>
      <c r="CE9" s="305"/>
      <c r="CF9" s="305"/>
      <c r="CG9" s="305"/>
      <c r="CH9" s="305"/>
      <c r="CI9" s="305"/>
      <c r="CJ9" s="305"/>
      <c r="CK9" s="305"/>
      <c r="CL9" s="305"/>
      <c r="CM9" s="305"/>
      <c r="CN9" s="305"/>
      <c r="CO9" s="305"/>
    </row>
    <row r="11" spans="1:93">
      <c r="B11" s="353" t="s">
        <v>136</v>
      </c>
      <c r="C11" s="354"/>
      <c r="D11" s="354"/>
      <c r="E11" s="402"/>
      <c r="F11" s="52">
        <v>343681232.13068199</v>
      </c>
      <c r="G11" s="53"/>
    </row>
    <row r="12" spans="1:93">
      <c r="B12" s="353" t="s">
        <v>137</v>
      </c>
      <c r="C12" s="354"/>
      <c r="D12" s="354"/>
      <c r="E12" s="402"/>
      <c r="F12" s="52">
        <v>1810320000</v>
      </c>
      <c r="G12" s="53"/>
    </row>
    <row r="13" spans="1:93" s="48" customFormat="1">
      <c r="A13"/>
      <c r="B13" s="353" t="s">
        <v>138</v>
      </c>
      <c r="C13" s="354"/>
      <c r="D13" s="354"/>
      <c r="E13" s="402"/>
      <c r="F13" s="52">
        <v>4400000000</v>
      </c>
      <c r="G13" s="53"/>
      <c r="U13" s="54"/>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row>
    <row r="14" spans="1:93" s="48" customFormat="1">
      <c r="A14"/>
      <c r="B14" s="353" t="s">
        <v>139</v>
      </c>
      <c r="C14" s="354"/>
      <c r="D14" s="354"/>
      <c r="E14" s="402"/>
      <c r="F14" s="52">
        <v>0</v>
      </c>
      <c r="G14" s="53"/>
      <c r="U14" s="5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row>
    <row r="15" spans="1:93" s="48" customFormat="1">
      <c r="A15"/>
      <c r="B15" s="358" t="s">
        <v>140</v>
      </c>
      <c r="C15" s="359"/>
      <c r="D15" s="359"/>
      <c r="E15" s="403"/>
      <c r="F15" s="55">
        <f>SUM(F11:G14)</f>
        <v>6554001232.130682</v>
      </c>
      <c r="G15" s="53"/>
      <c r="U15" s="54"/>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row>
    <row r="17" spans="1:93" ht="30.75" customHeight="1">
      <c r="B17" s="398" t="s">
        <v>1117</v>
      </c>
      <c r="C17" s="398"/>
      <c r="E17" s="401" t="s">
        <v>1118</v>
      </c>
      <c r="F17" s="401"/>
      <c r="G17" s="401"/>
    </row>
    <row r="18" spans="1:93" ht="228" customHeight="1">
      <c r="B18" s="394" t="s">
        <v>1105</v>
      </c>
      <c r="C18" s="399"/>
      <c r="E18" s="394" t="s">
        <v>1122</v>
      </c>
      <c r="F18" s="394"/>
      <c r="G18" s="394"/>
    </row>
    <row r="19" spans="1:93">
      <c r="B19" s="400"/>
      <c r="C19" s="400"/>
    </row>
    <row r="20" spans="1:93" s="48" customFormat="1">
      <c r="A20"/>
      <c r="B20" s="395" t="s">
        <v>141</v>
      </c>
      <c r="C20" s="396"/>
      <c r="D20" s="396"/>
      <c r="E20" s="396"/>
      <c r="F20" s="396"/>
      <c r="G20" s="396"/>
      <c r="H20" s="396"/>
      <c r="I20" s="396"/>
      <c r="J20" s="56"/>
      <c r="U20" s="54"/>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row>
    <row r="21" spans="1:93" s="48" customFormat="1" ht="38.25">
      <c r="A21"/>
      <c r="B21" s="391" t="s">
        <v>142</v>
      </c>
      <c r="C21" s="392"/>
      <c r="D21" s="392"/>
      <c r="E21" s="393"/>
      <c r="F21" s="60" t="s">
        <v>143</v>
      </c>
      <c r="G21" s="60" t="s">
        <v>144</v>
      </c>
      <c r="H21" s="60" t="s">
        <v>145</v>
      </c>
      <c r="I21" s="60" t="s">
        <v>146</v>
      </c>
      <c r="U21" s="54"/>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row>
    <row r="22" spans="1:93" s="48" customFormat="1">
      <c r="A22"/>
      <c r="B22" s="391" t="s">
        <v>147</v>
      </c>
      <c r="C22" s="392"/>
      <c r="D22" s="392"/>
      <c r="E22" s="393"/>
      <c r="F22" s="61" t="s">
        <v>148</v>
      </c>
      <c r="G22" s="51">
        <v>100000</v>
      </c>
      <c r="H22" s="51">
        <f>G22*1.15</f>
        <v>114999.99999999999</v>
      </c>
      <c r="I22" s="51">
        <f>H22*1.15</f>
        <v>132249.99999999997</v>
      </c>
      <c r="U22" s="54"/>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row>
    <row r="23" spans="1:93" s="48" customFormat="1">
      <c r="A23"/>
      <c r="B23" s="57" t="s">
        <v>149</v>
      </c>
      <c r="C23" s="58"/>
      <c r="D23" s="58"/>
      <c r="E23" s="59"/>
      <c r="F23" s="61" t="s">
        <v>150</v>
      </c>
      <c r="G23" s="51">
        <v>11800000</v>
      </c>
      <c r="H23" s="51">
        <f t="shared" ref="H23:I38" si="0">G23*1.15</f>
        <v>13569999.999999998</v>
      </c>
      <c r="I23" s="51">
        <f t="shared" si="0"/>
        <v>15605499.999999996</v>
      </c>
      <c r="U23" s="54"/>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row>
    <row r="24" spans="1:93" s="48" customFormat="1">
      <c r="A24"/>
      <c r="B24" s="391" t="s">
        <v>151</v>
      </c>
      <c r="C24" s="392"/>
      <c r="D24" s="392"/>
      <c r="E24" s="393"/>
      <c r="F24" s="61" t="s">
        <v>148</v>
      </c>
      <c r="G24" s="51">
        <v>5800</v>
      </c>
      <c r="H24" s="51">
        <f t="shared" si="0"/>
        <v>6669.9999999999991</v>
      </c>
      <c r="I24" s="51">
        <f t="shared" si="0"/>
        <v>7670.4999999999982</v>
      </c>
      <c r="U24" s="5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row>
    <row r="25" spans="1:93" s="48" customFormat="1">
      <c r="A25"/>
      <c r="B25" s="391" t="s">
        <v>152</v>
      </c>
      <c r="C25" s="392"/>
      <c r="D25" s="392"/>
      <c r="E25" s="393"/>
      <c r="F25" s="61" t="s">
        <v>148</v>
      </c>
      <c r="G25" s="51">
        <v>7250</v>
      </c>
      <c r="H25" s="51">
        <f t="shared" si="0"/>
        <v>8337.5</v>
      </c>
      <c r="I25" s="51">
        <f t="shared" si="0"/>
        <v>9588.125</v>
      </c>
      <c r="U25" s="54"/>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row>
    <row r="26" spans="1:93" s="48" customFormat="1">
      <c r="A26"/>
      <c r="B26" s="391" t="s">
        <v>153</v>
      </c>
      <c r="C26" s="392"/>
      <c r="D26" s="392"/>
      <c r="E26" s="393"/>
      <c r="F26" s="61" t="s">
        <v>148</v>
      </c>
      <c r="G26" s="51">
        <v>10150</v>
      </c>
      <c r="H26" s="51">
        <f t="shared" si="0"/>
        <v>11672.5</v>
      </c>
      <c r="I26" s="51">
        <f t="shared" si="0"/>
        <v>13423.374999999998</v>
      </c>
      <c r="U26" s="54"/>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row>
    <row r="27" spans="1:93" s="48" customFormat="1">
      <c r="A27"/>
      <c r="B27" s="391" t="s">
        <v>154</v>
      </c>
      <c r="C27" s="392"/>
      <c r="D27" s="392"/>
      <c r="E27" s="393"/>
      <c r="F27" s="61" t="s">
        <v>148</v>
      </c>
      <c r="G27" s="51">
        <v>21750</v>
      </c>
      <c r="H27" s="51">
        <f t="shared" si="0"/>
        <v>25012.499999999996</v>
      </c>
      <c r="I27" s="51">
        <f t="shared" si="0"/>
        <v>28764.374999999993</v>
      </c>
      <c r="U27" s="54"/>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row>
    <row r="28" spans="1:93" s="48" customFormat="1">
      <c r="A28"/>
      <c r="B28" s="391" t="s">
        <v>155</v>
      </c>
      <c r="C28" s="392"/>
      <c r="D28" s="392"/>
      <c r="E28" s="393"/>
      <c r="F28" s="61" t="s">
        <v>148</v>
      </c>
      <c r="G28" s="51">
        <v>27549</v>
      </c>
      <c r="H28" s="51">
        <f t="shared" si="0"/>
        <v>31681.35</v>
      </c>
      <c r="I28" s="51">
        <f t="shared" si="0"/>
        <v>36433.552499999998</v>
      </c>
      <c r="U28" s="54"/>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row>
    <row r="29" spans="1:93" s="48" customFormat="1">
      <c r="A29"/>
      <c r="B29" s="391" t="s">
        <v>156</v>
      </c>
      <c r="C29" s="392"/>
      <c r="D29" s="392"/>
      <c r="E29" s="393"/>
      <c r="F29" s="61" t="s">
        <v>150</v>
      </c>
      <c r="G29" s="51">
        <v>6450000</v>
      </c>
      <c r="H29" s="51">
        <f t="shared" si="0"/>
        <v>7417499.9999999991</v>
      </c>
      <c r="I29" s="51">
        <f t="shared" si="0"/>
        <v>8530124.9999999981</v>
      </c>
      <c r="U29" s="54"/>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row>
    <row r="30" spans="1:93" s="48" customFormat="1">
      <c r="A30"/>
      <c r="B30" s="391" t="s">
        <v>157</v>
      </c>
      <c r="C30" s="392"/>
      <c r="D30" s="392"/>
      <c r="E30" s="393"/>
      <c r="F30" s="61" t="s">
        <v>150</v>
      </c>
      <c r="G30" s="51">
        <v>3550000</v>
      </c>
      <c r="H30" s="51">
        <f t="shared" si="0"/>
        <v>4082499.9999999995</v>
      </c>
      <c r="I30" s="51">
        <f t="shared" si="0"/>
        <v>4694874.9999999991</v>
      </c>
      <c r="U30" s="54"/>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row>
    <row r="31" spans="1:93" s="48" customFormat="1">
      <c r="A31"/>
      <c r="B31" s="391" t="s">
        <v>158</v>
      </c>
      <c r="C31" s="392"/>
      <c r="D31" s="392"/>
      <c r="E31" s="393"/>
      <c r="F31" s="61" t="s">
        <v>150</v>
      </c>
      <c r="G31" s="51">
        <v>2050000</v>
      </c>
      <c r="H31" s="51">
        <f t="shared" si="0"/>
        <v>2357500</v>
      </c>
      <c r="I31" s="51">
        <f t="shared" si="0"/>
        <v>2711125</v>
      </c>
      <c r="U31" s="54"/>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row>
    <row r="32" spans="1:93" s="48" customFormat="1">
      <c r="A32"/>
      <c r="B32" s="391" t="s">
        <v>159</v>
      </c>
      <c r="C32" s="392" t="s">
        <v>159</v>
      </c>
      <c r="D32" s="392" t="s">
        <v>159</v>
      </c>
      <c r="E32" s="393" t="s">
        <v>159</v>
      </c>
      <c r="F32" s="61" t="s">
        <v>150</v>
      </c>
      <c r="G32" s="51">
        <v>8783593.975252809</v>
      </c>
      <c r="H32" s="51">
        <f t="shared" si="0"/>
        <v>10101133.07154073</v>
      </c>
      <c r="I32" s="51">
        <f t="shared" si="0"/>
        <v>11616303.032271838</v>
      </c>
      <c r="U32" s="54"/>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row>
    <row r="33" spans="2:9">
      <c r="B33" s="391" t="s">
        <v>160</v>
      </c>
      <c r="C33" s="392" t="s">
        <v>160</v>
      </c>
      <c r="D33" s="392" t="s">
        <v>160</v>
      </c>
      <c r="E33" s="393" t="s">
        <v>160</v>
      </c>
      <c r="F33" s="61" t="s">
        <v>150</v>
      </c>
      <c r="G33" s="51">
        <v>7210527.9050035113</v>
      </c>
      <c r="H33" s="51">
        <f t="shared" si="0"/>
        <v>8292107.0907540377</v>
      </c>
      <c r="I33" s="51">
        <f t="shared" si="0"/>
        <v>9535923.1543671433</v>
      </c>
    </row>
    <row r="34" spans="2:9">
      <c r="B34" s="391" t="s">
        <v>161</v>
      </c>
      <c r="C34" s="392" t="s">
        <v>161</v>
      </c>
      <c r="D34" s="392" t="s">
        <v>161</v>
      </c>
      <c r="E34" s="393" t="s">
        <v>161</v>
      </c>
      <c r="F34" s="61" t="s">
        <v>150</v>
      </c>
      <c r="G34" s="51">
        <v>6287539.2380898874</v>
      </c>
      <c r="H34" s="51">
        <f t="shared" si="0"/>
        <v>7230670.1238033697</v>
      </c>
      <c r="I34" s="51">
        <f t="shared" si="0"/>
        <v>8315270.6423738748</v>
      </c>
    </row>
    <row r="35" spans="2:9">
      <c r="B35" s="391" t="s">
        <v>162</v>
      </c>
      <c r="C35" s="392" t="s">
        <v>162</v>
      </c>
      <c r="D35" s="392" t="s">
        <v>162</v>
      </c>
      <c r="E35" s="393" t="s">
        <v>162</v>
      </c>
      <c r="F35" s="61" t="s">
        <v>150</v>
      </c>
      <c r="G35" s="51">
        <v>5680247.9545944529</v>
      </c>
      <c r="H35" s="51">
        <f t="shared" si="0"/>
        <v>6532285.1477836203</v>
      </c>
      <c r="I35" s="51">
        <f t="shared" si="0"/>
        <v>7512127.9199511623</v>
      </c>
    </row>
    <row r="36" spans="2:9">
      <c r="B36" s="391" t="s">
        <v>163</v>
      </c>
      <c r="C36" s="392" t="s">
        <v>163</v>
      </c>
      <c r="D36" s="392" t="s">
        <v>163</v>
      </c>
      <c r="E36" s="393" t="s">
        <v>163</v>
      </c>
      <c r="F36" s="61" t="s">
        <v>150</v>
      </c>
      <c r="G36" s="51">
        <v>4079343.3677949435</v>
      </c>
      <c r="H36" s="51">
        <f t="shared" si="0"/>
        <v>4691244.8729641847</v>
      </c>
      <c r="I36" s="51">
        <f t="shared" si="0"/>
        <v>5394931.6039088117</v>
      </c>
    </row>
    <row r="37" spans="2:9">
      <c r="B37" s="391" t="s">
        <v>164</v>
      </c>
      <c r="C37" s="392" t="s">
        <v>164</v>
      </c>
      <c r="D37" s="392" t="s">
        <v>164</v>
      </c>
      <c r="E37" s="393" t="s">
        <v>164</v>
      </c>
      <c r="F37" s="61" t="s">
        <v>150</v>
      </c>
      <c r="G37" s="51">
        <v>3992628.2231460675</v>
      </c>
      <c r="H37" s="51">
        <f t="shared" si="0"/>
        <v>4591522.4566179775</v>
      </c>
      <c r="I37" s="51">
        <f t="shared" si="0"/>
        <v>5280250.8251106739</v>
      </c>
    </row>
    <row r="38" spans="2:9">
      <c r="B38" s="391" t="s">
        <v>165</v>
      </c>
      <c r="C38" s="392" t="s">
        <v>165</v>
      </c>
      <c r="D38" s="392" t="s">
        <v>165</v>
      </c>
      <c r="E38" s="393" t="s">
        <v>165</v>
      </c>
      <c r="F38" s="61" t="s">
        <v>150</v>
      </c>
      <c r="G38" s="51">
        <v>3976232.6028573038</v>
      </c>
      <c r="H38" s="51">
        <f t="shared" si="0"/>
        <v>4572667.4932858991</v>
      </c>
      <c r="I38" s="51">
        <f t="shared" si="0"/>
        <v>5258567.6172787836</v>
      </c>
    </row>
    <row r="39" spans="2:9">
      <c r="B39" s="391" t="s">
        <v>166</v>
      </c>
      <c r="C39" s="392" t="s">
        <v>166</v>
      </c>
      <c r="D39" s="392" t="s">
        <v>166</v>
      </c>
      <c r="E39" s="393" t="s">
        <v>166</v>
      </c>
      <c r="F39" s="61" t="s">
        <v>150</v>
      </c>
      <c r="G39" s="51">
        <v>3802813.1566432589</v>
      </c>
      <c r="H39" s="51">
        <f t="shared" ref="H39:I61" si="1">G39*1.15</f>
        <v>4373235.1301397476</v>
      </c>
      <c r="I39" s="51">
        <f t="shared" si="1"/>
        <v>5029220.3996607093</v>
      </c>
    </row>
    <row r="40" spans="2:9">
      <c r="B40" s="391" t="s">
        <v>167</v>
      </c>
      <c r="C40" s="392" t="s">
        <v>167</v>
      </c>
      <c r="D40" s="392" t="s">
        <v>167</v>
      </c>
      <c r="E40" s="393" t="s">
        <v>167</v>
      </c>
      <c r="F40" s="61" t="s">
        <v>150</v>
      </c>
      <c r="G40" s="51">
        <v>3052878.2904985957</v>
      </c>
      <c r="H40" s="51">
        <f t="shared" si="1"/>
        <v>3510810.0340733849</v>
      </c>
      <c r="I40" s="51">
        <f t="shared" si="1"/>
        <v>4037431.5391843924</v>
      </c>
    </row>
    <row r="41" spans="2:9">
      <c r="B41" s="391" t="s">
        <v>168</v>
      </c>
      <c r="C41" s="392"/>
      <c r="D41" s="392"/>
      <c r="E41" s="393"/>
      <c r="F41" s="61" t="s">
        <v>169</v>
      </c>
      <c r="G41" s="51">
        <v>28000</v>
      </c>
      <c r="H41" s="51">
        <f t="shared" si="1"/>
        <v>32199.999999999996</v>
      </c>
      <c r="I41" s="51">
        <f t="shared" si="1"/>
        <v>37029.999999999993</v>
      </c>
    </row>
    <row r="42" spans="2:9">
      <c r="B42" s="391" t="s">
        <v>170</v>
      </c>
      <c r="C42" s="392"/>
      <c r="D42" s="392"/>
      <c r="E42" s="393"/>
      <c r="F42" s="61" t="s">
        <v>169</v>
      </c>
      <c r="G42" s="51">
        <v>250000</v>
      </c>
      <c r="H42" s="51">
        <f t="shared" si="1"/>
        <v>287500</v>
      </c>
      <c r="I42" s="51">
        <f t="shared" si="1"/>
        <v>330625</v>
      </c>
    </row>
    <row r="43" spans="2:9">
      <c r="B43" s="391" t="s">
        <v>171</v>
      </c>
      <c r="C43" s="392"/>
      <c r="D43" s="392"/>
      <c r="E43" s="393"/>
      <c r="F43" s="61" t="s">
        <v>169</v>
      </c>
      <c r="G43" s="51">
        <v>750000</v>
      </c>
      <c r="H43" s="51">
        <f t="shared" si="1"/>
        <v>862499.99999999988</v>
      </c>
      <c r="I43" s="51">
        <f t="shared" si="1"/>
        <v>991874.99999999977</v>
      </c>
    </row>
    <row r="44" spans="2:9">
      <c r="B44" s="391" t="s">
        <v>172</v>
      </c>
      <c r="C44" s="392"/>
      <c r="D44" s="392"/>
      <c r="E44" s="393"/>
      <c r="F44" s="61" t="s">
        <v>150</v>
      </c>
      <c r="G44" s="51">
        <v>350000</v>
      </c>
      <c r="H44" s="51">
        <f t="shared" si="1"/>
        <v>402499.99999999994</v>
      </c>
      <c r="I44" s="51">
        <f t="shared" si="1"/>
        <v>462874.99999999988</v>
      </c>
    </row>
    <row r="45" spans="2:9">
      <c r="B45" s="391" t="s">
        <v>173</v>
      </c>
      <c r="C45" s="392"/>
      <c r="D45" s="392"/>
      <c r="E45" s="393"/>
      <c r="F45" s="61" t="s">
        <v>169</v>
      </c>
      <c r="G45" s="51">
        <v>3000000</v>
      </c>
      <c r="H45" s="51">
        <f t="shared" si="1"/>
        <v>3449999.9999999995</v>
      </c>
      <c r="I45" s="51">
        <f t="shared" si="1"/>
        <v>3967499.9999999991</v>
      </c>
    </row>
    <row r="46" spans="2:9">
      <c r="B46" s="391" t="s">
        <v>174</v>
      </c>
      <c r="C46" s="392"/>
      <c r="D46" s="392"/>
      <c r="E46" s="393"/>
      <c r="F46" s="61" t="s">
        <v>169</v>
      </c>
      <c r="G46" s="51">
        <v>220000</v>
      </c>
      <c r="H46" s="51">
        <f t="shared" si="1"/>
        <v>252999.99999999997</v>
      </c>
      <c r="I46" s="51">
        <f t="shared" si="1"/>
        <v>290949.99999999994</v>
      </c>
    </row>
    <row r="47" spans="2:9">
      <c r="B47" s="391" t="s">
        <v>175</v>
      </c>
      <c r="C47" s="392"/>
      <c r="D47" s="392"/>
      <c r="E47" s="393"/>
      <c r="F47" s="61" t="s">
        <v>169</v>
      </c>
      <c r="G47" s="51">
        <v>350000</v>
      </c>
      <c r="H47" s="51">
        <f t="shared" si="1"/>
        <v>402499.99999999994</v>
      </c>
      <c r="I47" s="51">
        <f t="shared" si="1"/>
        <v>462874.99999999988</v>
      </c>
    </row>
    <row r="48" spans="2:9">
      <c r="B48" s="391" t="s">
        <v>176</v>
      </c>
      <c r="C48" s="392"/>
      <c r="D48" s="392"/>
      <c r="E48" s="393"/>
      <c r="F48" s="61" t="s">
        <v>169</v>
      </c>
      <c r="G48" s="51">
        <v>750000</v>
      </c>
      <c r="H48" s="51">
        <f t="shared" si="1"/>
        <v>862499.99999999988</v>
      </c>
      <c r="I48" s="51">
        <f t="shared" si="1"/>
        <v>991874.99999999977</v>
      </c>
    </row>
    <row r="49" spans="2:9">
      <c r="B49" s="391" t="s">
        <v>177</v>
      </c>
      <c r="C49" s="392"/>
      <c r="D49" s="392"/>
      <c r="E49" s="393"/>
      <c r="F49" s="61" t="s">
        <v>150</v>
      </c>
      <c r="G49" s="51">
        <v>5680248</v>
      </c>
      <c r="H49" s="51">
        <f t="shared" si="1"/>
        <v>6532285.1999999993</v>
      </c>
      <c r="I49" s="51">
        <f t="shared" si="1"/>
        <v>7512127.9799999986</v>
      </c>
    </row>
    <row r="50" spans="2:9">
      <c r="B50" s="391" t="s">
        <v>178</v>
      </c>
      <c r="C50" s="392"/>
      <c r="D50" s="392"/>
      <c r="E50" s="393"/>
      <c r="F50" s="61" t="s">
        <v>150</v>
      </c>
      <c r="G50" s="51">
        <v>5680248</v>
      </c>
      <c r="H50" s="51">
        <f t="shared" si="1"/>
        <v>6532285.1999999993</v>
      </c>
      <c r="I50" s="51">
        <f t="shared" si="1"/>
        <v>7512127.9799999986</v>
      </c>
    </row>
    <row r="51" spans="2:9">
      <c r="B51" s="391" t="s">
        <v>179</v>
      </c>
      <c r="C51" s="392"/>
      <c r="D51" s="392"/>
      <c r="E51" s="393"/>
      <c r="F51" s="61" t="s">
        <v>169</v>
      </c>
      <c r="G51" s="51">
        <v>30000000</v>
      </c>
      <c r="H51" s="51">
        <f t="shared" si="1"/>
        <v>34500000</v>
      </c>
      <c r="I51" s="51">
        <f t="shared" si="1"/>
        <v>39675000</v>
      </c>
    </row>
    <row r="52" spans="2:9">
      <c r="B52" s="391" t="s">
        <v>180</v>
      </c>
      <c r="C52" s="392"/>
      <c r="D52" s="392"/>
      <c r="E52" s="393"/>
      <c r="F52" s="61" t="s">
        <v>150</v>
      </c>
      <c r="G52" s="51">
        <v>165000</v>
      </c>
      <c r="H52" s="51">
        <f t="shared" si="1"/>
        <v>189749.99999999997</v>
      </c>
      <c r="I52" s="51">
        <f t="shared" si="1"/>
        <v>218212.49999999994</v>
      </c>
    </row>
    <row r="53" spans="2:9">
      <c r="B53" s="391" t="s">
        <v>181</v>
      </c>
      <c r="C53" s="392"/>
      <c r="D53" s="392"/>
      <c r="E53" s="393"/>
      <c r="F53" s="61" t="s">
        <v>169</v>
      </c>
      <c r="G53" s="51">
        <v>400000000</v>
      </c>
      <c r="H53" s="51">
        <v>750000000</v>
      </c>
      <c r="I53" s="51">
        <v>1000000000</v>
      </c>
    </row>
    <row r="54" spans="2:9">
      <c r="B54" s="391" t="s">
        <v>182</v>
      </c>
      <c r="C54" s="392"/>
      <c r="D54" s="392"/>
      <c r="E54" s="393"/>
      <c r="F54" s="61" t="s">
        <v>169</v>
      </c>
      <c r="G54" s="51">
        <v>400000000</v>
      </c>
      <c r="H54" s="51">
        <v>400000000</v>
      </c>
      <c r="I54" s="51">
        <v>0</v>
      </c>
    </row>
    <row r="55" spans="2:9">
      <c r="B55" s="391" t="s">
        <v>183</v>
      </c>
      <c r="C55" s="392"/>
      <c r="D55" s="392"/>
      <c r="E55" s="393"/>
      <c r="F55" s="61" t="s">
        <v>169</v>
      </c>
      <c r="G55" s="51">
        <v>400000000</v>
      </c>
      <c r="H55" s="51">
        <v>250000000</v>
      </c>
      <c r="I55" s="51">
        <v>400000000</v>
      </c>
    </row>
    <row r="56" spans="2:9">
      <c r="B56" s="391" t="s">
        <v>184</v>
      </c>
      <c r="C56" s="392"/>
      <c r="D56" s="392"/>
      <c r="E56" s="393"/>
      <c r="F56" s="61" t="s">
        <v>169</v>
      </c>
      <c r="G56" s="51">
        <v>200000000</v>
      </c>
      <c r="H56" s="51">
        <v>200000000</v>
      </c>
      <c r="I56" s="51">
        <v>200000000</v>
      </c>
    </row>
    <row r="57" spans="2:9">
      <c r="B57" s="391" t="s">
        <v>185</v>
      </c>
      <c r="C57" s="392"/>
      <c r="D57" s="392"/>
      <c r="E57" s="393"/>
      <c r="F57" s="61" t="s">
        <v>169</v>
      </c>
      <c r="G57" s="51">
        <v>600000000</v>
      </c>
      <c r="H57" s="51">
        <v>750000000</v>
      </c>
      <c r="I57" s="51">
        <v>500000000</v>
      </c>
    </row>
    <row r="58" spans="2:9">
      <c r="B58" s="391" t="s">
        <v>186</v>
      </c>
      <c r="C58" s="392"/>
      <c r="D58" s="392"/>
      <c r="E58" s="393"/>
      <c r="F58" s="61" t="s">
        <v>169</v>
      </c>
      <c r="G58" s="51">
        <v>600000000</v>
      </c>
      <c r="H58" s="51">
        <v>600000000</v>
      </c>
      <c r="I58" s="51">
        <v>0</v>
      </c>
    </row>
    <row r="59" spans="2:9">
      <c r="B59" s="391" t="s">
        <v>187</v>
      </c>
      <c r="C59" s="392"/>
      <c r="D59" s="392"/>
      <c r="E59" s="393"/>
      <c r="F59" s="61" t="s">
        <v>169</v>
      </c>
      <c r="G59" s="51">
        <v>600000000</v>
      </c>
      <c r="H59" s="51">
        <v>350000000</v>
      </c>
      <c r="I59" s="51">
        <v>500000000</v>
      </c>
    </row>
    <row r="60" spans="2:9">
      <c r="B60" s="391" t="s">
        <v>188</v>
      </c>
      <c r="C60" s="392"/>
      <c r="D60" s="392"/>
      <c r="E60" s="393"/>
      <c r="F60" s="61" t="s">
        <v>169</v>
      </c>
      <c r="G60" s="51">
        <v>400000000</v>
      </c>
      <c r="H60" s="51">
        <v>400000000</v>
      </c>
      <c r="I60" s="51">
        <v>400000000</v>
      </c>
    </row>
    <row r="61" spans="2:9">
      <c r="B61" s="391" t="s">
        <v>189</v>
      </c>
      <c r="C61" s="392"/>
      <c r="D61" s="392"/>
      <c r="E61" s="393"/>
      <c r="F61" s="61" t="s">
        <v>190</v>
      </c>
      <c r="G61" s="51">
        <v>350000</v>
      </c>
      <c r="H61" s="51">
        <f t="shared" si="1"/>
        <v>402499.99999999994</v>
      </c>
      <c r="I61" s="51">
        <f t="shared" si="1"/>
        <v>462874.99999999988</v>
      </c>
    </row>
  </sheetData>
  <mergeCells count="91">
    <mergeCell ref="B13:E13"/>
    <mergeCell ref="G1:G3"/>
    <mergeCell ref="H1:H3"/>
    <mergeCell ref="I1:I3"/>
    <mergeCell ref="F1:F3"/>
    <mergeCell ref="B11:E11"/>
    <mergeCell ref="D1:D3"/>
    <mergeCell ref="E1:E3"/>
    <mergeCell ref="B12:E12"/>
    <mergeCell ref="V2:Y2"/>
    <mergeCell ref="Z2:AC2"/>
    <mergeCell ref="AD2:AG2"/>
    <mergeCell ref="J1:U1"/>
    <mergeCell ref="V1:AG1"/>
    <mergeCell ref="R2:U2"/>
    <mergeCell ref="J2:M2"/>
    <mergeCell ref="N2:Q2"/>
    <mergeCell ref="BZ2:CC2"/>
    <mergeCell ref="CD2:CG2"/>
    <mergeCell ref="AH1:AS1"/>
    <mergeCell ref="AH2:AK2"/>
    <mergeCell ref="AL2:AO2"/>
    <mergeCell ref="AP2:AS2"/>
    <mergeCell ref="AT1:BE1"/>
    <mergeCell ref="BF1:BQ1"/>
    <mergeCell ref="BR1:CC1"/>
    <mergeCell ref="CD1:CO1"/>
    <mergeCell ref="CH2:CK2"/>
    <mergeCell ref="CL2:CO2"/>
    <mergeCell ref="AT2:AW2"/>
    <mergeCell ref="AX2:BA2"/>
    <mergeCell ref="BB2:BE2"/>
    <mergeCell ref="BF2:BI2"/>
    <mergeCell ref="A4:A8"/>
    <mergeCell ref="B7:B8"/>
    <mergeCell ref="A1:A3"/>
    <mergeCell ref="B1:B3"/>
    <mergeCell ref="C1:C3"/>
    <mergeCell ref="B4:B6"/>
    <mergeCell ref="BJ2:BM2"/>
    <mergeCell ref="BN2:BQ2"/>
    <mergeCell ref="BR2:BU2"/>
    <mergeCell ref="BV2:BY2"/>
    <mergeCell ref="B29:E29"/>
    <mergeCell ref="B17:C17"/>
    <mergeCell ref="B18:C18"/>
    <mergeCell ref="B19:C19"/>
    <mergeCell ref="E17:G17"/>
    <mergeCell ref="B24:E24"/>
    <mergeCell ref="B25:E25"/>
    <mergeCell ref="B26:E26"/>
    <mergeCell ref="B27:E27"/>
    <mergeCell ref="B28:E28"/>
    <mergeCell ref="B14:E14"/>
    <mergeCell ref="B15:E15"/>
    <mergeCell ref="B20:I20"/>
    <mergeCell ref="B21:E21"/>
    <mergeCell ref="B22:E22"/>
    <mergeCell ref="B38:E38"/>
    <mergeCell ref="B39:E39"/>
    <mergeCell ref="B40:E40"/>
    <mergeCell ref="B41:E41"/>
    <mergeCell ref="B30:E30"/>
    <mergeCell ref="B33:E33"/>
    <mergeCell ref="B34:E34"/>
    <mergeCell ref="B35:E35"/>
    <mergeCell ref="B36:E36"/>
    <mergeCell ref="B37:E37"/>
    <mergeCell ref="E18:G18"/>
    <mergeCell ref="B54:E54"/>
    <mergeCell ref="B43:E43"/>
    <mergeCell ref="B44:E44"/>
    <mergeCell ref="B45:E45"/>
    <mergeCell ref="B46:E46"/>
    <mergeCell ref="B47:E47"/>
    <mergeCell ref="B48:E48"/>
    <mergeCell ref="B49:E49"/>
    <mergeCell ref="B50:E50"/>
    <mergeCell ref="B51:E51"/>
    <mergeCell ref="B52:E52"/>
    <mergeCell ref="B53:E53"/>
    <mergeCell ref="B42:E42"/>
    <mergeCell ref="B31:E31"/>
    <mergeCell ref="B32:E32"/>
    <mergeCell ref="B61:E61"/>
    <mergeCell ref="B55:E55"/>
    <mergeCell ref="B56:E56"/>
    <mergeCell ref="B57:E57"/>
    <mergeCell ref="B58:E58"/>
    <mergeCell ref="B59:E59"/>
    <mergeCell ref="B60:E6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AFC04-A445-4772-AEBF-073F054659AB}">
  <sheetPr>
    <tabColor theme="7" tint="-0.249977111117893"/>
  </sheetPr>
  <dimension ref="A1:P210"/>
  <sheetViews>
    <sheetView showGridLines="0" topLeftCell="A20" zoomScale="80" zoomScaleNormal="80" workbookViewId="0">
      <selection activeCell="E203" sqref="E203:P209"/>
    </sheetView>
  </sheetViews>
  <sheetFormatPr defaultColWidth="11.42578125" defaultRowHeight="15.75" customHeight="1"/>
  <cols>
    <col min="1" max="2" width="40" style="27" customWidth="1"/>
    <col min="3" max="3" width="42.42578125" style="27" customWidth="1"/>
    <col min="4" max="4" width="86.42578125" style="27" customWidth="1"/>
    <col min="5" max="5" width="28" customWidth="1"/>
    <col min="6" max="6" width="14.7109375" bestFit="1" customWidth="1"/>
    <col min="7" max="8" width="11.42578125" bestFit="1" customWidth="1"/>
    <col min="9" max="9" width="16.42578125" bestFit="1" customWidth="1"/>
    <col min="10" max="10" width="14.7109375" bestFit="1" customWidth="1"/>
    <col min="13" max="14" width="14.7109375" bestFit="1" customWidth="1"/>
  </cols>
  <sheetData>
    <row r="1" spans="1:4" ht="60.6" customHeight="1">
      <c r="A1" s="385" t="s">
        <v>0</v>
      </c>
      <c r="B1" s="385"/>
      <c r="C1" s="385"/>
      <c r="D1" s="385"/>
    </row>
    <row r="2" spans="1:4" ht="24.6" customHeight="1">
      <c r="A2" s="194"/>
      <c r="B2" s="194"/>
      <c r="C2" s="194"/>
      <c r="D2" s="194" t="s">
        <v>1</v>
      </c>
    </row>
    <row r="3" spans="1:4">
      <c r="A3" s="375" t="s">
        <v>2</v>
      </c>
      <c r="B3" s="375"/>
      <c r="C3" s="3" t="s">
        <v>3</v>
      </c>
      <c r="D3" s="14" t="s">
        <v>191</v>
      </c>
    </row>
    <row r="4" spans="1:4">
      <c r="A4" s="375"/>
      <c r="B4" s="375"/>
      <c r="C4" s="3" t="s">
        <v>5</v>
      </c>
      <c r="D4" s="14" t="s">
        <v>192</v>
      </c>
    </row>
    <row r="5" spans="1:4">
      <c r="A5" s="376" t="s">
        <v>7</v>
      </c>
      <c r="B5" s="376"/>
      <c r="C5" s="5" t="s">
        <v>8</v>
      </c>
      <c r="D5" s="6" t="s">
        <v>193</v>
      </c>
    </row>
    <row r="6" spans="1:4">
      <c r="A6" s="376"/>
      <c r="B6" s="376"/>
      <c r="C6" s="5" t="s">
        <v>10</v>
      </c>
      <c r="D6" s="6" t="s">
        <v>194</v>
      </c>
    </row>
    <row r="7" spans="1:4">
      <c r="A7" s="376"/>
      <c r="B7" s="376"/>
      <c r="C7" s="5" t="s">
        <v>12</v>
      </c>
      <c r="D7" s="6" t="s">
        <v>195</v>
      </c>
    </row>
    <row r="8" spans="1:4" ht="30">
      <c r="A8" s="375" t="s">
        <v>14</v>
      </c>
      <c r="B8" s="375" t="s">
        <v>15</v>
      </c>
      <c r="C8" s="3" t="s">
        <v>16</v>
      </c>
      <c r="D8" s="7" t="s">
        <v>17</v>
      </c>
    </row>
    <row r="9" spans="1:4" ht="15">
      <c r="A9" s="375"/>
      <c r="B9" s="375"/>
      <c r="C9" s="3" t="s">
        <v>18</v>
      </c>
      <c r="D9" s="7" t="s">
        <v>19</v>
      </c>
    </row>
    <row r="10" spans="1:4" ht="15">
      <c r="A10" s="375"/>
      <c r="B10" s="375"/>
      <c r="C10" s="3" t="s">
        <v>20</v>
      </c>
      <c r="D10" s="8" t="s">
        <v>21</v>
      </c>
    </row>
    <row r="11" spans="1:4">
      <c r="A11" s="375"/>
      <c r="B11" s="375" t="s">
        <v>22</v>
      </c>
      <c r="C11" s="3" t="s">
        <v>23</v>
      </c>
      <c r="D11" s="4" t="s">
        <v>196</v>
      </c>
    </row>
    <row r="12" spans="1:4">
      <c r="A12" s="375"/>
      <c r="B12" s="375"/>
      <c r="C12" s="3" t="s">
        <v>25</v>
      </c>
      <c r="D12" s="4" t="s">
        <v>197</v>
      </c>
    </row>
    <row r="13" spans="1:4" ht="15">
      <c r="A13" s="375"/>
      <c r="B13" s="375"/>
      <c r="C13" s="3" t="s">
        <v>27</v>
      </c>
      <c r="D13" s="9" t="s">
        <v>198</v>
      </c>
    </row>
    <row r="14" spans="1:4" ht="90.75">
      <c r="A14" s="375"/>
      <c r="B14" s="2" t="s">
        <v>29</v>
      </c>
      <c r="C14" s="3" t="s">
        <v>30</v>
      </c>
      <c r="D14" s="4" t="s">
        <v>31</v>
      </c>
    </row>
    <row r="15" spans="1:4" ht="297.2" customHeight="1">
      <c r="A15" s="376" t="s">
        <v>32</v>
      </c>
      <c r="B15" s="376" t="s">
        <v>33</v>
      </c>
      <c r="C15" s="5" t="s">
        <v>34</v>
      </c>
      <c r="D15" s="10" t="s">
        <v>199</v>
      </c>
    </row>
    <row r="16" spans="1:4" ht="75.75">
      <c r="A16" s="376"/>
      <c r="B16" s="376"/>
      <c r="C16" s="5" t="s">
        <v>36</v>
      </c>
      <c r="D16" s="10" t="s">
        <v>200</v>
      </c>
    </row>
    <row r="17" spans="1:4" ht="60.75">
      <c r="A17" s="376"/>
      <c r="B17" s="376"/>
      <c r="C17" s="5" t="s">
        <v>38</v>
      </c>
      <c r="D17" s="10" t="s">
        <v>201</v>
      </c>
    </row>
    <row r="18" spans="1:4" ht="30.75">
      <c r="A18" s="376"/>
      <c r="B18" s="376" t="s">
        <v>40</v>
      </c>
      <c r="C18" s="5" t="s">
        <v>41</v>
      </c>
      <c r="D18" s="11" t="s">
        <v>202</v>
      </c>
    </row>
    <row r="19" spans="1:4">
      <c r="A19" s="376"/>
      <c r="B19" s="376"/>
      <c r="C19" s="5" t="s">
        <v>43</v>
      </c>
      <c r="D19" s="11" t="s">
        <v>203</v>
      </c>
    </row>
    <row r="20" spans="1:4" ht="45.75">
      <c r="A20" s="376"/>
      <c r="B20" s="376"/>
      <c r="C20" s="5" t="s">
        <v>45</v>
      </c>
      <c r="D20" s="11" t="s">
        <v>204</v>
      </c>
    </row>
    <row r="21" spans="1:4" ht="30.75">
      <c r="A21" s="376"/>
      <c r="B21" s="376"/>
      <c r="C21" s="5" t="s">
        <v>47</v>
      </c>
      <c r="D21" s="11" t="s">
        <v>205</v>
      </c>
    </row>
    <row r="22" spans="1:4" ht="30.75">
      <c r="A22" s="376"/>
      <c r="B22" s="376"/>
      <c r="C22" s="5" t="s">
        <v>49</v>
      </c>
      <c r="D22" s="10" t="s">
        <v>206</v>
      </c>
    </row>
    <row r="23" spans="1:4">
      <c r="A23" s="376"/>
      <c r="B23" s="376"/>
      <c r="C23" s="5" t="s">
        <v>51</v>
      </c>
      <c r="D23" s="11" t="s">
        <v>207</v>
      </c>
    </row>
    <row r="24" spans="1:4" ht="105.75">
      <c r="A24" s="376"/>
      <c r="B24" s="376" t="s">
        <v>53</v>
      </c>
      <c r="C24" s="5" t="s">
        <v>54</v>
      </c>
      <c r="D24" s="10" t="s">
        <v>208</v>
      </c>
    </row>
    <row r="25" spans="1:4" ht="63.6" customHeight="1">
      <c r="A25" s="376"/>
      <c r="B25" s="376"/>
      <c r="C25" s="5" t="s">
        <v>56</v>
      </c>
      <c r="D25" s="10" t="s">
        <v>209</v>
      </c>
    </row>
    <row r="26" spans="1:4" ht="120.75">
      <c r="A26" s="375" t="s">
        <v>58</v>
      </c>
      <c r="B26" s="375"/>
      <c r="C26" s="3" t="s">
        <v>59</v>
      </c>
      <c r="D26" s="14" t="s">
        <v>210</v>
      </c>
    </row>
    <row r="27" spans="1:4" ht="45.75">
      <c r="A27" s="375"/>
      <c r="B27" s="375"/>
      <c r="C27" s="3" t="s">
        <v>61</v>
      </c>
      <c r="D27" s="14" t="s">
        <v>211</v>
      </c>
    </row>
    <row r="28" spans="1:4" ht="36.4" customHeight="1">
      <c r="A28" s="375"/>
      <c r="B28" s="375"/>
      <c r="C28" s="3" t="s">
        <v>63</v>
      </c>
      <c r="D28" s="14" t="s">
        <v>212</v>
      </c>
    </row>
    <row r="29" spans="1:4">
      <c r="A29" s="376" t="s">
        <v>64</v>
      </c>
      <c r="B29" s="376"/>
      <c r="C29" s="5" t="s">
        <v>65</v>
      </c>
      <c r="D29" s="232">
        <f>'Costeo Formación Calidad'!F40</f>
        <v>4935026027.4537172</v>
      </c>
    </row>
    <row r="30" spans="1:4">
      <c r="A30" s="376"/>
      <c r="B30" s="376"/>
      <c r="C30" s="5" t="s">
        <v>66</v>
      </c>
      <c r="D30" s="11" t="s">
        <v>956</v>
      </c>
    </row>
    <row r="31" spans="1:4">
      <c r="A31" s="376"/>
      <c r="B31" s="376"/>
      <c r="C31" s="5" t="s">
        <v>68</v>
      </c>
      <c r="D31" s="11" t="s">
        <v>955</v>
      </c>
    </row>
    <row r="32" spans="1:4">
      <c r="A32" s="376"/>
      <c r="B32" s="376"/>
      <c r="C32" s="5" t="s">
        <v>70</v>
      </c>
      <c r="D32" s="11" t="s">
        <v>71</v>
      </c>
    </row>
    <row r="33" spans="1:5">
      <c r="A33" s="375" t="s">
        <v>72</v>
      </c>
      <c r="B33" s="375"/>
      <c r="C33" s="3" t="s">
        <v>73</v>
      </c>
      <c r="D33" s="4" t="s">
        <v>952</v>
      </c>
    </row>
    <row r="34" spans="1:5" ht="30.75">
      <c r="A34" s="375"/>
      <c r="B34" s="375"/>
      <c r="C34" s="3" t="s">
        <v>74</v>
      </c>
      <c r="D34" s="14" t="s">
        <v>1065</v>
      </c>
    </row>
    <row r="35" spans="1:5" ht="30.75">
      <c r="A35" s="375"/>
      <c r="B35" s="375"/>
      <c r="C35" s="3" t="s">
        <v>75</v>
      </c>
      <c r="D35" s="4" t="s">
        <v>958</v>
      </c>
    </row>
    <row r="36" spans="1:5" ht="30.75">
      <c r="A36" s="375"/>
      <c r="B36" s="375"/>
      <c r="C36" s="3" t="s">
        <v>76</v>
      </c>
      <c r="D36" s="4" t="s">
        <v>951</v>
      </c>
    </row>
    <row r="37" spans="1:5" ht="30">
      <c r="A37" s="376" t="s">
        <v>78</v>
      </c>
      <c r="B37" s="376"/>
      <c r="C37" s="5" t="s">
        <v>79</v>
      </c>
      <c r="D37" s="21" t="s">
        <v>953</v>
      </c>
    </row>
    <row r="38" spans="1:5" ht="30">
      <c r="A38" s="376"/>
      <c r="B38" s="376"/>
      <c r="C38" s="5" t="s">
        <v>80</v>
      </c>
      <c r="D38" s="21" t="s">
        <v>954</v>
      </c>
    </row>
    <row r="39" spans="1:5" ht="30">
      <c r="A39" s="375" t="s">
        <v>81</v>
      </c>
      <c r="B39" s="375" t="s">
        <v>82</v>
      </c>
      <c r="C39" s="63" t="s">
        <v>83</v>
      </c>
      <c r="D39" s="64" t="s">
        <v>275</v>
      </c>
      <c r="E39" s="415"/>
    </row>
    <row r="40" spans="1:5" ht="30">
      <c r="A40" s="375"/>
      <c r="B40" s="375"/>
      <c r="C40" s="64" t="s">
        <v>84</v>
      </c>
      <c r="D40" s="64" t="s">
        <v>1072</v>
      </c>
      <c r="E40" s="415"/>
    </row>
    <row r="41" spans="1:5" ht="15.75" customHeight="1">
      <c r="A41" s="375"/>
      <c r="B41" s="375"/>
      <c r="C41" s="64" t="s">
        <v>85</v>
      </c>
      <c r="D41" s="79">
        <v>45108</v>
      </c>
      <c r="E41" s="415"/>
    </row>
    <row r="42" spans="1:5" ht="15.75" customHeight="1">
      <c r="A42" s="375"/>
      <c r="B42" s="375"/>
      <c r="C42" s="64" t="s">
        <v>86</v>
      </c>
      <c r="D42" s="79">
        <v>45199</v>
      </c>
      <c r="E42" s="415"/>
    </row>
    <row r="43" spans="1:5" ht="45">
      <c r="A43" s="375"/>
      <c r="B43" s="375"/>
      <c r="C43" s="64" t="s">
        <v>87</v>
      </c>
      <c r="D43" s="64" t="s">
        <v>276</v>
      </c>
      <c r="E43" s="415"/>
    </row>
    <row r="44" spans="1:5" ht="30">
      <c r="A44" s="375"/>
      <c r="B44" s="375"/>
      <c r="C44" s="64" t="s">
        <v>89</v>
      </c>
      <c r="D44" s="70">
        <v>0.04</v>
      </c>
      <c r="E44" s="415"/>
    </row>
    <row r="45" spans="1:5" ht="30">
      <c r="A45" s="375"/>
      <c r="B45" s="375"/>
      <c r="C45" s="65" t="s">
        <v>95</v>
      </c>
      <c r="D45" s="66" t="s">
        <v>277</v>
      </c>
    </row>
    <row r="46" spans="1:5" ht="30">
      <c r="A46" s="375"/>
      <c r="B46" s="375"/>
      <c r="C46" s="24" t="s">
        <v>84</v>
      </c>
      <c r="D46" s="66" t="s">
        <v>278</v>
      </c>
    </row>
    <row r="47" spans="1:5" ht="15" customHeight="1">
      <c r="A47" s="375"/>
      <c r="B47" s="375"/>
      <c r="C47" s="24" t="s">
        <v>85</v>
      </c>
      <c r="D47" s="67">
        <v>45108</v>
      </c>
    </row>
    <row r="48" spans="1:5" ht="15" customHeight="1">
      <c r="A48" s="375"/>
      <c r="B48" s="375"/>
      <c r="C48" s="24" t="s">
        <v>86</v>
      </c>
      <c r="D48" s="67">
        <v>45199</v>
      </c>
    </row>
    <row r="49" spans="1:5" ht="45">
      <c r="A49" s="375"/>
      <c r="B49" s="375"/>
      <c r="C49" s="24" t="s">
        <v>213</v>
      </c>
      <c r="D49" s="66" t="s">
        <v>279</v>
      </c>
    </row>
    <row r="50" spans="1:5" ht="30">
      <c r="A50" s="375"/>
      <c r="B50" s="375"/>
      <c r="C50" s="24" t="s">
        <v>89</v>
      </c>
      <c r="D50" s="25">
        <v>0.01</v>
      </c>
    </row>
    <row r="51" spans="1:5" ht="30">
      <c r="A51" s="375"/>
      <c r="B51" s="375"/>
      <c r="C51" s="24" t="s">
        <v>90</v>
      </c>
      <c r="D51" s="66" t="s">
        <v>280</v>
      </c>
    </row>
    <row r="52" spans="1:5" ht="15">
      <c r="A52" s="375"/>
      <c r="B52" s="375"/>
      <c r="C52" s="24" t="s">
        <v>98</v>
      </c>
      <c r="D52" s="67">
        <v>45170</v>
      </c>
    </row>
    <row r="53" spans="1:5" ht="15">
      <c r="A53" s="375"/>
      <c r="B53" s="375"/>
      <c r="C53" s="24" t="s">
        <v>92</v>
      </c>
      <c r="D53" s="67">
        <v>45199</v>
      </c>
    </row>
    <row r="54" spans="1:5" ht="15">
      <c r="A54" s="375"/>
      <c r="B54" s="375"/>
      <c r="C54" s="24" t="s">
        <v>334</v>
      </c>
      <c r="D54" s="67" t="s">
        <v>214</v>
      </c>
    </row>
    <row r="55" spans="1:5" ht="30">
      <c r="A55" s="375"/>
      <c r="B55" s="375"/>
      <c r="C55" s="24" t="s">
        <v>89</v>
      </c>
      <c r="D55" s="68">
        <v>0.01</v>
      </c>
    </row>
    <row r="56" spans="1:5" ht="15">
      <c r="A56" s="375"/>
      <c r="B56" s="375"/>
      <c r="C56" s="24" t="s">
        <v>216</v>
      </c>
      <c r="D56" s="25" t="s">
        <v>281</v>
      </c>
    </row>
    <row r="57" spans="1:5" ht="15">
      <c r="A57" s="375"/>
      <c r="B57" s="375"/>
      <c r="C57" s="24" t="s">
        <v>217</v>
      </c>
      <c r="D57" s="67">
        <v>45200</v>
      </c>
    </row>
    <row r="58" spans="1:5" ht="15">
      <c r="A58" s="375"/>
      <c r="B58" s="375"/>
      <c r="C58" s="24" t="s">
        <v>218</v>
      </c>
      <c r="D58" s="67">
        <v>45230</v>
      </c>
    </row>
    <row r="59" spans="1:5" ht="15">
      <c r="A59" s="375"/>
      <c r="B59" s="375"/>
      <c r="C59" s="24" t="s">
        <v>219</v>
      </c>
      <c r="D59" s="25" t="s">
        <v>220</v>
      </c>
    </row>
    <row r="60" spans="1:5" ht="30">
      <c r="A60" s="375"/>
      <c r="B60" s="375"/>
      <c r="C60" s="24" t="s">
        <v>89</v>
      </c>
      <c r="D60" s="25">
        <v>0.02</v>
      </c>
    </row>
    <row r="61" spans="1:5" ht="50.25" customHeight="1">
      <c r="A61" s="375"/>
      <c r="B61" s="375"/>
      <c r="C61" s="20" t="s">
        <v>221</v>
      </c>
      <c r="D61" s="13" t="s">
        <v>1093</v>
      </c>
      <c r="E61" s="415"/>
    </row>
    <row r="62" spans="1:5" ht="45">
      <c r="A62" s="375"/>
      <c r="B62" s="375"/>
      <c r="C62" s="21" t="s">
        <v>84</v>
      </c>
      <c r="D62" s="13" t="s">
        <v>282</v>
      </c>
      <c r="E62" s="415"/>
    </row>
    <row r="63" spans="1:5" ht="15" customHeight="1">
      <c r="A63" s="375"/>
      <c r="B63" s="375"/>
      <c r="C63" s="21" t="s">
        <v>85</v>
      </c>
      <c r="D63" s="22">
        <v>45108</v>
      </c>
      <c r="E63" s="415"/>
    </row>
    <row r="64" spans="1:5" ht="15" customHeight="1">
      <c r="A64" s="375"/>
      <c r="B64" s="375"/>
      <c r="C64" s="21" t="s">
        <v>86</v>
      </c>
      <c r="D64" s="22">
        <v>45138</v>
      </c>
      <c r="E64" s="415"/>
    </row>
    <row r="65" spans="1:5" ht="45">
      <c r="A65" s="375"/>
      <c r="B65" s="375"/>
      <c r="C65" s="21" t="s">
        <v>87</v>
      </c>
      <c r="D65" s="21" t="s">
        <v>222</v>
      </c>
      <c r="E65" s="415"/>
    </row>
    <row r="66" spans="1:5" ht="30">
      <c r="A66" s="375"/>
      <c r="B66" s="375"/>
      <c r="C66" s="64" t="s">
        <v>89</v>
      </c>
      <c r="D66" s="70">
        <v>0.02</v>
      </c>
      <c r="E66" s="415"/>
    </row>
    <row r="67" spans="1:5" ht="45">
      <c r="A67" s="375"/>
      <c r="B67" s="375"/>
      <c r="C67" s="64" t="s">
        <v>90</v>
      </c>
      <c r="D67" s="64" t="s">
        <v>1073</v>
      </c>
      <c r="E67" s="69"/>
    </row>
    <row r="68" spans="1:5" ht="15" customHeight="1">
      <c r="A68" s="375"/>
      <c r="B68" s="375"/>
      <c r="C68" s="64" t="s">
        <v>98</v>
      </c>
      <c r="D68" s="79">
        <v>45139</v>
      </c>
      <c r="E68" s="69"/>
    </row>
    <row r="69" spans="1:5" ht="15" customHeight="1">
      <c r="A69" s="375"/>
      <c r="B69" s="375"/>
      <c r="C69" s="64" t="s">
        <v>92</v>
      </c>
      <c r="D69" s="79">
        <v>45169</v>
      </c>
      <c r="E69" s="69"/>
    </row>
    <row r="70" spans="1:5" ht="15" customHeight="1">
      <c r="A70" s="375"/>
      <c r="B70" s="375"/>
      <c r="C70" s="64" t="s">
        <v>215</v>
      </c>
      <c r="D70" s="64" t="s">
        <v>1071</v>
      </c>
      <c r="E70" s="69"/>
    </row>
    <row r="71" spans="1:5" ht="30">
      <c r="A71" s="375"/>
      <c r="B71" s="375"/>
      <c r="C71" s="64" t="s">
        <v>89</v>
      </c>
      <c r="D71" s="70">
        <v>0.02</v>
      </c>
      <c r="E71" s="69"/>
    </row>
    <row r="72" spans="1:5" ht="45">
      <c r="A72" s="375"/>
      <c r="B72" s="375"/>
      <c r="C72" s="64" t="s">
        <v>216</v>
      </c>
      <c r="D72" s="64" t="s">
        <v>1094</v>
      </c>
      <c r="E72" s="69"/>
    </row>
    <row r="73" spans="1:5" ht="15">
      <c r="A73" s="375"/>
      <c r="B73" s="375"/>
      <c r="C73" s="64" t="s">
        <v>217</v>
      </c>
      <c r="D73" s="79">
        <v>45139</v>
      </c>
      <c r="E73" s="69"/>
    </row>
    <row r="74" spans="1:5" ht="15">
      <c r="A74" s="375"/>
      <c r="B74" s="375"/>
      <c r="C74" s="64" t="s">
        <v>218</v>
      </c>
      <c r="D74" s="79">
        <v>45535</v>
      </c>
      <c r="E74" s="69"/>
    </row>
    <row r="75" spans="1:5" ht="15">
      <c r="A75" s="375"/>
      <c r="B75" s="375"/>
      <c r="C75" s="64" t="s">
        <v>219</v>
      </c>
      <c r="D75" s="64" t="s">
        <v>223</v>
      </c>
      <c r="E75" s="69"/>
    </row>
    <row r="76" spans="1:5" ht="30">
      <c r="A76" s="375"/>
      <c r="B76" s="375"/>
      <c r="C76" s="64" t="s">
        <v>89</v>
      </c>
      <c r="D76" s="70">
        <v>0.02</v>
      </c>
      <c r="E76" s="69"/>
    </row>
    <row r="77" spans="1:5" ht="15">
      <c r="A77" s="375"/>
      <c r="B77" s="375"/>
      <c r="C77" s="64" t="s">
        <v>229</v>
      </c>
      <c r="D77" s="64" t="s">
        <v>1074</v>
      </c>
      <c r="E77" s="69"/>
    </row>
    <row r="78" spans="1:5" ht="15">
      <c r="A78" s="375"/>
      <c r="B78" s="375"/>
      <c r="C78" s="64" t="s">
        <v>234</v>
      </c>
      <c r="D78" s="79">
        <v>45170</v>
      </c>
      <c r="E78" s="69"/>
    </row>
    <row r="79" spans="1:5" ht="15">
      <c r="A79" s="375"/>
      <c r="B79" s="375"/>
      <c r="C79" s="64" t="s">
        <v>235</v>
      </c>
      <c r="D79" s="79">
        <v>45565</v>
      </c>
      <c r="E79" s="69"/>
    </row>
    <row r="80" spans="1:5" ht="15">
      <c r="A80" s="375"/>
      <c r="B80" s="375"/>
      <c r="C80" s="64" t="s">
        <v>236</v>
      </c>
      <c r="D80" s="64" t="s">
        <v>224</v>
      </c>
      <c r="E80" s="69"/>
    </row>
    <row r="81" spans="1:5" ht="30">
      <c r="A81" s="375"/>
      <c r="B81" s="375"/>
      <c r="C81" s="64" t="s">
        <v>89</v>
      </c>
      <c r="D81" s="70">
        <v>0.05</v>
      </c>
      <c r="E81" s="69"/>
    </row>
    <row r="82" spans="1:5" ht="75">
      <c r="A82" s="375"/>
      <c r="B82" s="375"/>
      <c r="C82" s="65" t="s">
        <v>225</v>
      </c>
      <c r="D82" s="24" t="s">
        <v>283</v>
      </c>
      <c r="E82" s="69"/>
    </row>
    <row r="83" spans="1:5" ht="30">
      <c r="A83" s="375"/>
      <c r="B83" s="375"/>
      <c r="C83" s="24" t="s">
        <v>84</v>
      </c>
      <c r="D83" s="24" t="s">
        <v>284</v>
      </c>
      <c r="E83" s="69"/>
    </row>
    <row r="84" spans="1:5" ht="15" customHeight="1">
      <c r="A84" s="375"/>
      <c r="B84" s="375"/>
      <c r="C84" s="24" t="s">
        <v>85</v>
      </c>
      <c r="D84" s="67">
        <v>45078</v>
      </c>
      <c r="E84" s="69"/>
    </row>
    <row r="85" spans="1:5" ht="15" customHeight="1">
      <c r="A85" s="375"/>
      <c r="B85" s="375"/>
      <c r="C85" s="24" t="s">
        <v>86</v>
      </c>
      <c r="D85" s="67">
        <v>45216</v>
      </c>
      <c r="E85" s="69"/>
    </row>
    <row r="86" spans="1:5" ht="15" customHeight="1">
      <c r="A86" s="375"/>
      <c r="B86" s="375"/>
      <c r="C86" s="24" t="s">
        <v>87</v>
      </c>
      <c r="D86" s="24" t="s">
        <v>226</v>
      </c>
      <c r="E86" s="69"/>
    </row>
    <row r="87" spans="1:5" ht="30">
      <c r="A87" s="375"/>
      <c r="B87" s="375"/>
      <c r="C87" s="24" t="s">
        <v>89</v>
      </c>
      <c r="D87" s="25">
        <v>0.05</v>
      </c>
      <c r="E87" s="69"/>
    </row>
    <row r="88" spans="1:5" ht="45">
      <c r="A88" s="375"/>
      <c r="B88" s="375"/>
      <c r="C88" s="24" t="s">
        <v>90</v>
      </c>
      <c r="D88" s="24" t="s">
        <v>285</v>
      </c>
      <c r="E88" s="69"/>
    </row>
    <row r="89" spans="1:5" ht="15" customHeight="1">
      <c r="A89" s="375"/>
      <c r="B89" s="375"/>
      <c r="C89" s="24" t="s">
        <v>98</v>
      </c>
      <c r="D89" s="67">
        <v>45231</v>
      </c>
      <c r="E89" s="69"/>
    </row>
    <row r="90" spans="1:5" ht="15" customHeight="1">
      <c r="A90" s="375"/>
      <c r="B90" s="375"/>
      <c r="C90" s="24" t="s">
        <v>92</v>
      </c>
      <c r="D90" s="67">
        <v>45991</v>
      </c>
      <c r="E90" s="69"/>
    </row>
    <row r="91" spans="1:5" ht="15" customHeight="1">
      <c r="A91" s="375"/>
      <c r="B91" s="375"/>
      <c r="C91" s="24" t="s">
        <v>215</v>
      </c>
      <c r="D91" s="24" t="s">
        <v>227</v>
      </c>
      <c r="E91" s="69"/>
    </row>
    <row r="92" spans="1:5" ht="30">
      <c r="A92" s="375"/>
      <c r="B92" s="375"/>
      <c r="C92" s="24" t="s">
        <v>89</v>
      </c>
      <c r="D92" s="25">
        <v>0.12</v>
      </c>
      <c r="E92" s="69"/>
    </row>
    <row r="93" spans="1:5" ht="30">
      <c r="A93" s="375"/>
      <c r="B93" s="375"/>
      <c r="C93" s="66" t="s">
        <v>216</v>
      </c>
      <c r="D93" s="66" t="s">
        <v>1067</v>
      </c>
      <c r="E93" s="69"/>
    </row>
    <row r="94" spans="1:5" ht="15" customHeight="1">
      <c r="A94" s="375"/>
      <c r="B94" s="375"/>
      <c r="C94" s="66" t="s">
        <v>217</v>
      </c>
      <c r="D94" s="178">
        <v>45170</v>
      </c>
      <c r="E94" s="69"/>
    </row>
    <row r="95" spans="1:5" ht="15" customHeight="1">
      <c r="A95" s="375"/>
      <c r="B95" s="375"/>
      <c r="C95" s="66" t="s">
        <v>218</v>
      </c>
      <c r="D95" s="178">
        <v>45199</v>
      </c>
      <c r="E95" s="69"/>
    </row>
    <row r="96" spans="1:5" ht="15" customHeight="1">
      <c r="A96" s="375"/>
      <c r="B96" s="375"/>
      <c r="C96" s="66" t="s">
        <v>228</v>
      </c>
      <c r="D96" s="66" t="s">
        <v>223</v>
      </c>
      <c r="E96" s="69"/>
    </row>
    <row r="97" spans="1:5" ht="30">
      <c r="A97" s="375"/>
      <c r="B97" s="375"/>
      <c r="C97" s="66" t="s">
        <v>89</v>
      </c>
      <c r="D97" s="68">
        <v>0.05</v>
      </c>
      <c r="E97" s="69"/>
    </row>
    <row r="98" spans="1:5" ht="30">
      <c r="A98" s="375"/>
      <c r="B98" s="375"/>
      <c r="C98" s="66" t="s">
        <v>229</v>
      </c>
      <c r="D98" s="66" t="s">
        <v>1068</v>
      </c>
      <c r="E98" s="69"/>
    </row>
    <row r="99" spans="1:5" ht="15">
      <c r="A99" s="375"/>
      <c r="B99" s="375"/>
      <c r="C99" s="66" t="s">
        <v>217</v>
      </c>
      <c r="D99" s="178">
        <v>45200</v>
      </c>
      <c r="E99" s="69"/>
    </row>
    <row r="100" spans="1:5" ht="15">
      <c r="A100" s="375"/>
      <c r="B100" s="375"/>
      <c r="C100" s="66" t="s">
        <v>218</v>
      </c>
      <c r="D100" s="178">
        <v>45504</v>
      </c>
      <c r="E100" s="69"/>
    </row>
    <row r="101" spans="1:5" ht="15">
      <c r="A101" s="375"/>
      <c r="B101" s="375"/>
      <c r="C101" s="66" t="s">
        <v>228</v>
      </c>
      <c r="D101" s="66" t="s">
        <v>224</v>
      </c>
      <c r="E101" s="69"/>
    </row>
    <row r="102" spans="1:5" ht="30">
      <c r="A102" s="375"/>
      <c r="B102" s="375"/>
      <c r="C102" s="66" t="s">
        <v>89</v>
      </c>
      <c r="D102" s="68">
        <v>0.05</v>
      </c>
      <c r="E102" s="69"/>
    </row>
    <row r="103" spans="1:5" ht="45">
      <c r="A103" s="375"/>
      <c r="B103" s="375"/>
      <c r="C103" s="20" t="s">
        <v>230</v>
      </c>
      <c r="D103" s="21" t="s">
        <v>286</v>
      </c>
      <c r="E103" s="69"/>
    </row>
    <row r="104" spans="1:5" ht="30">
      <c r="A104" s="375"/>
      <c r="B104" s="375"/>
      <c r="C104" s="21" t="s">
        <v>84</v>
      </c>
      <c r="D104" s="13" t="s">
        <v>287</v>
      </c>
      <c r="E104" s="69"/>
    </row>
    <row r="105" spans="1:5" ht="15" customHeight="1">
      <c r="A105" s="375"/>
      <c r="B105" s="375"/>
      <c r="C105" s="21" t="s">
        <v>85</v>
      </c>
      <c r="D105" s="22">
        <v>45078</v>
      </c>
      <c r="E105" s="69"/>
    </row>
    <row r="106" spans="1:5" ht="15" customHeight="1">
      <c r="A106" s="375"/>
      <c r="B106" s="375"/>
      <c r="C106" s="21" t="s">
        <v>86</v>
      </c>
      <c r="D106" s="22">
        <v>45107</v>
      </c>
      <c r="E106" s="69"/>
    </row>
    <row r="107" spans="1:5" ht="30">
      <c r="A107" s="375"/>
      <c r="B107" s="375"/>
      <c r="C107" s="21" t="s">
        <v>87</v>
      </c>
      <c r="D107" s="21" t="s">
        <v>231</v>
      </c>
      <c r="E107" s="69"/>
    </row>
    <row r="108" spans="1:5" ht="30">
      <c r="A108" s="375"/>
      <c r="B108" s="375"/>
      <c r="C108" s="64" t="s">
        <v>89</v>
      </c>
      <c r="D108" s="70">
        <v>0.02</v>
      </c>
      <c r="E108" s="69"/>
    </row>
    <row r="109" spans="1:5" ht="30">
      <c r="A109" s="375"/>
      <c r="B109" s="375"/>
      <c r="C109" s="64" t="s">
        <v>90</v>
      </c>
      <c r="D109" s="64" t="s">
        <v>288</v>
      </c>
      <c r="E109" s="69"/>
    </row>
    <row r="110" spans="1:5" ht="15" customHeight="1">
      <c r="A110" s="375"/>
      <c r="B110" s="375"/>
      <c r="C110" s="64" t="s">
        <v>98</v>
      </c>
      <c r="D110" s="79">
        <v>45108</v>
      </c>
      <c r="E110" s="69"/>
    </row>
    <row r="111" spans="1:5" ht="15" customHeight="1">
      <c r="A111" s="375"/>
      <c r="B111" s="375"/>
      <c r="C111" s="64" t="s">
        <v>92</v>
      </c>
      <c r="D111" s="79">
        <v>45169</v>
      </c>
      <c r="E111" s="69"/>
    </row>
    <row r="112" spans="1:5" ht="30" customHeight="1">
      <c r="A112" s="375"/>
      <c r="B112" s="375"/>
      <c r="C112" s="64" t="s">
        <v>215</v>
      </c>
      <c r="D112" s="64" t="s">
        <v>232</v>
      </c>
      <c r="E112" s="69"/>
    </row>
    <row r="113" spans="1:5" ht="30">
      <c r="A113" s="375"/>
      <c r="B113" s="375"/>
      <c r="C113" s="64" t="s">
        <v>89</v>
      </c>
      <c r="D113" s="70">
        <v>0.03</v>
      </c>
      <c r="E113" s="69"/>
    </row>
    <row r="114" spans="1:5" ht="30">
      <c r="A114" s="375"/>
      <c r="B114" s="375"/>
      <c r="C114" s="64" t="s">
        <v>216</v>
      </c>
      <c r="D114" s="64" t="s">
        <v>289</v>
      </c>
      <c r="E114" s="69"/>
    </row>
    <row r="115" spans="1:5" ht="15">
      <c r="A115" s="375"/>
      <c r="B115" s="375"/>
      <c r="C115" s="64" t="s">
        <v>217</v>
      </c>
      <c r="D115" s="79">
        <v>45170</v>
      </c>
      <c r="E115" s="69"/>
    </row>
    <row r="116" spans="1:5" ht="15" customHeight="1">
      <c r="A116" s="375"/>
      <c r="B116" s="375"/>
      <c r="C116" s="64" t="s">
        <v>218</v>
      </c>
      <c r="D116" s="79">
        <v>46010</v>
      </c>
      <c r="E116" s="69"/>
    </row>
    <row r="117" spans="1:5" ht="15" customHeight="1">
      <c r="A117" s="375"/>
      <c r="B117" s="375"/>
      <c r="C117" s="64" t="s">
        <v>219</v>
      </c>
      <c r="D117" s="64" t="s">
        <v>233</v>
      </c>
      <c r="E117" s="69"/>
    </row>
    <row r="118" spans="1:5" ht="30">
      <c r="A118" s="375"/>
      <c r="B118" s="375"/>
      <c r="C118" s="64" t="s">
        <v>89</v>
      </c>
      <c r="D118" s="70">
        <v>0.04</v>
      </c>
      <c r="E118" s="69"/>
    </row>
    <row r="119" spans="1:5" ht="30.95" customHeight="1">
      <c r="A119" s="375"/>
      <c r="B119" s="375"/>
      <c r="C119" s="65" t="s">
        <v>241</v>
      </c>
      <c r="D119" s="24" t="s">
        <v>290</v>
      </c>
      <c r="E119" s="415"/>
    </row>
    <row r="120" spans="1:5" ht="15" customHeight="1">
      <c r="A120" s="375"/>
      <c r="B120" s="375"/>
      <c r="C120" s="24" t="s">
        <v>84</v>
      </c>
      <c r="D120" s="66" t="s">
        <v>291</v>
      </c>
      <c r="E120" s="415"/>
    </row>
    <row r="121" spans="1:5" ht="15" customHeight="1">
      <c r="A121" s="375"/>
      <c r="B121" s="375"/>
      <c r="C121" s="24" t="s">
        <v>85</v>
      </c>
      <c r="D121" s="67">
        <v>45047</v>
      </c>
      <c r="E121" s="415"/>
    </row>
    <row r="122" spans="1:5" ht="15" customHeight="1">
      <c r="A122" s="375"/>
      <c r="B122" s="375"/>
      <c r="C122" s="24" t="s">
        <v>86</v>
      </c>
      <c r="D122" s="67">
        <v>45093</v>
      </c>
      <c r="E122" s="415"/>
    </row>
    <row r="123" spans="1:5" ht="15" customHeight="1">
      <c r="A123" s="375"/>
      <c r="B123" s="375"/>
      <c r="C123" s="24" t="s">
        <v>87</v>
      </c>
      <c r="D123" s="24" t="s">
        <v>242</v>
      </c>
      <c r="E123" s="415"/>
    </row>
    <row r="124" spans="1:5" ht="30">
      <c r="A124" s="375"/>
      <c r="B124" s="375"/>
      <c r="C124" s="24" t="s">
        <v>89</v>
      </c>
      <c r="D124" s="25">
        <v>0.02</v>
      </c>
      <c r="E124" s="415"/>
    </row>
    <row r="125" spans="1:5" ht="15" customHeight="1">
      <c r="A125" s="375"/>
      <c r="B125" s="375"/>
      <c r="C125" s="24" t="s">
        <v>90</v>
      </c>
      <c r="D125" s="24" t="s">
        <v>292</v>
      </c>
      <c r="E125" s="415"/>
    </row>
    <row r="126" spans="1:5" ht="15" customHeight="1">
      <c r="A126" s="375"/>
      <c r="B126" s="375"/>
      <c r="C126" s="24" t="s">
        <v>98</v>
      </c>
      <c r="D126" s="67">
        <v>45093</v>
      </c>
      <c r="E126" s="415"/>
    </row>
    <row r="127" spans="1:5" ht="15" customHeight="1">
      <c r="A127" s="375"/>
      <c r="B127" s="375"/>
      <c r="C127" s="24" t="s">
        <v>92</v>
      </c>
      <c r="D127" s="67">
        <v>45194</v>
      </c>
      <c r="E127" s="415"/>
    </row>
    <row r="128" spans="1:5" ht="30">
      <c r="A128" s="375"/>
      <c r="B128" s="375"/>
      <c r="C128" s="24" t="s">
        <v>215</v>
      </c>
      <c r="D128" s="24" t="s">
        <v>243</v>
      </c>
      <c r="E128" s="415"/>
    </row>
    <row r="129" spans="1:5" ht="30">
      <c r="A129" s="375"/>
      <c r="B129" s="375"/>
      <c r="C129" s="24" t="s">
        <v>89</v>
      </c>
      <c r="D129" s="25">
        <v>0.05</v>
      </c>
      <c r="E129" s="415"/>
    </row>
    <row r="130" spans="1:5" ht="15" customHeight="1">
      <c r="A130" s="375"/>
      <c r="B130" s="375"/>
      <c r="C130" s="24" t="s">
        <v>216</v>
      </c>
      <c r="D130" s="24" t="s">
        <v>293</v>
      </c>
      <c r="E130" s="69"/>
    </row>
    <row r="131" spans="1:5" ht="15" customHeight="1">
      <c r="A131" s="375"/>
      <c r="B131" s="375"/>
      <c r="C131" s="24" t="s">
        <v>217</v>
      </c>
      <c r="D131" s="67">
        <v>45047</v>
      </c>
      <c r="E131" s="69"/>
    </row>
    <row r="132" spans="1:5" ht="15" customHeight="1">
      <c r="A132" s="375"/>
      <c r="B132" s="375"/>
      <c r="C132" s="24" t="s">
        <v>218</v>
      </c>
      <c r="D132" s="67">
        <v>45107</v>
      </c>
      <c r="E132" s="69"/>
    </row>
    <row r="133" spans="1:5" ht="15" customHeight="1">
      <c r="A133" s="375"/>
      <c r="B133" s="375"/>
      <c r="C133" s="24" t="s">
        <v>219</v>
      </c>
      <c r="D133" s="24" t="s">
        <v>244</v>
      </c>
      <c r="E133" s="69"/>
    </row>
    <row r="134" spans="1:5" ht="30">
      <c r="A134" s="375"/>
      <c r="B134" s="375"/>
      <c r="C134" s="24" t="s">
        <v>89</v>
      </c>
      <c r="D134" s="25">
        <v>7.0000000000000007E-2</v>
      </c>
      <c r="E134" s="69"/>
    </row>
    <row r="135" spans="1:5" ht="15">
      <c r="A135" s="375"/>
      <c r="B135" s="375"/>
      <c r="C135" s="18" t="s">
        <v>229</v>
      </c>
      <c r="D135" s="17" t="s">
        <v>294</v>
      </c>
      <c r="E135" s="69"/>
    </row>
    <row r="136" spans="1:5" ht="15" customHeight="1">
      <c r="A136" s="375"/>
      <c r="B136" s="375"/>
      <c r="C136" s="18" t="s">
        <v>234</v>
      </c>
      <c r="D136" s="19">
        <v>45078</v>
      </c>
      <c r="E136" s="69"/>
    </row>
    <row r="137" spans="1:5" ht="15" customHeight="1">
      <c r="A137" s="375"/>
      <c r="B137" s="375"/>
      <c r="C137" s="18" t="s">
        <v>235</v>
      </c>
      <c r="D137" s="19">
        <v>45138</v>
      </c>
      <c r="E137" s="69"/>
    </row>
    <row r="138" spans="1:5" ht="30">
      <c r="A138" s="375"/>
      <c r="B138" s="375"/>
      <c r="C138" s="18" t="s">
        <v>258</v>
      </c>
      <c r="D138" s="18" t="s">
        <v>245</v>
      </c>
      <c r="E138" s="69"/>
    </row>
    <row r="139" spans="1:5" ht="30">
      <c r="A139" s="375"/>
      <c r="B139" s="375"/>
      <c r="C139" s="18" t="s">
        <v>89</v>
      </c>
      <c r="D139" s="71">
        <v>0.01</v>
      </c>
      <c r="E139" s="69"/>
    </row>
    <row r="140" spans="1:5" ht="30">
      <c r="A140" s="375"/>
      <c r="B140" s="375"/>
      <c r="C140" s="18" t="s">
        <v>237</v>
      </c>
      <c r="D140" s="18" t="s">
        <v>295</v>
      </c>
      <c r="E140" s="69"/>
    </row>
    <row r="141" spans="1:5" ht="15" customHeight="1">
      <c r="A141" s="375"/>
      <c r="B141" s="375"/>
      <c r="C141" s="18" t="s">
        <v>238</v>
      </c>
      <c r="D141" s="19">
        <v>45078</v>
      </c>
      <c r="E141" s="69"/>
    </row>
    <row r="142" spans="1:5" ht="15" customHeight="1">
      <c r="A142" s="375"/>
      <c r="B142" s="375"/>
      <c r="C142" s="18" t="s">
        <v>239</v>
      </c>
      <c r="D142" s="19">
        <v>45138</v>
      </c>
      <c r="E142" s="69"/>
    </row>
    <row r="143" spans="1:5" ht="15" customHeight="1">
      <c r="A143" s="375"/>
      <c r="B143" s="375"/>
      <c r="C143" s="18" t="s">
        <v>240</v>
      </c>
      <c r="D143" s="18" t="s">
        <v>246</v>
      </c>
      <c r="E143" s="69"/>
    </row>
    <row r="144" spans="1:5" ht="30">
      <c r="A144" s="375"/>
      <c r="B144" s="375"/>
      <c r="C144" s="18" t="s">
        <v>89</v>
      </c>
      <c r="D144" s="71">
        <v>0.01</v>
      </c>
      <c r="E144" s="69"/>
    </row>
    <row r="145" spans="1:5" ht="30">
      <c r="A145" s="375"/>
      <c r="B145" s="375"/>
      <c r="C145" s="18" t="s">
        <v>247</v>
      </c>
      <c r="D145" s="17" t="s">
        <v>296</v>
      </c>
      <c r="E145" s="69"/>
    </row>
    <row r="146" spans="1:5" ht="15" customHeight="1">
      <c r="A146" s="375"/>
      <c r="B146" s="375"/>
      <c r="C146" s="18" t="s">
        <v>261</v>
      </c>
      <c r="D146" s="19">
        <v>45108</v>
      </c>
      <c r="E146" s="69"/>
    </row>
    <row r="147" spans="1:5" ht="15" customHeight="1">
      <c r="A147" s="375"/>
      <c r="B147" s="375"/>
      <c r="C147" s="18" t="s">
        <v>262</v>
      </c>
      <c r="D147" s="19">
        <v>45716</v>
      </c>
      <c r="E147" s="69"/>
    </row>
    <row r="148" spans="1:5" ht="15" customHeight="1">
      <c r="A148" s="375"/>
      <c r="B148" s="375"/>
      <c r="C148" s="18" t="s">
        <v>263</v>
      </c>
      <c r="D148" s="18" t="s">
        <v>248</v>
      </c>
      <c r="E148" s="69"/>
    </row>
    <row r="149" spans="1:5" ht="30">
      <c r="A149" s="375"/>
      <c r="B149" s="375"/>
      <c r="C149" s="18" t="s">
        <v>89</v>
      </c>
      <c r="D149" s="71">
        <v>7.0000000000000007E-2</v>
      </c>
      <c r="E149" s="69"/>
    </row>
    <row r="150" spans="1:5" ht="30">
      <c r="A150" s="375"/>
      <c r="B150" s="375"/>
      <c r="C150" s="24" t="s">
        <v>249</v>
      </c>
      <c r="D150" s="66" t="s">
        <v>297</v>
      </c>
      <c r="E150" s="69"/>
    </row>
    <row r="151" spans="1:5" ht="15" customHeight="1">
      <c r="A151" s="375"/>
      <c r="B151" s="375"/>
      <c r="C151" s="24" t="s">
        <v>338</v>
      </c>
      <c r="D151" s="67">
        <v>45047</v>
      </c>
      <c r="E151" s="69"/>
    </row>
    <row r="152" spans="1:5" ht="15" customHeight="1">
      <c r="A152" s="375"/>
      <c r="B152" s="375"/>
      <c r="C152" s="24" t="s">
        <v>339</v>
      </c>
      <c r="D152" s="67">
        <v>45107</v>
      </c>
      <c r="E152" s="69"/>
    </row>
    <row r="153" spans="1:5" ht="15" customHeight="1">
      <c r="A153" s="375"/>
      <c r="B153" s="375"/>
      <c r="C153" s="24" t="s">
        <v>340</v>
      </c>
      <c r="D153" s="24" t="s">
        <v>250</v>
      </c>
      <c r="E153" s="69"/>
    </row>
    <row r="154" spans="1:5" ht="30">
      <c r="A154" s="375"/>
      <c r="B154" s="375"/>
      <c r="C154" s="24" t="s">
        <v>89</v>
      </c>
      <c r="D154" s="25">
        <v>0.01</v>
      </c>
      <c r="E154" s="69"/>
    </row>
    <row r="155" spans="1:5" ht="30">
      <c r="A155" s="375"/>
      <c r="B155" s="375"/>
      <c r="C155" s="24" t="s">
        <v>251</v>
      </c>
      <c r="D155" s="24" t="s">
        <v>298</v>
      </c>
      <c r="E155" s="69"/>
    </row>
    <row r="156" spans="1:5" ht="15" customHeight="1">
      <c r="A156" s="375"/>
      <c r="B156" s="375"/>
      <c r="C156" s="24" t="s">
        <v>341</v>
      </c>
      <c r="D156" s="67">
        <v>45078</v>
      </c>
      <c r="E156" s="69"/>
    </row>
    <row r="157" spans="1:5" ht="15" customHeight="1">
      <c r="A157" s="375"/>
      <c r="B157" s="375"/>
      <c r="C157" s="24" t="s">
        <v>342</v>
      </c>
      <c r="D157" s="67">
        <v>45138</v>
      </c>
      <c r="E157" s="69"/>
    </row>
    <row r="158" spans="1:5" ht="15" customHeight="1">
      <c r="A158" s="375"/>
      <c r="B158" s="375"/>
      <c r="C158" s="24" t="s">
        <v>1095</v>
      </c>
      <c r="D158" s="24" t="s">
        <v>252</v>
      </c>
      <c r="E158" s="69"/>
    </row>
    <row r="159" spans="1:5" ht="30">
      <c r="A159" s="375"/>
      <c r="B159" s="375"/>
      <c r="C159" s="24" t="s">
        <v>89</v>
      </c>
      <c r="D159" s="25">
        <v>0.02</v>
      </c>
      <c r="E159" s="69"/>
    </row>
    <row r="160" spans="1:5" ht="15">
      <c r="A160" s="375"/>
      <c r="B160" s="375"/>
      <c r="C160" s="24" t="s">
        <v>253</v>
      </c>
      <c r="D160" s="66" t="s">
        <v>299</v>
      </c>
      <c r="E160" s="69"/>
    </row>
    <row r="161" spans="1:5" ht="15" customHeight="1">
      <c r="A161" s="375"/>
      <c r="B161" s="375"/>
      <c r="C161" s="24" t="s">
        <v>345</v>
      </c>
      <c r="D161" s="67">
        <v>45108</v>
      </c>
      <c r="E161" s="69"/>
    </row>
    <row r="162" spans="1:5" ht="15" customHeight="1">
      <c r="A162" s="375"/>
      <c r="B162" s="375"/>
      <c r="C162" s="24" t="s">
        <v>346</v>
      </c>
      <c r="D162" s="67">
        <v>46022</v>
      </c>
      <c r="E162" s="69"/>
    </row>
    <row r="163" spans="1:5" ht="30">
      <c r="A163" s="375"/>
      <c r="B163" s="375"/>
      <c r="C163" s="24" t="s">
        <v>347</v>
      </c>
      <c r="D163" s="24" t="s">
        <v>254</v>
      </c>
      <c r="E163" s="69"/>
    </row>
    <row r="164" spans="1:5" ht="30">
      <c r="A164" s="375"/>
      <c r="B164" s="375"/>
      <c r="C164" s="24" t="s">
        <v>89</v>
      </c>
      <c r="D164" s="25">
        <v>0.04</v>
      </c>
      <c r="E164" s="69"/>
    </row>
    <row r="165" spans="1:5" ht="33.75" customHeight="1">
      <c r="A165" s="375"/>
      <c r="B165" s="375"/>
      <c r="C165" s="63" t="s">
        <v>255</v>
      </c>
      <c r="D165" s="64" t="s">
        <v>300</v>
      </c>
      <c r="E165" s="69"/>
    </row>
    <row r="166" spans="1:5" ht="45">
      <c r="A166" s="375"/>
      <c r="B166" s="375"/>
      <c r="C166" s="64" t="s">
        <v>84</v>
      </c>
      <c r="D166" s="78" t="s">
        <v>301</v>
      </c>
      <c r="E166" s="69"/>
    </row>
    <row r="167" spans="1:5" ht="15" customHeight="1">
      <c r="A167" s="375"/>
      <c r="B167" s="375"/>
      <c r="C167" s="64" t="s">
        <v>85</v>
      </c>
      <c r="D167" s="79">
        <v>45078</v>
      </c>
      <c r="E167" s="69"/>
    </row>
    <row r="168" spans="1:5" ht="15" customHeight="1">
      <c r="A168" s="375"/>
      <c r="B168" s="375"/>
      <c r="C168" s="64" t="s">
        <v>86</v>
      </c>
      <c r="D168" s="79">
        <v>45169</v>
      </c>
      <c r="E168" s="69"/>
    </row>
    <row r="169" spans="1:5" ht="60">
      <c r="A169" s="375"/>
      <c r="B169" s="375"/>
      <c r="C169" s="64" t="s">
        <v>87</v>
      </c>
      <c r="D169" s="64" t="s">
        <v>256</v>
      </c>
      <c r="E169" s="69"/>
    </row>
    <row r="170" spans="1:5" ht="30">
      <c r="A170" s="375"/>
      <c r="B170" s="375"/>
      <c r="C170" s="64" t="s">
        <v>89</v>
      </c>
      <c r="D170" s="70">
        <v>0.04</v>
      </c>
      <c r="E170" s="69"/>
    </row>
    <row r="171" spans="1:5" ht="30" customHeight="1">
      <c r="A171" s="375"/>
      <c r="B171" s="375"/>
      <c r="C171" s="64" t="s">
        <v>90</v>
      </c>
      <c r="D171" s="64" t="s">
        <v>302</v>
      </c>
      <c r="E171" s="69"/>
    </row>
    <row r="172" spans="1:5" ht="15" customHeight="1">
      <c r="A172" s="375"/>
      <c r="B172" s="375"/>
      <c r="C172" s="64" t="s">
        <v>98</v>
      </c>
      <c r="D172" s="79">
        <v>45108</v>
      </c>
      <c r="E172" s="69"/>
    </row>
    <row r="173" spans="1:5" ht="15" customHeight="1">
      <c r="A173" s="375"/>
      <c r="B173" s="375"/>
      <c r="C173" s="64" t="s">
        <v>92</v>
      </c>
      <c r="D173" s="79">
        <v>45169</v>
      </c>
      <c r="E173" s="69"/>
    </row>
    <row r="174" spans="1:5" ht="15">
      <c r="A174" s="375"/>
      <c r="B174" s="375"/>
      <c r="C174" s="64" t="s">
        <v>219</v>
      </c>
      <c r="D174" s="64" t="s">
        <v>257</v>
      </c>
      <c r="E174" s="69"/>
    </row>
    <row r="175" spans="1:5" ht="30">
      <c r="A175" s="375"/>
      <c r="B175" s="375"/>
      <c r="C175" s="64" t="s">
        <v>89</v>
      </c>
      <c r="D175" s="70">
        <v>0.02</v>
      </c>
      <c r="E175" s="69"/>
    </row>
    <row r="176" spans="1:5" ht="30">
      <c r="A176" s="375"/>
      <c r="B176" s="375"/>
      <c r="C176" s="64" t="s">
        <v>216</v>
      </c>
      <c r="D176" s="78" t="s">
        <v>303</v>
      </c>
      <c r="E176" s="69"/>
    </row>
    <row r="177" spans="1:5" ht="15" customHeight="1">
      <c r="A177" s="375"/>
      <c r="B177" s="375"/>
      <c r="C177" s="64" t="s">
        <v>234</v>
      </c>
      <c r="D177" s="79">
        <v>45170</v>
      </c>
      <c r="E177" s="69"/>
    </row>
    <row r="178" spans="1:5" ht="15" customHeight="1">
      <c r="A178" s="375"/>
      <c r="B178" s="375"/>
      <c r="C178" s="64" t="s">
        <v>235</v>
      </c>
      <c r="D178" s="79">
        <v>45383</v>
      </c>
      <c r="E178" s="69"/>
    </row>
    <row r="179" spans="1:5" ht="33.75" customHeight="1">
      <c r="A179" s="375"/>
      <c r="B179" s="375"/>
      <c r="C179" s="64" t="s">
        <v>258</v>
      </c>
      <c r="D179" s="64" t="s">
        <v>259</v>
      </c>
      <c r="E179" s="69"/>
    </row>
    <row r="180" spans="1:5" ht="30">
      <c r="A180" s="375"/>
      <c r="B180" s="375"/>
      <c r="C180" s="64" t="s">
        <v>89</v>
      </c>
      <c r="D180" s="70">
        <v>0.02</v>
      </c>
      <c r="E180" s="69"/>
    </row>
    <row r="181" spans="1:5" ht="30" customHeight="1">
      <c r="A181" s="375"/>
      <c r="B181" s="375"/>
      <c r="C181" s="64" t="s">
        <v>229</v>
      </c>
      <c r="D181" s="78" t="s">
        <v>304</v>
      </c>
      <c r="E181" s="69"/>
    </row>
    <row r="182" spans="1:5" ht="15">
      <c r="A182" s="375"/>
      <c r="B182" s="375"/>
      <c r="C182" s="64" t="s">
        <v>238</v>
      </c>
      <c r="D182" s="79">
        <v>45170</v>
      </c>
      <c r="E182" s="69"/>
    </row>
    <row r="183" spans="1:5" ht="15">
      <c r="A183" s="375"/>
      <c r="B183" s="375"/>
      <c r="C183" s="64" t="s">
        <v>239</v>
      </c>
      <c r="D183" s="79">
        <v>45233</v>
      </c>
      <c r="E183" s="69"/>
    </row>
    <row r="184" spans="1:5" ht="30">
      <c r="A184" s="375"/>
      <c r="B184" s="375"/>
      <c r="C184" s="64" t="s">
        <v>260</v>
      </c>
      <c r="D184" s="64" t="s">
        <v>259</v>
      </c>
      <c r="E184" s="69"/>
    </row>
    <row r="185" spans="1:5" ht="30">
      <c r="A185" s="375"/>
      <c r="B185" s="375"/>
      <c r="C185" s="64" t="s">
        <v>89</v>
      </c>
      <c r="D185" s="70">
        <v>0.03</v>
      </c>
      <c r="E185" s="69"/>
    </row>
    <row r="186" spans="1:5" ht="45">
      <c r="A186" s="375"/>
      <c r="B186" s="375"/>
      <c r="C186" s="64" t="s">
        <v>237</v>
      </c>
      <c r="D186" s="78" t="s">
        <v>306</v>
      </c>
      <c r="E186" s="69"/>
    </row>
    <row r="187" spans="1:5" ht="15" customHeight="1">
      <c r="A187" s="375"/>
      <c r="B187" s="375"/>
      <c r="C187" s="64" t="s">
        <v>261</v>
      </c>
      <c r="D187" s="79">
        <v>45233</v>
      </c>
      <c r="E187" s="69"/>
    </row>
    <row r="188" spans="1:5" ht="15" customHeight="1">
      <c r="A188" s="375"/>
      <c r="B188" s="375"/>
      <c r="C188" s="64" t="s">
        <v>262</v>
      </c>
      <c r="D188" s="79">
        <v>45272</v>
      </c>
      <c r="E188" s="69"/>
    </row>
    <row r="189" spans="1:5" ht="15">
      <c r="A189" s="375"/>
      <c r="B189" s="375"/>
      <c r="C189" s="64" t="s">
        <v>263</v>
      </c>
      <c r="D189" s="64" t="s">
        <v>264</v>
      </c>
      <c r="E189" s="69"/>
    </row>
    <row r="190" spans="1:5" ht="30.95" customHeight="1">
      <c r="A190" s="375"/>
      <c r="B190" s="375"/>
      <c r="C190" s="64" t="s">
        <v>89</v>
      </c>
      <c r="D190" s="70">
        <v>0.02</v>
      </c>
      <c r="E190" s="69"/>
    </row>
    <row r="191" spans="1:5" ht="45">
      <c r="A191" s="375"/>
      <c r="B191" s="375"/>
      <c r="C191" s="64" t="s">
        <v>247</v>
      </c>
      <c r="D191" s="78" t="s">
        <v>307</v>
      </c>
      <c r="E191" s="69"/>
    </row>
    <row r="192" spans="1:5" ht="30.95" customHeight="1">
      <c r="A192" s="375"/>
      <c r="B192" s="375"/>
      <c r="C192" s="64" t="s">
        <v>261</v>
      </c>
      <c r="D192" s="79">
        <v>45306</v>
      </c>
      <c r="E192" s="69"/>
    </row>
    <row r="193" spans="1:16" ht="30.95" customHeight="1">
      <c r="A193" s="375"/>
      <c r="B193" s="375"/>
      <c r="C193" s="64" t="s">
        <v>262</v>
      </c>
      <c r="D193" s="79">
        <v>46003</v>
      </c>
      <c r="E193" s="69"/>
    </row>
    <row r="194" spans="1:16" ht="30.95" customHeight="1">
      <c r="A194" s="375"/>
      <c r="B194" s="375"/>
      <c r="C194" s="64" t="s">
        <v>263</v>
      </c>
      <c r="D194" s="64" t="s">
        <v>244</v>
      </c>
      <c r="E194" s="69"/>
    </row>
    <row r="195" spans="1:16" ht="30.95" customHeight="1">
      <c r="A195" s="375"/>
      <c r="B195" s="375"/>
      <c r="C195" s="64" t="s">
        <v>89</v>
      </c>
      <c r="D195" s="70">
        <v>0.02</v>
      </c>
      <c r="E195" s="69"/>
    </row>
    <row r="196" spans="1:16">
      <c r="C196" s="26"/>
    </row>
    <row r="197" spans="1:16">
      <c r="A197" s="28"/>
      <c r="B197" s="28"/>
      <c r="C197" s="26"/>
    </row>
    <row r="198" spans="1:16">
      <c r="A198" s="355" t="s">
        <v>103</v>
      </c>
      <c r="B198" s="355"/>
      <c r="C198" s="416" t="s">
        <v>104</v>
      </c>
      <c r="D198" s="417"/>
      <c r="E198" s="357">
        <v>2023</v>
      </c>
      <c r="F198" s="357"/>
      <c r="G198" s="357"/>
      <c r="H198" s="357"/>
      <c r="I198" s="357">
        <v>2024</v>
      </c>
      <c r="J198" s="357"/>
      <c r="K198" s="357"/>
      <c r="L198" s="357"/>
      <c r="M198" s="30"/>
      <c r="N198" s="30"/>
      <c r="O198" s="30"/>
      <c r="P198" s="30"/>
    </row>
    <row r="199" spans="1:16" ht="31.35" customHeight="1">
      <c r="A199" s="355"/>
      <c r="B199" s="355"/>
      <c r="C199" s="418"/>
      <c r="D199" s="419"/>
      <c r="E199" s="31" t="s">
        <v>105</v>
      </c>
      <c r="F199" s="31" t="s">
        <v>106</v>
      </c>
      <c r="G199" s="29" t="s">
        <v>107</v>
      </c>
      <c r="H199" s="31" t="s">
        <v>108</v>
      </c>
      <c r="I199" s="31" t="s">
        <v>105</v>
      </c>
      <c r="J199" s="31" t="s">
        <v>106</v>
      </c>
      <c r="K199" s="29" t="s">
        <v>107</v>
      </c>
      <c r="L199" s="31" t="s">
        <v>108</v>
      </c>
      <c r="M199" s="31" t="s">
        <v>105</v>
      </c>
      <c r="N199" s="31" t="s">
        <v>106</v>
      </c>
      <c r="O199" s="29" t="s">
        <v>107</v>
      </c>
      <c r="P199" s="31" t="s">
        <v>108</v>
      </c>
    </row>
    <row r="200" spans="1:16">
      <c r="A200" s="355"/>
      <c r="B200" s="355"/>
      <c r="C200" s="356" t="s">
        <v>109</v>
      </c>
      <c r="D200" s="32" t="s">
        <v>110</v>
      </c>
      <c r="E200" s="33"/>
      <c r="F200" s="33"/>
      <c r="G200" s="33"/>
      <c r="H200" s="33"/>
      <c r="I200" s="33"/>
      <c r="J200" s="33"/>
      <c r="K200" s="33"/>
      <c r="L200" s="33"/>
      <c r="M200" s="33"/>
      <c r="N200" s="33"/>
      <c r="O200" s="33"/>
      <c r="P200" s="33"/>
    </row>
    <row r="201" spans="1:16">
      <c r="A201" s="355"/>
      <c r="B201" s="355"/>
      <c r="C201" s="356"/>
      <c r="D201" s="32" t="s">
        <v>111</v>
      </c>
      <c r="E201" s="33"/>
      <c r="F201" s="33"/>
      <c r="G201" s="33"/>
      <c r="H201" s="33"/>
      <c r="I201" s="33"/>
      <c r="J201" s="33"/>
      <c r="K201" s="33"/>
      <c r="L201" s="33"/>
      <c r="M201" s="33"/>
      <c r="N201" s="33"/>
      <c r="O201" s="33"/>
      <c r="P201" s="33"/>
    </row>
    <row r="202" spans="1:16">
      <c r="A202" s="355"/>
      <c r="B202" s="355"/>
      <c r="C202" s="356"/>
      <c r="D202" s="34" t="s">
        <v>112</v>
      </c>
      <c r="E202" s="35">
        <f t="shared" ref="E202:H202" si="0">SUM(E200:E201)</f>
        <v>0</v>
      </c>
      <c r="F202" s="35">
        <f t="shared" si="0"/>
        <v>0</v>
      </c>
      <c r="G202" s="35">
        <f t="shared" si="0"/>
        <v>0</v>
      </c>
      <c r="H202" s="35">
        <f t="shared" si="0"/>
        <v>0</v>
      </c>
      <c r="I202" s="35">
        <f t="shared" ref="I202:P202" si="1">SUM(I200:I201)</f>
        <v>0</v>
      </c>
      <c r="J202" s="35">
        <f t="shared" si="1"/>
        <v>0</v>
      </c>
      <c r="K202" s="35">
        <f t="shared" si="1"/>
        <v>0</v>
      </c>
      <c r="L202" s="35">
        <f t="shared" si="1"/>
        <v>0</v>
      </c>
      <c r="M202" s="35">
        <f t="shared" si="1"/>
        <v>0</v>
      </c>
      <c r="N202" s="35">
        <f t="shared" si="1"/>
        <v>0</v>
      </c>
      <c r="O202" s="35">
        <f t="shared" si="1"/>
        <v>0</v>
      </c>
      <c r="P202" s="35">
        <f t="shared" si="1"/>
        <v>0</v>
      </c>
    </row>
    <row r="203" spans="1:16">
      <c r="A203" s="355"/>
      <c r="B203" s="355"/>
      <c r="C203" s="356"/>
      <c r="D203" s="32" t="s">
        <v>113</v>
      </c>
      <c r="E203" s="236">
        <v>660940340.78643286</v>
      </c>
      <c r="F203" s="236">
        <v>381350762.63839984</v>
      </c>
      <c r="G203" s="236">
        <v>0</v>
      </c>
      <c r="H203" s="236">
        <v>0</v>
      </c>
      <c r="I203" s="236">
        <v>1391927397.5642736</v>
      </c>
      <c r="J203" s="236">
        <v>667712559.24953437</v>
      </c>
      <c r="K203" s="236"/>
      <c r="L203" s="236"/>
      <c r="M203" s="236">
        <v>946790221.06259441</v>
      </c>
      <c r="N203" s="236">
        <v>445554746.15248191</v>
      </c>
      <c r="O203" s="236"/>
      <c r="P203" s="236"/>
    </row>
    <row r="204" spans="1:16">
      <c r="A204" s="355"/>
      <c r="B204" s="355"/>
      <c r="C204" s="356"/>
      <c r="D204" s="32" t="s">
        <v>114</v>
      </c>
      <c r="E204" s="236">
        <v>0</v>
      </c>
      <c r="F204" s="236">
        <v>0</v>
      </c>
      <c r="G204" s="236">
        <v>0</v>
      </c>
      <c r="H204" s="236">
        <v>0</v>
      </c>
      <c r="I204" s="236"/>
      <c r="J204" s="236"/>
      <c r="K204" s="236"/>
      <c r="L204" s="236"/>
      <c r="M204" s="236"/>
      <c r="N204" s="236"/>
      <c r="O204" s="236"/>
      <c r="P204" s="236"/>
    </row>
    <row r="205" spans="1:16">
      <c r="A205" s="355"/>
      <c r="B205" s="355"/>
      <c r="C205" s="356"/>
      <c r="D205" s="32" t="s">
        <v>115</v>
      </c>
      <c r="E205" s="236">
        <v>0</v>
      </c>
      <c r="F205" s="236">
        <v>0</v>
      </c>
      <c r="G205" s="236">
        <v>0</v>
      </c>
      <c r="H205" s="236">
        <v>0</v>
      </c>
      <c r="I205" s="236"/>
      <c r="J205" s="236"/>
      <c r="K205" s="236"/>
      <c r="L205" s="236"/>
      <c r="M205" s="236"/>
      <c r="N205" s="236"/>
      <c r="O205" s="236"/>
      <c r="P205" s="236"/>
    </row>
    <row r="206" spans="1:16">
      <c r="A206" s="355"/>
      <c r="B206" s="355"/>
      <c r="C206" s="356"/>
      <c r="D206" s="32" t="s">
        <v>116</v>
      </c>
      <c r="E206" s="236">
        <v>0</v>
      </c>
      <c r="F206" s="236">
        <v>0</v>
      </c>
      <c r="G206" s="236">
        <v>0</v>
      </c>
      <c r="H206" s="236">
        <v>0</v>
      </c>
      <c r="I206" s="236"/>
      <c r="J206" s="236"/>
      <c r="K206" s="236"/>
      <c r="L206" s="236"/>
      <c r="M206" s="236"/>
      <c r="N206" s="236"/>
      <c r="O206" s="236"/>
      <c r="P206" s="236"/>
    </row>
    <row r="207" spans="1:16">
      <c r="A207" s="355"/>
      <c r="B207" s="355"/>
      <c r="C207" s="356"/>
      <c r="D207" s="32" t="s">
        <v>117</v>
      </c>
      <c r="E207" s="236">
        <v>0</v>
      </c>
      <c r="F207" s="236">
        <v>0</v>
      </c>
      <c r="G207" s="236">
        <v>0</v>
      </c>
      <c r="H207" s="236">
        <v>0</v>
      </c>
      <c r="I207" s="236"/>
      <c r="J207" s="236">
        <v>205000000</v>
      </c>
      <c r="K207" s="236"/>
      <c r="L207" s="236"/>
      <c r="M207" s="236"/>
      <c r="N207" s="236">
        <v>235749999.99999997</v>
      </c>
      <c r="O207" s="236"/>
      <c r="P207" s="236"/>
    </row>
    <row r="208" spans="1:16">
      <c r="A208" s="355"/>
      <c r="B208" s="355"/>
      <c r="C208" s="356"/>
      <c r="D208" s="32" t="s">
        <v>118</v>
      </c>
      <c r="E208" s="236">
        <v>0</v>
      </c>
      <c r="F208" s="236">
        <v>0</v>
      </c>
      <c r="G208" s="236">
        <v>0</v>
      </c>
      <c r="H208" s="236">
        <v>0</v>
      </c>
      <c r="I208" s="236"/>
      <c r="J208" s="236"/>
      <c r="K208" s="236"/>
      <c r="L208" s="236"/>
      <c r="M208" s="236"/>
      <c r="N208" s="236"/>
      <c r="O208" s="236"/>
      <c r="P208" s="236"/>
    </row>
    <row r="209" spans="1:16">
      <c r="A209" s="355"/>
      <c r="B209" s="355"/>
      <c r="C209" s="356"/>
      <c r="D209" s="32" t="s">
        <v>119</v>
      </c>
      <c r="E209" s="236">
        <v>0</v>
      </c>
      <c r="F209" s="236">
        <v>0</v>
      </c>
      <c r="G209" s="236">
        <v>0</v>
      </c>
      <c r="H209" s="236">
        <v>0</v>
      </c>
      <c r="I209" s="236"/>
      <c r="J209" s="236"/>
      <c r="K209" s="236"/>
      <c r="L209" s="236"/>
      <c r="M209" s="236"/>
      <c r="N209" s="236"/>
      <c r="O209" s="236"/>
      <c r="P209" s="236"/>
    </row>
    <row r="210" spans="1:16">
      <c r="A210" s="355"/>
      <c r="B210" s="355"/>
      <c r="C210" s="356"/>
      <c r="D210" s="34" t="s">
        <v>120</v>
      </c>
      <c r="E210" s="35">
        <f t="shared" ref="E210:P210" si="2">SUM(E203:E209)</f>
        <v>660940340.78643286</v>
      </c>
      <c r="F210" s="35">
        <f t="shared" si="2"/>
        <v>381350762.63839984</v>
      </c>
      <c r="G210" s="35">
        <f t="shared" si="2"/>
        <v>0</v>
      </c>
      <c r="H210" s="35">
        <f t="shared" si="2"/>
        <v>0</v>
      </c>
      <c r="I210" s="35">
        <f t="shared" si="2"/>
        <v>1391927397.5642736</v>
      </c>
      <c r="J210" s="35">
        <f t="shared" si="2"/>
        <v>872712559.24953437</v>
      </c>
      <c r="K210" s="35">
        <f t="shared" si="2"/>
        <v>0</v>
      </c>
      <c r="L210" s="35">
        <f t="shared" si="2"/>
        <v>0</v>
      </c>
      <c r="M210" s="35">
        <f t="shared" si="2"/>
        <v>946790221.06259441</v>
      </c>
      <c r="N210" s="35">
        <f t="shared" si="2"/>
        <v>681304746.15248191</v>
      </c>
      <c r="O210" s="35">
        <f t="shared" si="2"/>
        <v>0</v>
      </c>
      <c r="P210" s="35">
        <f t="shared" si="2"/>
        <v>0</v>
      </c>
    </row>
  </sheetData>
  <mergeCells count="25">
    <mergeCell ref="A29:B32"/>
    <mergeCell ref="A1:D1"/>
    <mergeCell ref="A3:B4"/>
    <mergeCell ref="A5:B7"/>
    <mergeCell ref="A8:A14"/>
    <mergeCell ref="B8:B10"/>
    <mergeCell ref="B11:B13"/>
    <mergeCell ref="A15:A25"/>
    <mergeCell ref="B15:B17"/>
    <mergeCell ref="B18:B23"/>
    <mergeCell ref="B24:B25"/>
    <mergeCell ref="A26:B28"/>
    <mergeCell ref="I198:L198"/>
    <mergeCell ref="C200:C202"/>
    <mergeCell ref="C203:C210"/>
    <mergeCell ref="A33:B36"/>
    <mergeCell ref="A37:B38"/>
    <mergeCell ref="A39:A195"/>
    <mergeCell ref="B39:B195"/>
    <mergeCell ref="E39:E44"/>
    <mergeCell ref="E61:E66"/>
    <mergeCell ref="E119:E129"/>
    <mergeCell ref="A198:B210"/>
    <mergeCell ref="C198:D199"/>
    <mergeCell ref="E198:H198"/>
  </mergeCells>
  <hyperlinks>
    <hyperlink ref="D10" r:id="rId1" display="mailto:diego.velez@udea.edu.co" xr:uid="{B5E9A0BA-52EA-4D94-9A7C-67B674D2F075}"/>
    <hyperlink ref="D13" r:id="rId2" xr:uid="{E6DD6211-9F9E-4AF8-A34C-7A6B3C17CB87}"/>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BC437-8B53-4457-A7DA-079C4E96FFF4}">
  <sheetPr>
    <tabColor theme="7" tint="-0.249977111117893"/>
  </sheetPr>
  <dimension ref="A1:CO86"/>
  <sheetViews>
    <sheetView zoomScaleNormal="100" workbookViewId="0">
      <pane xSplit="8" ySplit="3" topLeftCell="I34" activePane="bottomRight" state="frozen"/>
      <selection pane="topRight" activeCell="I1" sqref="I1"/>
      <selection pane="bottomLeft" activeCell="A4" sqref="A4"/>
      <selection pane="bottomRight" activeCell="E43" sqref="E43:G43"/>
    </sheetView>
  </sheetViews>
  <sheetFormatPr defaultColWidth="11.42578125" defaultRowHeight="15"/>
  <cols>
    <col min="1" max="1" width="15.42578125" customWidth="1"/>
    <col min="2" max="2" width="21.7109375" style="48" customWidth="1"/>
    <col min="3" max="4" width="23" style="48" customWidth="1"/>
    <col min="5" max="5" width="10.42578125" style="62" customWidth="1"/>
    <col min="6" max="6" width="14" style="48" bestFit="1" customWidth="1"/>
    <col min="7" max="8" width="12.42578125" style="48" bestFit="1" customWidth="1"/>
    <col min="9" max="9" width="18.28515625" style="48" customWidth="1"/>
    <col min="10" max="10" width="17.7109375" style="48" bestFit="1" customWidth="1"/>
    <col min="11" max="11" width="12.42578125" style="48" customWidth="1"/>
    <col min="12" max="13" width="11.42578125" style="48"/>
    <col min="14" max="15" width="14" style="48" bestFit="1" customWidth="1"/>
    <col min="16" max="17" width="11.42578125" style="48"/>
    <col min="18" max="19" width="12.42578125" style="48" bestFit="1" customWidth="1"/>
    <col min="20" max="20" width="11.42578125" style="48"/>
    <col min="21" max="21" width="11.42578125" style="54"/>
    <col min="63" max="63" width="14.42578125" bestFit="1" customWidth="1"/>
    <col min="67" max="67" width="14.42578125" bestFit="1" customWidth="1"/>
  </cols>
  <sheetData>
    <row r="1" spans="1:93" s="36" customFormat="1">
      <c r="A1" s="406" t="s">
        <v>121</v>
      </c>
      <c r="B1" s="407" t="s">
        <v>122</v>
      </c>
      <c r="C1" s="407" t="s">
        <v>123</v>
      </c>
      <c r="D1" s="414" t="s">
        <v>124</v>
      </c>
      <c r="E1" s="414" t="s">
        <v>125</v>
      </c>
      <c r="F1" s="410" t="s">
        <v>126</v>
      </c>
      <c r="G1" s="410" t="s">
        <v>127</v>
      </c>
      <c r="H1" s="406" t="s">
        <v>128</v>
      </c>
      <c r="I1" s="413"/>
      <c r="J1" s="409"/>
      <c r="K1" s="409"/>
      <c r="L1" s="409"/>
      <c r="M1" s="409"/>
      <c r="N1" s="409"/>
      <c r="O1" s="409"/>
      <c r="P1" s="409"/>
      <c r="Q1" s="409"/>
      <c r="R1" s="409"/>
      <c r="S1" s="409"/>
      <c r="T1" s="409"/>
      <c r="U1" s="409"/>
      <c r="V1" s="409"/>
      <c r="W1" s="409"/>
      <c r="X1" s="409"/>
      <c r="Y1" s="409"/>
      <c r="Z1" s="409"/>
      <c r="AA1" s="409"/>
      <c r="AB1" s="409"/>
      <c r="AC1" s="409"/>
      <c r="AD1" s="409"/>
      <c r="AE1" s="409"/>
      <c r="AF1" s="409"/>
      <c r="AG1" s="409"/>
      <c r="AH1" s="409"/>
      <c r="AI1" s="409"/>
      <c r="AJ1" s="409"/>
      <c r="AK1" s="409"/>
      <c r="AL1" s="409"/>
      <c r="AM1" s="409"/>
      <c r="AN1" s="409"/>
      <c r="AO1" s="409"/>
      <c r="AP1" s="409"/>
      <c r="AQ1" s="409"/>
      <c r="AR1" s="409"/>
      <c r="AS1" s="409"/>
      <c r="AT1" s="409"/>
      <c r="AU1" s="409"/>
      <c r="AV1" s="409"/>
      <c r="AW1" s="409"/>
      <c r="AX1" s="409"/>
      <c r="AY1" s="409"/>
      <c r="AZ1" s="409"/>
      <c r="BA1" s="409"/>
      <c r="BB1" s="409"/>
      <c r="BC1" s="409"/>
      <c r="BD1" s="409"/>
      <c r="BE1" s="409"/>
      <c r="BF1" s="409"/>
      <c r="BG1" s="409"/>
      <c r="BH1" s="409"/>
      <c r="BI1" s="409"/>
      <c r="BJ1" s="409"/>
      <c r="BK1" s="409"/>
      <c r="BL1" s="409"/>
      <c r="BM1" s="409"/>
      <c r="BN1" s="409"/>
      <c r="BO1" s="409"/>
      <c r="BP1" s="409"/>
      <c r="BQ1" s="409"/>
      <c r="BR1" s="409"/>
      <c r="BS1" s="409"/>
      <c r="BT1" s="409"/>
      <c r="BU1" s="409"/>
      <c r="BV1" s="409"/>
      <c r="BW1" s="409"/>
      <c r="BX1" s="409"/>
      <c r="BY1" s="409"/>
      <c r="BZ1" s="409"/>
      <c r="CA1" s="409"/>
      <c r="CB1" s="409"/>
      <c r="CC1" s="409"/>
      <c r="CD1" s="409"/>
      <c r="CE1" s="409"/>
      <c r="CF1" s="409"/>
      <c r="CG1" s="409"/>
      <c r="CH1" s="409"/>
      <c r="CI1" s="409"/>
      <c r="CJ1" s="409"/>
      <c r="CK1" s="409"/>
      <c r="CL1" s="409"/>
      <c r="CM1" s="409"/>
      <c r="CN1" s="409"/>
      <c r="CO1" s="409"/>
    </row>
    <row r="2" spans="1:93" s="37" customFormat="1">
      <c r="A2" s="407"/>
      <c r="B2" s="407"/>
      <c r="C2" s="407"/>
      <c r="D2" s="411"/>
      <c r="E2" s="411"/>
      <c r="F2" s="411"/>
      <c r="G2" s="411"/>
      <c r="H2" s="407"/>
      <c r="I2" s="413"/>
      <c r="J2" s="397"/>
      <c r="K2" s="397"/>
      <c r="L2" s="397"/>
      <c r="M2" s="397"/>
      <c r="N2" s="397"/>
      <c r="O2" s="397"/>
      <c r="P2" s="397"/>
      <c r="Q2" s="397"/>
      <c r="R2" s="397"/>
      <c r="S2" s="397"/>
      <c r="T2" s="397"/>
      <c r="U2" s="397"/>
      <c r="V2" s="397"/>
      <c r="W2" s="397"/>
      <c r="X2" s="397"/>
      <c r="Y2" s="397"/>
      <c r="Z2" s="397"/>
      <c r="AA2" s="397"/>
      <c r="AB2" s="397"/>
      <c r="AC2" s="397"/>
      <c r="AD2" s="397"/>
      <c r="AE2" s="397"/>
      <c r="AF2" s="397"/>
      <c r="AG2" s="397"/>
      <c r="AH2" s="397"/>
      <c r="AI2" s="397"/>
      <c r="AJ2" s="397"/>
      <c r="AK2" s="397"/>
      <c r="AL2" s="397"/>
      <c r="AM2" s="397"/>
      <c r="AN2" s="397"/>
      <c r="AO2" s="397"/>
      <c r="AP2" s="397"/>
      <c r="AQ2" s="397"/>
      <c r="AR2" s="397"/>
      <c r="AS2" s="397"/>
      <c r="AT2" s="397"/>
      <c r="AU2" s="397"/>
      <c r="AV2" s="397"/>
      <c r="AW2" s="397"/>
      <c r="AX2" s="397"/>
      <c r="AY2" s="397"/>
      <c r="AZ2" s="397"/>
      <c r="BA2" s="397"/>
      <c r="BB2" s="397"/>
      <c r="BC2" s="397"/>
      <c r="BD2" s="397"/>
      <c r="BE2" s="397"/>
      <c r="BF2" s="397"/>
      <c r="BG2" s="397"/>
      <c r="BH2" s="397"/>
      <c r="BI2" s="397"/>
      <c r="BJ2" s="397"/>
      <c r="BK2" s="397"/>
      <c r="BL2" s="397"/>
      <c r="BM2" s="397"/>
      <c r="BN2" s="397"/>
      <c r="BO2" s="397"/>
      <c r="BP2" s="397"/>
      <c r="BQ2" s="397"/>
      <c r="BR2" s="397"/>
      <c r="BS2" s="397"/>
      <c r="BT2" s="397"/>
      <c r="BU2" s="397"/>
      <c r="BV2" s="397"/>
      <c r="BW2" s="397"/>
      <c r="BX2" s="397"/>
      <c r="BY2" s="397"/>
      <c r="BZ2" s="397"/>
      <c r="CA2" s="397"/>
      <c r="CB2" s="397"/>
      <c r="CC2" s="397"/>
      <c r="CD2" s="397"/>
      <c r="CE2" s="397"/>
      <c r="CF2" s="397"/>
      <c r="CG2" s="397"/>
      <c r="CH2" s="397"/>
      <c r="CI2" s="397"/>
      <c r="CJ2" s="397"/>
      <c r="CK2" s="397"/>
      <c r="CL2" s="397"/>
      <c r="CM2" s="397"/>
      <c r="CN2" s="397"/>
      <c r="CO2" s="397"/>
    </row>
    <row r="3" spans="1:93" s="36" customFormat="1">
      <c r="A3" s="407"/>
      <c r="B3" s="407"/>
      <c r="C3" s="407"/>
      <c r="D3" s="412"/>
      <c r="E3" s="412"/>
      <c r="F3" s="412"/>
      <c r="G3" s="412"/>
      <c r="H3" s="407"/>
      <c r="I3" s="413"/>
      <c r="J3" s="298"/>
      <c r="K3" s="298"/>
      <c r="L3" s="299"/>
      <c r="M3" s="298"/>
      <c r="N3" s="298"/>
      <c r="O3" s="298"/>
      <c r="P3" s="299"/>
      <c r="Q3" s="298"/>
      <c r="R3" s="298"/>
      <c r="S3" s="298"/>
      <c r="T3" s="299"/>
      <c r="U3" s="298"/>
      <c r="V3" s="298"/>
      <c r="W3" s="298"/>
      <c r="X3" s="299"/>
      <c r="Y3" s="298"/>
      <c r="Z3" s="298"/>
      <c r="AA3" s="298"/>
      <c r="AB3" s="299"/>
      <c r="AC3" s="298"/>
      <c r="AD3" s="298"/>
      <c r="AE3" s="298"/>
      <c r="AF3" s="299"/>
      <c r="AG3" s="298"/>
      <c r="AH3" s="298"/>
      <c r="AI3" s="298"/>
      <c r="AJ3" s="299"/>
      <c r="AK3" s="298"/>
      <c r="AL3" s="298"/>
      <c r="AM3" s="298"/>
      <c r="AN3" s="299"/>
      <c r="AO3" s="298"/>
      <c r="AP3" s="298"/>
      <c r="AQ3" s="298"/>
      <c r="AR3" s="299"/>
      <c r="AS3" s="298"/>
      <c r="AT3" s="298"/>
      <c r="AU3" s="298"/>
      <c r="AV3" s="299"/>
      <c r="AW3" s="298"/>
      <c r="AX3" s="298"/>
      <c r="AY3" s="298"/>
      <c r="AZ3" s="299"/>
      <c r="BA3" s="298"/>
      <c r="BB3" s="298"/>
      <c r="BC3" s="298"/>
      <c r="BD3" s="299"/>
      <c r="BE3" s="298"/>
      <c r="BF3" s="298"/>
      <c r="BG3" s="298"/>
      <c r="BH3" s="299"/>
      <c r="BI3" s="298"/>
      <c r="BJ3" s="298"/>
      <c r="BK3" s="298"/>
      <c r="BL3" s="299"/>
      <c r="BM3" s="298"/>
      <c r="BN3" s="298"/>
      <c r="BO3" s="298"/>
      <c r="BP3" s="299"/>
      <c r="BQ3" s="298"/>
      <c r="BR3" s="298"/>
      <c r="BS3" s="298"/>
      <c r="BT3" s="299"/>
      <c r="BU3" s="298"/>
      <c r="BV3" s="298"/>
      <c r="BW3" s="298"/>
      <c r="BX3" s="299"/>
      <c r="BY3" s="298"/>
      <c r="BZ3" s="298"/>
      <c r="CA3" s="298"/>
      <c r="CB3" s="299"/>
      <c r="CC3" s="298"/>
      <c r="CD3" s="298"/>
      <c r="CE3" s="298"/>
      <c r="CF3" s="299"/>
      <c r="CG3" s="298"/>
      <c r="CH3" s="298"/>
      <c r="CI3" s="298"/>
      <c r="CJ3" s="299"/>
      <c r="CK3" s="298"/>
      <c r="CL3" s="298"/>
      <c r="CM3" s="298"/>
      <c r="CN3" s="299"/>
      <c r="CO3" s="298"/>
    </row>
    <row r="4" spans="1:93" s="43" customFormat="1" ht="140.25">
      <c r="A4" s="421" t="s">
        <v>274</v>
      </c>
      <c r="B4" s="38" t="s">
        <v>275</v>
      </c>
      <c r="C4" s="267" t="s">
        <v>1072</v>
      </c>
      <c r="D4" s="44" t="s">
        <v>276</v>
      </c>
      <c r="E4" s="73">
        <v>0.04</v>
      </c>
      <c r="F4" s="268">
        <v>45108</v>
      </c>
      <c r="G4" s="268">
        <v>45170</v>
      </c>
      <c r="H4" s="47">
        <v>3</v>
      </c>
      <c r="I4" s="300"/>
      <c r="J4" s="301"/>
      <c r="K4" s="302"/>
      <c r="L4" s="302"/>
      <c r="M4" s="302"/>
      <c r="N4" s="302"/>
      <c r="O4" s="302"/>
      <c r="P4" s="302"/>
      <c r="Q4" s="302"/>
      <c r="R4" s="302"/>
      <c r="S4" s="302"/>
      <c r="T4" s="302"/>
      <c r="U4" s="303"/>
      <c r="V4" s="303"/>
      <c r="W4" s="303"/>
      <c r="X4" s="303"/>
      <c r="Y4" s="303"/>
      <c r="Z4" s="303"/>
      <c r="AA4" s="303"/>
      <c r="AB4" s="303"/>
      <c r="AC4" s="303"/>
      <c r="AD4" s="303"/>
      <c r="AE4" s="303"/>
      <c r="AF4" s="303"/>
      <c r="AG4" s="303"/>
      <c r="AH4" s="303"/>
      <c r="AI4" s="303"/>
      <c r="AJ4" s="303"/>
      <c r="AK4" s="303"/>
      <c r="AL4" s="303"/>
      <c r="AM4" s="303"/>
      <c r="AN4" s="303"/>
      <c r="AO4" s="303"/>
      <c r="AP4" s="303"/>
      <c r="AQ4" s="303"/>
      <c r="AR4" s="303"/>
      <c r="AS4" s="303"/>
      <c r="AT4" s="303"/>
      <c r="AU4" s="303"/>
      <c r="AV4" s="303"/>
      <c r="AW4" s="303"/>
      <c r="AX4" s="303"/>
      <c r="AY4" s="303"/>
      <c r="AZ4" s="303"/>
      <c r="BA4" s="303"/>
      <c r="BB4" s="303"/>
      <c r="BC4" s="303"/>
      <c r="BD4" s="303"/>
      <c r="BE4" s="303"/>
      <c r="BF4" s="303"/>
      <c r="BG4" s="303"/>
      <c r="BH4" s="303"/>
      <c r="BI4" s="303"/>
      <c r="BJ4" s="303"/>
      <c r="BK4" s="303"/>
      <c r="BL4" s="303"/>
      <c r="BM4" s="303"/>
      <c r="BN4" s="303"/>
      <c r="BO4" s="303"/>
      <c r="BP4" s="303"/>
      <c r="BQ4" s="303"/>
      <c r="BR4" s="303"/>
      <c r="BS4" s="303"/>
      <c r="BT4" s="303"/>
      <c r="BU4" s="303"/>
      <c r="BV4" s="303"/>
      <c r="BW4" s="303"/>
      <c r="BX4" s="303"/>
      <c r="BY4" s="303"/>
      <c r="BZ4" s="303"/>
      <c r="CA4" s="303"/>
      <c r="CB4" s="303"/>
      <c r="CC4" s="303"/>
      <c r="CD4" s="303"/>
      <c r="CE4" s="303"/>
      <c r="CF4" s="303"/>
      <c r="CG4" s="303"/>
      <c r="CH4" s="303"/>
      <c r="CI4" s="303"/>
      <c r="CJ4" s="303"/>
      <c r="CK4" s="303"/>
      <c r="CL4" s="303"/>
      <c r="CM4" s="303"/>
      <c r="CN4" s="303"/>
      <c r="CO4" s="303"/>
    </row>
    <row r="5" spans="1:93" s="43" customFormat="1" ht="127.5">
      <c r="A5" s="422"/>
      <c r="B5" s="423" t="s">
        <v>277</v>
      </c>
      <c r="C5" s="39" t="s">
        <v>278</v>
      </c>
      <c r="D5" s="39" t="s">
        <v>279</v>
      </c>
      <c r="E5" s="72">
        <v>0.01</v>
      </c>
      <c r="F5" s="269">
        <v>45108</v>
      </c>
      <c r="G5" s="269">
        <v>45170</v>
      </c>
      <c r="H5" s="42">
        <v>3</v>
      </c>
      <c r="I5" s="300"/>
      <c r="J5" s="301"/>
      <c r="K5" s="301"/>
      <c r="L5" s="302"/>
      <c r="M5" s="302"/>
      <c r="N5" s="302"/>
      <c r="O5" s="302"/>
      <c r="P5" s="302"/>
      <c r="Q5" s="302"/>
      <c r="R5" s="302"/>
      <c r="S5" s="302"/>
      <c r="T5" s="302"/>
      <c r="U5" s="303"/>
      <c r="V5" s="303"/>
      <c r="W5" s="303"/>
      <c r="X5" s="303"/>
      <c r="Y5" s="303"/>
      <c r="Z5" s="303"/>
      <c r="AA5" s="303"/>
      <c r="AB5" s="303"/>
      <c r="AC5" s="303"/>
      <c r="AD5" s="303"/>
      <c r="AE5" s="303"/>
      <c r="AF5" s="303"/>
      <c r="AG5" s="303"/>
      <c r="AH5" s="303"/>
      <c r="AI5" s="303"/>
      <c r="AJ5" s="303"/>
      <c r="AK5" s="303"/>
      <c r="AL5" s="303"/>
      <c r="AM5" s="303"/>
      <c r="AN5" s="303"/>
      <c r="AO5" s="303"/>
      <c r="AP5" s="303"/>
      <c r="AQ5" s="303"/>
      <c r="AR5" s="303"/>
      <c r="AS5" s="303"/>
      <c r="AT5" s="303"/>
      <c r="AU5" s="303"/>
      <c r="AV5" s="303"/>
      <c r="AW5" s="303"/>
      <c r="AX5" s="303"/>
      <c r="AY5" s="303"/>
      <c r="AZ5" s="303"/>
      <c r="BA5" s="303"/>
      <c r="BB5" s="303"/>
      <c r="BC5" s="303"/>
      <c r="BD5" s="303"/>
      <c r="BE5" s="303"/>
      <c r="BF5" s="303"/>
      <c r="BG5" s="303"/>
      <c r="BH5" s="303"/>
      <c r="BI5" s="303"/>
      <c r="BJ5" s="303"/>
      <c r="BK5" s="303"/>
      <c r="BL5" s="303"/>
      <c r="BM5" s="303"/>
      <c r="BN5" s="303"/>
      <c r="BO5" s="303"/>
      <c r="BP5" s="303"/>
      <c r="BQ5" s="303"/>
      <c r="BR5" s="303"/>
      <c r="BS5" s="303"/>
      <c r="BT5" s="303"/>
      <c r="BU5" s="303"/>
      <c r="BV5" s="303"/>
      <c r="BW5" s="303"/>
      <c r="BX5" s="303"/>
      <c r="BY5" s="303"/>
      <c r="BZ5" s="303"/>
      <c r="CA5" s="303"/>
      <c r="CB5" s="303"/>
      <c r="CC5" s="303"/>
      <c r="CD5" s="303"/>
      <c r="CE5" s="303"/>
      <c r="CF5" s="303"/>
      <c r="CG5" s="303"/>
      <c r="CH5" s="303"/>
      <c r="CI5" s="303"/>
      <c r="CJ5" s="303"/>
      <c r="CK5" s="303"/>
      <c r="CL5" s="303"/>
      <c r="CM5" s="303"/>
      <c r="CN5" s="303"/>
      <c r="CO5" s="303"/>
    </row>
    <row r="6" spans="1:93" s="43" customFormat="1" ht="63.75">
      <c r="A6" s="422"/>
      <c r="B6" s="424"/>
      <c r="C6" s="39" t="s">
        <v>280</v>
      </c>
      <c r="D6" s="39" t="s">
        <v>214</v>
      </c>
      <c r="E6" s="72">
        <v>0.01</v>
      </c>
      <c r="F6" s="269">
        <v>45170</v>
      </c>
      <c r="G6" s="269">
        <v>45170</v>
      </c>
      <c r="H6" s="42">
        <v>1</v>
      </c>
      <c r="I6" s="300"/>
      <c r="J6" s="301"/>
      <c r="K6" s="301"/>
      <c r="L6" s="302"/>
      <c r="M6" s="302"/>
      <c r="N6" s="302"/>
      <c r="O6" s="302"/>
      <c r="P6" s="302"/>
      <c r="Q6" s="302"/>
      <c r="R6" s="302"/>
      <c r="S6" s="302"/>
      <c r="T6" s="302"/>
      <c r="U6" s="303"/>
      <c r="V6" s="303"/>
      <c r="W6" s="303"/>
      <c r="X6" s="303"/>
      <c r="Y6" s="303"/>
      <c r="Z6" s="303"/>
      <c r="AA6" s="303"/>
      <c r="AB6" s="303"/>
      <c r="AC6" s="303"/>
      <c r="AD6" s="303"/>
      <c r="AE6" s="303"/>
      <c r="AF6" s="303"/>
      <c r="AG6" s="303"/>
      <c r="AH6" s="303"/>
      <c r="AI6" s="303"/>
      <c r="AJ6" s="303"/>
      <c r="AK6" s="303"/>
      <c r="AL6" s="303"/>
      <c r="AM6" s="303"/>
      <c r="AN6" s="303"/>
      <c r="AO6" s="303"/>
      <c r="AP6" s="303"/>
      <c r="AQ6" s="303"/>
      <c r="AR6" s="303"/>
      <c r="AS6" s="303"/>
      <c r="AT6" s="303"/>
      <c r="AU6" s="303"/>
      <c r="AV6" s="303"/>
      <c r="AW6" s="303"/>
      <c r="AX6" s="303"/>
      <c r="AY6" s="303"/>
      <c r="AZ6" s="303"/>
      <c r="BA6" s="303"/>
      <c r="BB6" s="303"/>
      <c r="BC6" s="303"/>
      <c r="BD6" s="303"/>
      <c r="BE6" s="303"/>
      <c r="BF6" s="303"/>
      <c r="BG6" s="303"/>
      <c r="BH6" s="303"/>
      <c r="BI6" s="303"/>
      <c r="BJ6" s="303"/>
      <c r="BK6" s="303"/>
      <c r="BL6" s="303"/>
      <c r="BM6" s="303"/>
      <c r="BN6" s="303"/>
      <c r="BO6" s="303"/>
      <c r="BP6" s="303"/>
      <c r="BQ6" s="303"/>
      <c r="BR6" s="303"/>
      <c r="BS6" s="303"/>
      <c r="BT6" s="303"/>
      <c r="BU6" s="303"/>
      <c r="BV6" s="303"/>
      <c r="BW6" s="303"/>
      <c r="BX6" s="303"/>
      <c r="BY6" s="303"/>
      <c r="BZ6" s="303"/>
      <c r="CA6" s="303"/>
      <c r="CB6" s="303"/>
      <c r="CC6" s="303"/>
      <c r="CD6" s="303"/>
      <c r="CE6" s="303"/>
      <c r="CF6" s="303"/>
      <c r="CG6" s="303"/>
      <c r="CH6" s="303"/>
      <c r="CI6" s="303"/>
      <c r="CJ6" s="303"/>
      <c r="CK6" s="303"/>
      <c r="CL6" s="303"/>
      <c r="CM6" s="303"/>
      <c r="CN6" s="303"/>
      <c r="CO6" s="303"/>
    </row>
    <row r="7" spans="1:93" s="43" customFormat="1" ht="38.25">
      <c r="A7" s="422"/>
      <c r="B7" s="425"/>
      <c r="C7" s="39" t="s">
        <v>281</v>
      </c>
      <c r="D7" s="39" t="s">
        <v>220</v>
      </c>
      <c r="E7" s="72">
        <v>0.02</v>
      </c>
      <c r="F7" s="269">
        <v>45200</v>
      </c>
      <c r="G7" s="269">
        <v>45200</v>
      </c>
      <c r="H7" s="42">
        <v>1</v>
      </c>
      <c r="I7" s="300"/>
      <c r="J7" s="301"/>
      <c r="K7" s="301"/>
      <c r="L7" s="302"/>
      <c r="M7" s="302"/>
      <c r="N7" s="302"/>
      <c r="O7" s="302"/>
      <c r="P7" s="302"/>
      <c r="Q7" s="302"/>
      <c r="R7" s="302"/>
      <c r="S7" s="302"/>
      <c r="T7" s="302"/>
      <c r="U7" s="303"/>
      <c r="V7" s="303"/>
      <c r="W7" s="303"/>
      <c r="X7" s="303"/>
      <c r="Y7" s="303"/>
      <c r="Z7" s="303"/>
      <c r="AA7" s="303"/>
      <c r="AB7" s="303"/>
      <c r="AC7" s="303"/>
      <c r="AD7" s="303"/>
      <c r="AE7" s="303"/>
      <c r="AF7" s="303"/>
      <c r="AG7" s="303"/>
      <c r="AH7" s="303"/>
      <c r="AI7" s="303"/>
      <c r="AJ7" s="303"/>
      <c r="AK7" s="303"/>
      <c r="AL7" s="303"/>
      <c r="AM7" s="303"/>
      <c r="AN7" s="303"/>
      <c r="AO7" s="303"/>
      <c r="AP7" s="303"/>
      <c r="AQ7" s="303"/>
      <c r="AR7" s="303"/>
      <c r="AS7" s="303"/>
      <c r="AT7" s="303"/>
      <c r="AU7" s="303"/>
      <c r="AV7" s="303"/>
      <c r="AW7" s="303"/>
      <c r="AX7" s="303"/>
      <c r="AY7" s="303"/>
      <c r="AZ7" s="303"/>
      <c r="BA7" s="303"/>
      <c r="BB7" s="303"/>
      <c r="BC7" s="303"/>
      <c r="BD7" s="303"/>
      <c r="BE7" s="303"/>
      <c r="BF7" s="303"/>
      <c r="BG7" s="303"/>
      <c r="BH7" s="303"/>
      <c r="BI7" s="303"/>
      <c r="BJ7" s="303"/>
      <c r="BK7" s="303"/>
      <c r="BL7" s="303"/>
      <c r="BM7" s="303"/>
      <c r="BN7" s="303"/>
      <c r="BO7" s="303"/>
      <c r="BP7" s="303"/>
      <c r="BQ7" s="303"/>
      <c r="BR7" s="303"/>
      <c r="BS7" s="303"/>
      <c r="BT7" s="303"/>
      <c r="BU7" s="303"/>
      <c r="BV7" s="303"/>
      <c r="BW7" s="303"/>
      <c r="BX7" s="303"/>
      <c r="BY7" s="303"/>
      <c r="BZ7" s="303"/>
      <c r="CA7" s="303"/>
      <c r="CB7" s="303"/>
      <c r="CC7" s="303"/>
      <c r="CD7" s="303"/>
      <c r="CE7" s="303"/>
      <c r="CF7" s="303"/>
      <c r="CG7" s="303"/>
      <c r="CH7" s="303"/>
      <c r="CI7" s="303"/>
      <c r="CJ7" s="303"/>
      <c r="CK7" s="303"/>
      <c r="CL7" s="303"/>
      <c r="CM7" s="303"/>
      <c r="CN7" s="303"/>
      <c r="CO7" s="303"/>
    </row>
    <row r="8" spans="1:93" s="43" customFormat="1" ht="114.75">
      <c r="A8" s="422"/>
      <c r="B8" s="423" t="s">
        <v>1093</v>
      </c>
      <c r="C8" s="44" t="s">
        <v>282</v>
      </c>
      <c r="D8" s="44" t="s">
        <v>222</v>
      </c>
      <c r="E8" s="73">
        <v>0.02</v>
      </c>
      <c r="F8" s="46">
        <v>45108</v>
      </c>
      <c r="G8" s="46">
        <v>45108</v>
      </c>
      <c r="H8" s="47">
        <v>1</v>
      </c>
      <c r="I8" s="306"/>
      <c r="J8" s="301"/>
      <c r="K8" s="301"/>
      <c r="L8" s="302"/>
      <c r="M8" s="302"/>
      <c r="N8" s="302"/>
      <c r="O8" s="302"/>
      <c r="P8" s="302"/>
      <c r="Q8" s="302"/>
      <c r="R8" s="302"/>
      <c r="S8" s="302"/>
      <c r="T8" s="302"/>
      <c r="U8" s="303"/>
      <c r="V8" s="303"/>
      <c r="W8" s="303"/>
      <c r="X8" s="303"/>
      <c r="Y8" s="303"/>
      <c r="Z8" s="303"/>
      <c r="AA8" s="303"/>
      <c r="AB8" s="303"/>
      <c r="AC8" s="303"/>
      <c r="AD8" s="303"/>
      <c r="AE8" s="303"/>
      <c r="AF8" s="303"/>
      <c r="AG8" s="303"/>
      <c r="AH8" s="303"/>
      <c r="AI8" s="303"/>
      <c r="AJ8" s="303"/>
      <c r="AK8" s="303"/>
      <c r="AL8" s="303"/>
      <c r="AM8" s="303"/>
      <c r="AN8" s="303"/>
      <c r="AO8" s="303"/>
      <c r="AP8" s="303"/>
      <c r="AQ8" s="303"/>
      <c r="AR8" s="303"/>
      <c r="AS8" s="303"/>
      <c r="AT8" s="303"/>
      <c r="AU8" s="303"/>
      <c r="AV8" s="303"/>
      <c r="AW8" s="303"/>
      <c r="AX8" s="303"/>
      <c r="AY8" s="303"/>
      <c r="AZ8" s="303"/>
      <c r="BA8" s="303"/>
      <c r="BB8" s="303"/>
      <c r="BC8" s="303"/>
      <c r="BD8" s="303"/>
      <c r="BE8" s="303"/>
      <c r="BF8" s="303"/>
      <c r="BG8" s="303"/>
      <c r="BH8" s="303"/>
      <c r="BI8" s="303"/>
      <c r="BJ8" s="303"/>
      <c r="BK8" s="303"/>
      <c r="BL8" s="303"/>
      <c r="BM8" s="303"/>
      <c r="BN8" s="303"/>
      <c r="BO8" s="303"/>
      <c r="BP8" s="303"/>
      <c r="BQ8" s="303"/>
      <c r="BR8" s="303"/>
      <c r="BS8" s="303"/>
      <c r="BT8" s="303"/>
      <c r="BU8" s="303"/>
      <c r="BV8" s="303"/>
      <c r="BW8" s="303"/>
      <c r="BX8" s="303"/>
      <c r="BY8" s="303"/>
      <c r="BZ8" s="303"/>
      <c r="CA8" s="303"/>
      <c r="CB8" s="303"/>
      <c r="CC8" s="303"/>
      <c r="CD8" s="303"/>
      <c r="CE8" s="303"/>
      <c r="CF8" s="303"/>
      <c r="CG8" s="303"/>
      <c r="CH8" s="303"/>
      <c r="CI8" s="303"/>
      <c r="CJ8" s="303"/>
      <c r="CK8" s="303"/>
      <c r="CL8" s="303"/>
      <c r="CM8" s="303"/>
      <c r="CN8" s="303"/>
      <c r="CO8" s="303"/>
    </row>
    <row r="9" spans="1:93" s="43" customFormat="1" ht="140.25">
      <c r="A9" s="422"/>
      <c r="B9" s="424"/>
      <c r="C9" s="267" t="s">
        <v>1073</v>
      </c>
      <c r="D9" s="267" t="s">
        <v>1071</v>
      </c>
      <c r="E9" s="45">
        <v>0.02</v>
      </c>
      <c r="F9" s="268">
        <v>45139</v>
      </c>
      <c r="G9" s="268">
        <v>45139</v>
      </c>
      <c r="H9" s="271">
        <v>1</v>
      </c>
      <c r="I9" s="306"/>
      <c r="J9" s="301"/>
      <c r="K9" s="301"/>
      <c r="L9" s="302"/>
      <c r="M9" s="302"/>
      <c r="N9" s="302"/>
      <c r="O9" s="302"/>
      <c r="P9" s="302"/>
      <c r="Q9" s="302"/>
      <c r="R9" s="302"/>
      <c r="S9" s="302"/>
      <c r="T9" s="302"/>
      <c r="U9" s="303"/>
      <c r="V9" s="303"/>
      <c r="W9" s="303"/>
      <c r="X9" s="303"/>
      <c r="Y9" s="303"/>
      <c r="Z9" s="303"/>
      <c r="AA9" s="303"/>
      <c r="AB9" s="303"/>
      <c r="AC9" s="303"/>
      <c r="AD9" s="303"/>
      <c r="AE9" s="303"/>
      <c r="AF9" s="303"/>
      <c r="AG9" s="303"/>
      <c r="AH9" s="303"/>
      <c r="AI9" s="303"/>
      <c r="AJ9" s="303"/>
      <c r="AK9" s="303"/>
      <c r="AL9" s="303"/>
      <c r="AM9" s="303"/>
      <c r="AN9" s="303"/>
      <c r="AO9" s="303"/>
      <c r="AP9" s="303"/>
      <c r="AQ9" s="303"/>
      <c r="AR9" s="303"/>
      <c r="AS9" s="303"/>
      <c r="AT9" s="303"/>
      <c r="AU9" s="303"/>
      <c r="AV9" s="303"/>
      <c r="AW9" s="303"/>
      <c r="AX9" s="303"/>
      <c r="AY9" s="303"/>
      <c r="AZ9" s="303"/>
      <c r="BA9" s="303"/>
      <c r="BB9" s="303"/>
      <c r="BC9" s="303"/>
      <c r="BD9" s="303"/>
      <c r="BE9" s="303"/>
      <c r="BF9" s="303"/>
      <c r="BG9" s="303"/>
      <c r="BH9" s="303"/>
      <c r="BI9" s="303"/>
      <c r="BJ9" s="303"/>
      <c r="BK9" s="303"/>
      <c r="BL9" s="303"/>
      <c r="BM9" s="303"/>
      <c r="BN9" s="303"/>
      <c r="BO9" s="303"/>
      <c r="BP9" s="303"/>
      <c r="BQ9" s="303"/>
      <c r="BR9" s="303"/>
      <c r="BS9" s="303"/>
      <c r="BT9" s="303"/>
      <c r="BU9" s="303"/>
      <c r="BV9" s="303"/>
      <c r="BW9" s="303"/>
      <c r="BX9" s="303"/>
      <c r="BY9" s="303"/>
      <c r="BZ9" s="303"/>
      <c r="CA9" s="303"/>
      <c r="CB9" s="303"/>
      <c r="CC9" s="303"/>
      <c r="CD9" s="303"/>
      <c r="CE9" s="303"/>
      <c r="CF9" s="303"/>
      <c r="CG9" s="303"/>
      <c r="CH9" s="303"/>
      <c r="CI9" s="303"/>
      <c r="CJ9" s="303"/>
      <c r="CK9" s="303"/>
      <c r="CL9" s="303"/>
      <c r="CM9" s="303"/>
      <c r="CN9" s="303"/>
      <c r="CO9" s="303"/>
    </row>
    <row r="10" spans="1:93" s="43" customFormat="1" ht="127.5">
      <c r="A10" s="422"/>
      <c r="B10" s="424"/>
      <c r="C10" s="44" t="s">
        <v>1094</v>
      </c>
      <c r="D10" s="44" t="s">
        <v>223</v>
      </c>
      <c r="E10" s="73">
        <v>0.02</v>
      </c>
      <c r="F10" s="46">
        <v>45139</v>
      </c>
      <c r="G10" s="46">
        <v>45139</v>
      </c>
      <c r="H10" s="47">
        <v>1</v>
      </c>
      <c r="I10" s="300"/>
      <c r="J10" s="301"/>
      <c r="K10" s="301"/>
      <c r="L10" s="302"/>
      <c r="M10" s="302"/>
      <c r="N10" s="302"/>
      <c r="O10" s="302"/>
      <c r="P10" s="302"/>
      <c r="Q10" s="302"/>
      <c r="R10" s="302"/>
      <c r="S10" s="302"/>
      <c r="T10" s="302"/>
      <c r="U10" s="303"/>
      <c r="V10" s="303"/>
      <c r="W10" s="303"/>
      <c r="X10" s="303"/>
      <c r="Y10" s="303"/>
      <c r="Z10" s="303"/>
      <c r="AA10" s="303"/>
      <c r="AB10" s="303"/>
      <c r="AC10" s="303"/>
      <c r="AD10" s="303"/>
      <c r="AE10" s="303"/>
      <c r="AF10" s="303"/>
      <c r="AG10" s="303"/>
      <c r="AH10" s="303"/>
      <c r="AI10" s="303"/>
      <c r="AJ10" s="303"/>
      <c r="AK10" s="303"/>
      <c r="AL10" s="303"/>
      <c r="AM10" s="303"/>
      <c r="AN10" s="303"/>
      <c r="AO10" s="303"/>
      <c r="AP10" s="303"/>
      <c r="AQ10" s="303"/>
      <c r="AR10" s="303"/>
      <c r="AS10" s="303"/>
      <c r="AT10" s="303"/>
      <c r="AU10" s="303"/>
      <c r="AV10" s="303"/>
      <c r="AW10" s="303"/>
      <c r="AX10" s="303"/>
      <c r="AY10" s="303"/>
      <c r="AZ10" s="303"/>
      <c r="BA10" s="303"/>
      <c r="BB10" s="303"/>
      <c r="BC10" s="303"/>
      <c r="BD10" s="303"/>
      <c r="BE10" s="303"/>
      <c r="BF10" s="303"/>
      <c r="BG10" s="303"/>
      <c r="BH10" s="303"/>
      <c r="BI10" s="303"/>
      <c r="BJ10" s="303"/>
      <c r="BK10" s="303"/>
      <c r="BL10" s="303"/>
      <c r="BM10" s="303"/>
      <c r="BN10" s="303"/>
      <c r="BO10" s="303"/>
      <c r="BP10" s="303"/>
      <c r="BQ10" s="303"/>
      <c r="BR10" s="303"/>
      <c r="BS10" s="303"/>
      <c r="BT10" s="303"/>
      <c r="BU10" s="303"/>
      <c r="BV10" s="303"/>
      <c r="BW10" s="303"/>
      <c r="BX10" s="303"/>
      <c r="BY10" s="303"/>
      <c r="BZ10" s="303"/>
      <c r="CA10" s="303"/>
      <c r="CB10" s="303"/>
      <c r="CC10" s="303"/>
      <c r="CD10" s="303"/>
      <c r="CE10" s="303"/>
      <c r="CF10" s="303"/>
      <c r="CG10" s="303"/>
      <c r="CH10" s="303"/>
      <c r="CI10" s="303"/>
      <c r="CJ10" s="303"/>
      <c r="CK10" s="303"/>
      <c r="CL10" s="303"/>
      <c r="CM10" s="303"/>
      <c r="CN10" s="303"/>
      <c r="CO10" s="303"/>
    </row>
    <row r="11" spans="1:93" s="43" customFormat="1" ht="38.25">
      <c r="A11" s="422"/>
      <c r="B11" s="425"/>
      <c r="C11" s="267" t="s">
        <v>1074</v>
      </c>
      <c r="D11" s="267" t="s">
        <v>224</v>
      </c>
      <c r="E11" s="45">
        <v>0.05</v>
      </c>
      <c r="F11" s="268">
        <v>45170</v>
      </c>
      <c r="G11" s="268">
        <v>45536</v>
      </c>
      <c r="H11" s="271">
        <v>13</v>
      </c>
      <c r="I11" s="306"/>
      <c r="J11" s="301"/>
      <c r="K11" s="301"/>
      <c r="L11" s="302"/>
      <c r="M11" s="302"/>
      <c r="N11" s="301"/>
      <c r="O11" s="301"/>
      <c r="P11" s="302"/>
      <c r="Q11" s="302"/>
      <c r="R11" s="302"/>
      <c r="S11" s="302"/>
      <c r="T11" s="302"/>
      <c r="U11" s="303"/>
      <c r="V11" s="303"/>
      <c r="W11" s="303"/>
      <c r="X11" s="303"/>
      <c r="Y11" s="303"/>
      <c r="Z11" s="303"/>
      <c r="AA11" s="303"/>
      <c r="AB11" s="303"/>
      <c r="AC11" s="303"/>
      <c r="AD11" s="303"/>
      <c r="AE11" s="303"/>
      <c r="AF11" s="303"/>
      <c r="AG11" s="303"/>
      <c r="AH11" s="303"/>
      <c r="AI11" s="303"/>
      <c r="AJ11" s="303"/>
      <c r="AK11" s="303"/>
      <c r="AL11" s="303"/>
      <c r="AM11" s="303"/>
      <c r="AN11" s="303"/>
      <c r="AO11" s="303"/>
      <c r="AP11" s="303"/>
      <c r="AQ11" s="303"/>
      <c r="AR11" s="303"/>
      <c r="AS11" s="303"/>
      <c r="AT11" s="303"/>
      <c r="AU11" s="303"/>
      <c r="AV11" s="303"/>
      <c r="AW11" s="303"/>
      <c r="AX11" s="303"/>
      <c r="AY11" s="303"/>
      <c r="AZ11" s="303"/>
      <c r="BA11" s="303"/>
      <c r="BB11" s="303"/>
      <c r="BC11" s="303"/>
      <c r="BD11" s="303"/>
      <c r="BE11" s="303"/>
      <c r="BF11" s="303"/>
      <c r="BG11" s="303"/>
      <c r="BH11" s="303"/>
      <c r="BI11" s="303"/>
      <c r="BJ11" s="303"/>
      <c r="BK11" s="303"/>
      <c r="BL11" s="303"/>
      <c r="BM11" s="303"/>
      <c r="BN11" s="303"/>
      <c r="BO11" s="303"/>
      <c r="BP11" s="303"/>
      <c r="BQ11" s="303"/>
      <c r="BR11" s="303"/>
      <c r="BS11" s="303"/>
      <c r="BT11" s="303"/>
      <c r="BU11" s="303"/>
      <c r="BV11" s="303"/>
      <c r="BW11" s="303"/>
      <c r="BX11" s="303"/>
      <c r="BY11" s="303"/>
      <c r="BZ11" s="303"/>
      <c r="CA11" s="303"/>
      <c r="CB11" s="303"/>
      <c r="CC11" s="303"/>
      <c r="CD11" s="303"/>
      <c r="CE11" s="303"/>
      <c r="CF11" s="303"/>
      <c r="CG11" s="303"/>
      <c r="CH11" s="303"/>
      <c r="CI11" s="303"/>
      <c r="CJ11" s="303"/>
      <c r="CK11" s="303"/>
      <c r="CL11" s="303"/>
      <c r="CM11" s="303"/>
      <c r="CN11" s="303"/>
      <c r="CO11" s="303"/>
    </row>
    <row r="12" spans="1:93" s="43" customFormat="1" ht="63.75">
      <c r="A12" s="422"/>
      <c r="B12" s="423" t="s">
        <v>283</v>
      </c>
      <c r="C12" s="39" t="s">
        <v>284</v>
      </c>
      <c r="D12" s="39" t="s">
        <v>226</v>
      </c>
      <c r="E12" s="72">
        <v>0.05</v>
      </c>
      <c r="F12" s="41">
        <v>45078</v>
      </c>
      <c r="G12" s="41">
        <v>45200</v>
      </c>
      <c r="H12" s="42">
        <v>5</v>
      </c>
      <c r="I12" s="300"/>
      <c r="J12" s="301"/>
      <c r="K12" s="302"/>
      <c r="L12" s="302"/>
      <c r="M12" s="302"/>
      <c r="N12" s="302"/>
      <c r="O12" s="302"/>
      <c r="P12" s="302"/>
      <c r="Q12" s="302"/>
      <c r="R12" s="302"/>
      <c r="S12" s="302"/>
      <c r="T12" s="302"/>
      <c r="U12" s="303"/>
      <c r="V12" s="303"/>
      <c r="W12" s="303"/>
      <c r="X12" s="303"/>
      <c r="Y12" s="303"/>
      <c r="Z12" s="303"/>
      <c r="AA12" s="303"/>
      <c r="AB12" s="303"/>
      <c r="AC12" s="303"/>
      <c r="AD12" s="303"/>
      <c r="AE12" s="303"/>
      <c r="AF12" s="303"/>
      <c r="AG12" s="303"/>
      <c r="AH12" s="303"/>
      <c r="AI12" s="303"/>
      <c r="AJ12" s="303"/>
      <c r="AK12" s="303"/>
      <c r="AL12" s="303"/>
      <c r="AM12" s="303"/>
      <c r="AN12" s="303"/>
      <c r="AO12" s="303"/>
      <c r="AP12" s="303"/>
      <c r="AQ12" s="303"/>
      <c r="AR12" s="303"/>
      <c r="AS12" s="303"/>
      <c r="AT12" s="303"/>
      <c r="AU12" s="303"/>
      <c r="AV12" s="303"/>
      <c r="AW12" s="303"/>
      <c r="AX12" s="303"/>
      <c r="AY12" s="303"/>
      <c r="AZ12" s="303"/>
      <c r="BA12" s="303"/>
      <c r="BB12" s="303"/>
      <c r="BC12" s="303"/>
      <c r="BD12" s="303"/>
      <c r="BE12" s="303"/>
      <c r="BF12" s="303"/>
      <c r="BG12" s="303"/>
      <c r="BH12" s="303"/>
      <c r="BI12" s="303"/>
      <c r="BJ12" s="303"/>
      <c r="BK12" s="303"/>
      <c r="BL12" s="303"/>
      <c r="BM12" s="303"/>
      <c r="BN12" s="303"/>
      <c r="BO12" s="303"/>
      <c r="BP12" s="303"/>
      <c r="BQ12" s="303"/>
      <c r="BR12" s="303"/>
      <c r="BS12" s="303"/>
      <c r="BT12" s="303"/>
      <c r="BU12" s="303"/>
      <c r="BV12" s="303"/>
      <c r="BW12" s="303"/>
      <c r="BX12" s="303"/>
      <c r="BY12" s="303"/>
      <c r="BZ12" s="303"/>
      <c r="CA12" s="303"/>
      <c r="CB12" s="303"/>
      <c r="CC12" s="303"/>
      <c r="CD12" s="303"/>
      <c r="CE12" s="303"/>
      <c r="CF12" s="303"/>
      <c r="CG12" s="303"/>
      <c r="CH12" s="303"/>
      <c r="CI12" s="303"/>
      <c r="CJ12" s="303"/>
      <c r="CK12" s="303"/>
      <c r="CL12" s="303"/>
      <c r="CM12" s="303"/>
      <c r="CN12" s="303"/>
      <c r="CO12" s="303"/>
    </row>
    <row r="13" spans="1:93" s="43" customFormat="1" ht="140.25">
      <c r="A13" s="422"/>
      <c r="B13" s="424"/>
      <c r="C13" s="39" t="s">
        <v>285</v>
      </c>
      <c r="D13" s="39" t="s">
        <v>227</v>
      </c>
      <c r="E13" s="72">
        <v>0.12</v>
      </c>
      <c r="F13" s="41">
        <v>45231</v>
      </c>
      <c r="G13" s="41">
        <v>45962</v>
      </c>
      <c r="H13" s="42">
        <v>25</v>
      </c>
      <c r="I13" s="300"/>
      <c r="J13" s="301"/>
      <c r="K13" s="302"/>
      <c r="L13" s="302"/>
      <c r="M13" s="302"/>
      <c r="N13" s="301"/>
      <c r="O13" s="302"/>
      <c r="P13" s="302"/>
      <c r="Q13" s="302"/>
      <c r="R13" s="301"/>
      <c r="S13" s="302"/>
      <c r="T13" s="302"/>
      <c r="U13" s="303"/>
      <c r="V13" s="303"/>
      <c r="W13" s="303"/>
      <c r="X13" s="303"/>
      <c r="Y13" s="303"/>
      <c r="Z13" s="303"/>
      <c r="AA13" s="303"/>
      <c r="AB13" s="303"/>
      <c r="AC13" s="303"/>
      <c r="AD13" s="303"/>
      <c r="AE13" s="303"/>
      <c r="AF13" s="303"/>
      <c r="AG13" s="303"/>
      <c r="AH13" s="303"/>
      <c r="AI13" s="303"/>
      <c r="AJ13" s="303"/>
      <c r="AK13" s="303"/>
      <c r="AL13" s="303"/>
      <c r="AM13" s="303"/>
      <c r="AN13" s="303"/>
      <c r="AO13" s="303"/>
      <c r="AP13" s="303"/>
      <c r="AQ13" s="303"/>
      <c r="AR13" s="303"/>
      <c r="AS13" s="303"/>
      <c r="AT13" s="303"/>
      <c r="AU13" s="303"/>
      <c r="AV13" s="303"/>
      <c r="AW13" s="303"/>
      <c r="AX13" s="303"/>
      <c r="AY13" s="303"/>
      <c r="AZ13" s="303"/>
      <c r="BA13" s="303"/>
      <c r="BB13" s="303"/>
      <c r="BC13" s="303"/>
      <c r="BD13" s="303"/>
      <c r="BE13" s="303"/>
      <c r="BF13" s="303"/>
      <c r="BG13" s="303"/>
      <c r="BH13" s="303"/>
      <c r="BI13" s="303"/>
      <c r="BJ13" s="303"/>
      <c r="BK13" s="303"/>
      <c r="BL13" s="303"/>
      <c r="BM13" s="303"/>
      <c r="BN13" s="303"/>
      <c r="BO13" s="303"/>
      <c r="BP13" s="303"/>
      <c r="BQ13" s="303"/>
      <c r="BR13" s="303"/>
      <c r="BS13" s="303"/>
      <c r="BT13" s="303"/>
      <c r="BU13" s="303"/>
      <c r="BV13" s="303"/>
      <c r="BW13" s="303"/>
      <c r="BX13" s="303"/>
      <c r="BY13" s="303"/>
      <c r="BZ13" s="303"/>
      <c r="CA13" s="303"/>
      <c r="CB13" s="303"/>
      <c r="CC13" s="303"/>
      <c r="CD13" s="303"/>
      <c r="CE13" s="303"/>
      <c r="CF13" s="303"/>
      <c r="CG13" s="303"/>
      <c r="CH13" s="303"/>
      <c r="CI13" s="303"/>
      <c r="CJ13" s="303"/>
      <c r="CK13" s="303"/>
      <c r="CL13" s="303"/>
      <c r="CM13" s="303"/>
      <c r="CN13" s="303"/>
      <c r="CO13" s="303"/>
    </row>
    <row r="14" spans="1:93" s="43" customFormat="1" ht="76.5">
      <c r="A14" s="422"/>
      <c r="B14" s="424"/>
      <c r="C14" s="81" t="s">
        <v>1067</v>
      </c>
      <c r="D14" s="81" t="s">
        <v>223</v>
      </c>
      <c r="E14" s="40">
        <v>0.05</v>
      </c>
      <c r="F14" s="41">
        <v>45170</v>
      </c>
      <c r="G14" s="41">
        <v>45170</v>
      </c>
      <c r="H14" s="42">
        <v>1</v>
      </c>
      <c r="I14" s="300"/>
      <c r="J14" s="301"/>
      <c r="K14" s="301"/>
      <c r="L14" s="302"/>
      <c r="M14" s="302"/>
      <c r="N14" s="302"/>
      <c r="O14" s="302"/>
      <c r="P14" s="302"/>
      <c r="Q14" s="302"/>
      <c r="R14" s="302"/>
      <c r="S14" s="302"/>
      <c r="T14" s="302"/>
      <c r="U14" s="303"/>
      <c r="V14" s="303"/>
      <c r="W14" s="303"/>
      <c r="X14" s="303"/>
      <c r="Y14" s="303"/>
      <c r="Z14" s="303"/>
      <c r="AA14" s="303"/>
      <c r="AB14" s="303"/>
      <c r="AC14" s="303"/>
      <c r="AD14" s="303"/>
      <c r="AE14" s="303"/>
      <c r="AF14" s="303"/>
      <c r="AG14" s="303"/>
      <c r="AH14" s="303"/>
      <c r="AI14" s="303"/>
      <c r="AJ14" s="303"/>
      <c r="AK14" s="303"/>
      <c r="AL14" s="303"/>
      <c r="AM14" s="303"/>
      <c r="AN14" s="303"/>
      <c r="AO14" s="303"/>
      <c r="AP14" s="303"/>
      <c r="AQ14" s="303"/>
      <c r="AR14" s="303"/>
      <c r="AS14" s="303"/>
      <c r="AT14" s="303"/>
      <c r="AU14" s="303"/>
      <c r="AV14" s="303"/>
      <c r="AW14" s="303"/>
      <c r="AX14" s="303"/>
      <c r="AY14" s="303"/>
      <c r="AZ14" s="303"/>
      <c r="BA14" s="303"/>
      <c r="BB14" s="303"/>
      <c r="BC14" s="303"/>
      <c r="BD14" s="303"/>
      <c r="BE14" s="303"/>
      <c r="BF14" s="303"/>
      <c r="BG14" s="303"/>
      <c r="BH14" s="303"/>
      <c r="BI14" s="303"/>
      <c r="BJ14" s="303"/>
      <c r="BK14" s="303"/>
      <c r="BL14" s="303"/>
      <c r="BM14" s="303"/>
      <c r="BN14" s="303"/>
      <c r="BO14" s="303"/>
      <c r="BP14" s="303"/>
      <c r="BQ14" s="303"/>
      <c r="BR14" s="303"/>
      <c r="BS14" s="303"/>
      <c r="BT14" s="303"/>
      <c r="BU14" s="303"/>
      <c r="BV14" s="303"/>
      <c r="BW14" s="303"/>
      <c r="BX14" s="303"/>
      <c r="BY14" s="303"/>
      <c r="BZ14" s="303"/>
      <c r="CA14" s="303"/>
      <c r="CB14" s="303"/>
      <c r="CC14" s="303"/>
      <c r="CD14" s="303"/>
      <c r="CE14" s="303"/>
      <c r="CF14" s="303"/>
      <c r="CG14" s="303"/>
      <c r="CH14" s="303"/>
      <c r="CI14" s="303"/>
      <c r="CJ14" s="303"/>
      <c r="CK14" s="303"/>
      <c r="CL14" s="303"/>
      <c r="CM14" s="303"/>
      <c r="CN14" s="303"/>
      <c r="CO14" s="303"/>
    </row>
    <row r="15" spans="1:93" s="43" customFormat="1" ht="76.5">
      <c r="A15" s="422"/>
      <c r="B15" s="425"/>
      <c r="C15" s="81" t="s">
        <v>1068</v>
      </c>
      <c r="D15" s="81" t="s">
        <v>224</v>
      </c>
      <c r="E15" s="72">
        <v>0.05</v>
      </c>
      <c r="F15" s="41">
        <v>45200</v>
      </c>
      <c r="G15" s="41">
        <v>45474</v>
      </c>
      <c r="H15" s="42">
        <v>10</v>
      </c>
      <c r="I15" s="300"/>
      <c r="J15" s="301"/>
      <c r="K15" s="301"/>
      <c r="L15" s="302"/>
      <c r="M15" s="302"/>
      <c r="N15" s="301"/>
      <c r="O15" s="301"/>
      <c r="P15" s="302"/>
      <c r="Q15" s="302"/>
      <c r="R15" s="302"/>
      <c r="S15" s="302"/>
      <c r="T15" s="302"/>
      <c r="U15" s="303"/>
      <c r="V15" s="303"/>
      <c r="W15" s="303"/>
      <c r="X15" s="303"/>
      <c r="Y15" s="303"/>
      <c r="Z15" s="303"/>
      <c r="AA15" s="303"/>
      <c r="AB15" s="303"/>
      <c r="AC15" s="303"/>
      <c r="AD15" s="303"/>
      <c r="AE15" s="303"/>
      <c r="AF15" s="303"/>
      <c r="AG15" s="303"/>
      <c r="AH15" s="303"/>
      <c r="AI15" s="303"/>
      <c r="AJ15" s="303"/>
      <c r="AK15" s="303"/>
      <c r="AL15" s="303"/>
      <c r="AM15" s="303"/>
      <c r="AN15" s="303"/>
      <c r="AO15" s="303"/>
      <c r="AP15" s="303"/>
      <c r="AQ15" s="303"/>
      <c r="AR15" s="303"/>
      <c r="AS15" s="303"/>
      <c r="AT15" s="303"/>
      <c r="AU15" s="303"/>
      <c r="AV15" s="303"/>
      <c r="AW15" s="303"/>
      <c r="AX15" s="303"/>
      <c r="AY15" s="303"/>
      <c r="AZ15" s="303"/>
      <c r="BA15" s="303"/>
      <c r="BB15" s="303"/>
      <c r="BC15" s="303"/>
      <c r="BD15" s="303"/>
      <c r="BE15" s="303"/>
      <c r="BF15" s="303"/>
      <c r="BG15" s="303"/>
      <c r="BH15" s="303"/>
      <c r="BI15" s="303"/>
      <c r="BJ15" s="303"/>
      <c r="BK15" s="303"/>
      <c r="BL15" s="303"/>
      <c r="BM15" s="303"/>
      <c r="BN15" s="303"/>
      <c r="BO15" s="303"/>
      <c r="BP15" s="303"/>
      <c r="BQ15" s="303"/>
      <c r="BR15" s="303"/>
      <c r="BS15" s="303"/>
      <c r="BT15" s="303"/>
      <c r="BU15" s="303"/>
      <c r="BV15" s="303"/>
      <c r="BW15" s="303"/>
      <c r="BX15" s="303"/>
      <c r="BY15" s="303"/>
      <c r="BZ15" s="303"/>
      <c r="CA15" s="303"/>
      <c r="CB15" s="303"/>
      <c r="CC15" s="303"/>
      <c r="CD15" s="303"/>
      <c r="CE15" s="303"/>
      <c r="CF15" s="303"/>
      <c r="CG15" s="303"/>
      <c r="CH15" s="303"/>
      <c r="CI15" s="303"/>
      <c r="CJ15" s="303"/>
      <c r="CK15" s="303"/>
      <c r="CL15" s="303"/>
      <c r="CM15" s="303"/>
      <c r="CN15" s="303"/>
      <c r="CO15" s="303"/>
    </row>
    <row r="16" spans="1:93" s="43" customFormat="1" ht="63.75">
      <c r="A16" s="422"/>
      <c r="B16" s="423" t="s">
        <v>286</v>
      </c>
      <c r="C16" s="44" t="s">
        <v>287</v>
      </c>
      <c r="D16" s="44" t="s">
        <v>231</v>
      </c>
      <c r="E16" s="73">
        <v>0.02</v>
      </c>
      <c r="F16" s="46">
        <v>45078</v>
      </c>
      <c r="G16" s="46">
        <v>45078</v>
      </c>
      <c r="H16" s="47">
        <v>1</v>
      </c>
      <c r="I16" s="300"/>
      <c r="J16" s="301"/>
      <c r="K16" s="301"/>
      <c r="L16" s="302"/>
      <c r="M16" s="302"/>
      <c r="N16" s="302"/>
      <c r="O16" s="302"/>
      <c r="P16" s="302"/>
      <c r="Q16" s="302"/>
      <c r="R16" s="302"/>
      <c r="S16" s="302"/>
      <c r="T16" s="302"/>
      <c r="U16" s="303"/>
      <c r="V16" s="303"/>
      <c r="W16" s="303"/>
      <c r="X16" s="303"/>
      <c r="Y16" s="303"/>
      <c r="Z16" s="303"/>
      <c r="AA16" s="303"/>
      <c r="AB16" s="303"/>
      <c r="AC16" s="303"/>
      <c r="AD16" s="303"/>
      <c r="AE16" s="303"/>
      <c r="AF16" s="303"/>
      <c r="AG16" s="303"/>
      <c r="AH16" s="303"/>
      <c r="AI16" s="303"/>
      <c r="AJ16" s="303"/>
      <c r="AK16" s="303"/>
      <c r="AL16" s="303"/>
      <c r="AM16" s="303"/>
      <c r="AN16" s="303"/>
      <c r="AO16" s="303"/>
      <c r="AP16" s="303"/>
      <c r="AQ16" s="303"/>
      <c r="AR16" s="303"/>
      <c r="AS16" s="303"/>
      <c r="AT16" s="303"/>
      <c r="AU16" s="303"/>
      <c r="AV16" s="303"/>
      <c r="AW16" s="303"/>
      <c r="AX16" s="303"/>
      <c r="AY16" s="303"/>
      <c r="AZ16" s="303"/>
      <c r="BA16" s="303"/>
      <c r="BB16" s="303"/>
      <c r="BC16" s="303"/>
      <c r="BD16" s="303"/>
      <c r="BE16" s="303"/>
      <c r="BF16" s="303"/>
      <c r="BG16" s="303"/>
      <c r="BH16" s="303"/>
      <c r="BI16" s="303"/>
      <c r="BJ16" s="303"/>
      <c r="BK16" s="303"/>
      <c r="BL16" s="303"/>
      <c r="BM16" s="303"/>
      <c r="BN16" s="303"/>
      <c r="BO16" s="303"/>
      <c r="BP16" s="303"/>
      <c r="BQ16" s="303"/>
      <c r="BR16" s="303"/>
      <c r="BS16" s="303"/>
      <c r="BT16" s="303"/>
      <c r="BU16" s="303"/>
      <c r="BV16" s="303"/>
      <c r="BW16" s="303"/>
      <c r="BX16" s="303"/>
      <c r="BY16" s="303"/>
      <c r="BZ16" s="303"/>
      <c r="CA16" s="303"/>
      <c r="CB16" s="303"/>
      <c r="CC16" s="303"/>
      <c r="CD16" s="303"/>
      <c r="CE16" s="303"/>
      <c r="CF16" s="303"/>
      <c r="CG16" s="303"/>
      <c r="CH16" s="303"/>
      <c r="CI16" s="303"/>
      <c r="CJ16" s="303"/>
      <c r="CK16" s="303"/>
      <c r="CL16" s="303"/>
      <c r="CM16" s="303"/>
      <c r="CN16" s="303"/>
      <c r="CO16" s="303"/>
    </row>
    <row r="17" spans="1:93" s="43" customFormat="1" ht="89.25">
      <c r="A17" s="422"/>
      <c r="B17" s="424"/>
      <c r="C17" s="44" t="s">
        <v>288</v>
      </c>
      <c r="D17" s="44" t="s">
        <v>232</v>
      </c>
      <c r="E17" s="73">
        <v>0.03</v>
      </c>
      <c r="F17" s="46">
        <v>45108</v>
      </c>
      <c r="G17" s="46">
        <v>45139</v>
      </c>
      <c r="H17" s="47">
        <v>2</v>
      </c>
      <c r="I17" s="300"/>
      <c r="J17" s="301"/>
      <c r="K17" s="301"/>
      <c r="L17" s="302"/>
      <c r="M17" s="302"/>
      <c r="N17" s="302"/>
      <c r="O17" s="302"/>
      <c r="P17" s="302"/>
      <c r="Q17" s="302"/>
      <c r="R17" s="302"/>
      <c r="S17" s="302"/>
      <c r="T17" s="302"/>
      <c r="U17" s="303"/>
      <c r="V17" s="303"/>
      <c r="W17" s="303"/>
      <c r="X17" s="303"/>
      <c r="Y17" s="303"/>
      <c r="Z17" s="303"/>
      <c r="AA17" s="303"/>
      <c r="AB17" s="303"/>
      <c r="AC17" s="303"/>
      <c r="AD17" s="303"/>
      <c r="AE17" s="303"/>
      <c r="AF17" s="303"/>
      <c r="AG17" s="303"/>
      <c r="AH17" s="303"/>
      <c r="AI17" s="303"/>
      <c r="AJ17" s="303"/>
      <c r="AK17" s="303"/>
      <c r="AL17" s="303"/>
      <c r="AM17" s="303"/>
      <c r="AN17" s="303"/>
      <c r="AO17" s="303"/>
      <c r="AP17" s="303"/>
      <c r="AQ17" s="303"/>
      <c r="AR17" s="303"/>
      <c r="AS17" s="303"/>
      <c r="AT17" s="303"/>
      <c r="AU17" s="303"/>
      <c r="AV17" s="303"/>
      <c r="AW17" s="303"/>
      <c r="AX17" s="303"/>
      <c r="AY17" s="303"/>
      <c r="AZ17" s="303"/>
      <c r="BA17" s="303"/>
      <c r="BB17" s="303"/>
      <c r="BC17" s="303"/>
      <c r="BD17" s="303"/>
      <c r="BE17" s="303"/>
      <c r="BF17" s="303"/>
      <c r="BG17" s="303"/>
      <c r="BH17" s="303"/>
      <c r="BI17" s="303"/>
      <c r="BJ17" s="303"/>
      <c r="BK17" s="303"/>
      <c r="BL17" s="303"/>
      <c r="BM17" s="303"/>
      <c r="BN17" s="303"/>
      <c r="BO17" s="303"/>
      <c r="BP17" s="303"/>
      <c r="BQ17" s="303"/>
      <c r="BR17" s="303"/>
      <c r="BS17" s="303"/>
      <c r="BT17" s="303"/>
      <c r="BU17" s="303"/>
      <c r="BV17" s="303"/>
      <c r="BW17" s="303"/>
      <c r="BX17" s="303"/>
      <c r="BY17" s="303"/>
      <c r="BZ17" s="303"/>
      <c r="CA17" s="303"/>
      <c r="CB17" s="303"/>
      <c r="CC17" s="303"/>
      <c r="CD17" s="303"/>
      <c r="CE17" s="303"/>
      <c r="CF17" s="303"/>
      <c r="CG17" s="303"/>
      <c r="CH17" s="303"/>
      <c r="CI17" s="303"/>
      <c r="CJ17" s="303"/>
      <c r="CK17" s="303"/>
      <c r="CL17" s="303"/>
      <c r="CM17" s="303"/>
      <c r="CN17" s="303"/>
      <c r="CO17" s="303"/>
    </row>
    <row r="18" spans="1:93" s="43" customFormat="1" ht="89.25">
      <c r="A18" s="422"/>
      <c r="B18" s="424"/>
      <c r="C18" s="44" t="s">
        <v>289</v>
      </c>
      <c r="D18" s="44" t="s">
        <v>233</v>
      </c>
      <c r="E18" s="73">
        <v>0.04</v>
      </c>
      <c r="F18" s="46">
        <v>45170</v>
      </c>
      <c r="G18" s="46">
        <v>45992</v>
      </c>
      <c r="H18" s="47">
        <v>28</v>
      </c>
      <c r="I18" s="300"/>
      <c r="J18" s="301"/>
      <c r="K18" s="301"/>
      <c r="L18" s="302"/>
      <c r="M18" s="302"/>
      <c r="N18" s="301"/>
      <c r="O18" s="301"/>
      <c r="P18" s="302"/>
      <c r="Q18" s="302"/>
      <c r="R18" s="301"/>
      <c r="S18" s="301"/>
      <c r="T18" s="302"/>
      <c r="U18" s="303"/>
      <c r="V18" s="303"/>
      <c r="W18" s="303"/>
      <c r="X18" s="303"/>
      <c r="Y18" s="303"/>
      <c r="Z18" s="303"/>
      <c r="AA18" s="303"/>
      <c r="AB18" s="303"/>
      <c r="AC18" s="303"/>
      <c r="AD18" s="303"/>
      <c r="AE18" s="303"/>
      <c r="AF18" s="303"/>
      <c r="AG18" s="303"/>
      <c r="AH18" s="303"/>
      <c r="AI18" s="303"/>
      <c r="AJ18" s="303"/>
      <c r="AK18" s="303"/>
      <c r="AL18" s="303"/>
      <c r="AM18" s="303"/>
      <c r="AN18" s="303"/>
      <c r="AO18" s="303"/>
      <c r="AP18" s="303"/>
      <c r="AQ18" s="303"/>
      <c r="AR18" s="303"/>
      <c r="AS18" s="303"/>
      <c r="AT18" s="303"/>
      <c r="AU18" s="303"/>
      <c r="AV18" s="303"/>
      <c r="AW18" s="303"/>
      <c r="AX18" s="303"/>
      <c r="AY18" s="303"/>
      <c r="AZ18" s="303"/>
      <c r="BA18" s="303"/>
      <c r="BB18" s="303"/>
      <c r="BC18" s="303"/>
      <c r="BD18" s="303"/>
      <c r="BE18" s="303"/>
      <c r="BF18" s="303"/>
      <c r="BG18" s="303"/>
      <c r="BH18" s="303"/>
      <c r="BI18" s="303"/>
      <c r="BJ18" s="303"/>
      <c r="BK18" s="303"/>
      <c r="BL18" s="303"/>
      <c r="BM18" s="303"/>
      <c r="BN18" s="303"/>
      <c r="BO18" s="303"/>
      <c r="BP18" s="303"/>
      <c r="BQ18" s="303"/>
      <c r="BR18" s="303"/>
      <c r="BS18" s="303"/>
      <c r="BT18" s="303"/>
      <c r="BU18" s="303"/>
      <c r="BV18" s="303"/>
      <c r="BW18" s="303"/>
      <c r="BX18" s="303"/>
      <c r="BY18" s="303"/>
      <c r="BZ18" s="303"/>
      <c r="CA18" s="303"/>
      <c r="CB18" s="303"/>
      <c r="CC18" s="303"/>
      <c r="CD18" s="303"/>
      <c r="CE18" s="303"/>
      <c r="CF18" s="303"/>
      <c r="CG18" s="303"/>
      <c r="CH18" s="303"/>
      <c r="CI18" s="303"/>
      <c r="CJ18" s="303"/>
      <c r="CK18" s="303"/>
      <c r="CL18" s="303"/>
      <c r="CM18" s="303"/>
      <c r="CN18" s="303"/>
      <c r="CO18" s="303"/>
    </row>
    <row r="19" spans="1:93" s="43" customFormat="1" ht="63.75">
      <c r="A19" s="422"/>
      <c r="B19" s="423" t="s">
        <v>290</v>
      </c>
      <c r="C19" s="39" t="s">
        <v>291</v>
      </c>
      <c r="D19" s="39" t="s">
        <v>242</v>
      </c>
      <c r="E19" s="72">
        <v>0.02</v>
      </c>
      <c r="F19" s="41">
        <v>45047</v>
      </c>
      <c r="G19" s="41">
        <v>45078</v>
      </c>
      <c r="H19" s="42">
        <v>2</v>
      </c>
      <c r="I19" s="300"/>
      <c r="J19" s="301"/>
      <c r="K19" s="301"/>
      <c r="L19" s="302"/>
      <c r="M19" s="302"/>
      <c r="N19" s="302"/>
      <c r="O19" s="302"/>
      <c r="P19" s="302"/>
      <c r="Q19" s="302"/>
      <c r="R19" s="302"/>
      <c r="S19" s="302"/>
      <c r="T19" s="302"/>
      <c r="U19" s="303"/>
      <c r="V19" s="303"/>
      <c r="W19" s="303"/>
      <c r="X19" s="303"/>
      <c r="Y19" s="303"/>
      <c r="Z19" s="303"/>
      <c r="AA19" s="303"/>
      <c r="AB19" s="303"/>
      <c r="AC19" s="303"/>
      <c r="AD19" s="303"/>
      <c r="AE19" s="303"/>
      <c r="AF19" s="303"/>
      <c r="AG19" s="303"/>
      <c r="AH19" s="303"/>
      <c r="AI19" s="303"/>
      <c r="AJ19" s="303"/>
      <c r="AK19" s="303"/>
      <c r="AL19" s="303"/>
      <c r="AM19" s="303"/>
      <c r="AN19" s="303"/>
      <c r="AO19" s="303"/>
      <c r="AP19" s="303"/>
      <c r="AQ19" s="303"/>
      <c r="AR19" s="303"/>
      <c r="AS19" s="303"/>
      <c r="AT19" s="303"/>
      <c r="AU19" s="303"/>
      <c r="AV19" s="303"/>
      <c r="AW19" s="303"/>
      <c r="AX19" s="303"/>
      <c r="AY19" s="303"/>
      <c r="AZ19" s="303"/>
      <c r="BA19" s="303"/>
      <c r="BB19" s="303"/>
      <c r="BC19" s="303"/>
      <c r="BD19" s="303"/>
      <c r="BE19" s="303"/>
      <c r="BF19" s="303"/>
      <c r="BG19" s="303"/>
      <c r="BH19" s="303"/>
      <c r="BI19" s="303"/>
      <c r="BJ19" s="303"/>
      <c r="BK19" s="303"/>
      <c r="BL19" s="303"/>
      <c r="BM19" s="303"/>
      <c r="BN19" s="303"/>
      <c r="BO19" s="303"/>
      <c r="BP19" s="303"/>
      <c r="BQ19" s="303"/>
      <c r="BR19" s="303"/>
      <c r="BS19" s="303"/>
      <c r="BT19" s="303"/>
      <c r="BU19" s="303"/>
      <c r="BV19" s="303"/>
      <c r="BW19" s="303"/>
      <c r="BX19" s="303"/>
      <c r="BY19" s="303"/>
      <c r="BZ19" s="303"/>
      <c r="CA19" s="303"/>
      <c r="CB19" s="303"/>
      <c r="CC19" s="303"/>
      <c r="CD19" s="303"/>
      <c r="CE19" s="303"/>
      <c r="CF19" s="303"/>
      <c r="CG19" s="303"/>
      <c r="CH19" s="303"/>
      <c r="CI19" s="303"/>
      <c r="CJ19" s="303"/>
      <c r="CK19" s="303"/>
      <c r="CL19" s="303"/>
      <c r="CM19" s="303"/>
      <c r="CN19" s="303"/>
      <c r="CO19" s="303"/>
    </row>
    <row r="20" spans="1:93" s="43" customFormat="1" ht="63.75">
      <c r="A20" s="422"/>
      <c r="B20" s="424"/>
      <c r="C20" s="39" t="s">
        <v>292</v>
      </c>
      <c r="D20" s="39" t="s">
        <v>243</v>
      </c>
      <c r="E20" s="72">
        <v>0.05</v>
      </c>
      <c r="F20" s="41">
        <v>45078</v>
      </c>
      <c r="G20" s="41">
        <v>45170</v>
      </c>
      <c r="H20" s="42">
        <v>4</v>
      </c>
      <c r="I20" s="300"/>
      <c r="J20" s="301"/>
      <c r="K20" s="301"/>
      <c r="L20" s="302"/>
      <c r="M20" s="302"/>
      <c r="N20" s="302"/>
      <c r="O20" s="302"/>
      <c r="P20" s="302"/>
      <c r="Q20" s="302"/>
      <c r="R20" s="302"/>
      <c r="S20" s="302"/>
      <c r="T20" s="302"/>
      <c r="U20" s="303"/>
      <c r="V20" s="303"/>
      <c r="W20" s="303"/>
      <c r="X20" s="303"/>
      <c r="Y20" s="303"/>
      <c r="Z20" s="303"/>
      <c r="AA20" s="303"/>
      <c r="AB20" s="303"/>
      <c r="AC20" s="303"/>
      <c r="AD20" s="303"/>
      <c r="AE20" s="303"/>
      <c r="AF20" s="303"/>
      <c r="AG20" s="303"/>
      <c r="AH20" s="303"/>
      <c r="AI20" s="303"/>
      <c r="AJ20" s="303"/>
      <c r="AK20" s="303"/>
      <c r="AL20" s="303"/>
      <c r="AM20" s="303"/>
      <c r="AN20" s="303"/>
      <c r="AO20" s="303"/>
      <c r="AP20" s="303"/>
      <c r="AQ20" s="303"/>
      <c r="AR20" s="303"/>
      <c r="AS20" s="303"/>
      <c r="AT20" s="303"/>
      <c r="AU20" s="303"/>
      <c r="AV20" s="303"/>
      <c r="AW20" s="303"/>
      <c r="AX20" s="303"/>
      <c r="AY20" s="303"/>
      <c r="AZ20" s="303"/>
      <c r="BA20" s="303"/>
      <c r="BB20" s="303"/>
      <c r="BC20" s="303"/>
      <c r="BD20" s="303"/>
      <c r="BE20" s="303"/>
      <c r="BF20" s="303"/>
      <c r="BG20" s="303"/>
      <c r="BH20" s="303"/>
      <c r="BI20" s="303"/>
      <c r="BJ20" s="303"/>
      <c r="BK20" s="303"/>
      <c r="BL20" s="303"/>
      <c r="BM20" s="303"/>
      <c r="BN20" s="303"/>
      <c r="BO20" s="303"/>
      <c r="BP20" s="303"/>
      <c r="BQ20" s="303"/>
      <c r="BR20" s="303"/>
      <c r="BS20" s="303"/>
      <c r="BT20" s="303"/>
      <c r="BU20" s="303"/>
      <c r="BV20" s="303"/>
      <c r="BW20" s="303"/>
      <c r="BX20" s="303"/>
      <c r="BY20" s="303"/>
      <c r="BZ20" s="303"/>
      <c r="CA20" s="303"/>
      <c r="CB20" s="303"/>
      <c r="CC20" s="303"/>
      <c r="CD20" s="303"/>
      <c r="CE20" s="303"/>
      <c r="CF20" s="303"/>
      <c r="CG20" s="303"/>
      <c r="CH20" s="303"/>
      <c r="CI20" s="303"/>
      <c r="CJ20" s="303"/>
      <c r="CK20" s="303"/>
      <c r="CL20" s="303"/>
      <c r="CM20" s="303"/>
      <c r="CN20" s="303"/>
      <c r="CO20" s="303"/>
    </row>
    <row r="21" spans="1:93" s="43" customFormat="1" ht="51">
      <c r="A21" s="422"/>
      <c r="B21" s="424"/>
      <c r="C21" s="39" t="s">
        <v>293</v>
      </c>
      <c r="D21" s="39" t="s">
        <v>244</v>
      </c>
      <c r="E21" s="72">
        <v>7.0000000000000007E-2</v>
      </c>
      <c r="F21" s="41">
        <v>45200</v>
      </c>
      <c r="G21" s="41">
        <v>45992</v>
      </c>
      <c r="H21" s="74">
        <v>27</v>
      </c>
      <c r="I21" s="307"/>
      <c r="J21" s="301"/>
      <c r="K21" s="301"/>
      <c r="L21" s="302"/>
      <c r="M21" s="302"/>
      <c r="N21" s="301"/>
      <c r="O21" s="301"/>
      <c r="P21" s="302"/>
      <c r="Q21" s="302"/>
      <c r="R21" s="301"/>
      <c r="S21" s="301"/>
      <c r="T21" s="302"/>
      <c r="U21" s="303"/>
      <c r="V21" s="303"/>
      <c r="W21" s="303"/>
      <c r="X21" s="303"/>
      <c r="Y21" s="303"/>
      <c r="Z21" s="303"/>
      <c r="AA21" s="303"/>
      <c r="AB21" s="303"/>
      <c r="AC21" s="303"/>
      <c r="AD21" s="303"/>
      <c r="AE21" s="303"/>
      <c r="AF21" s="303"/>
      <c r="AG21" s="303"/>
      <c r="AH21" s="303"/>
      <c r="AI21" s="303"/>
      <c r="AJ21" s="303"/>
      <c r="AK21" s="303"/>
      <c r="AL21" s="303"/>
      <c r="AM21" s="303"/>
      <c r="AN21" s="303"/>
      <c r="AO21" s="303"/>
      <c r="AP21" s="303"/>
      <c r="AQ21" s="303"/>
      <c r="AR21" s="303"/>
      <c r="AS21" s="303"/>
      <c r="AT21" s="303"/>
      <c r="AU21" s="303"/>
      <c r="AV21" s="303"/>
      <c r="AW21" s="303"/>
      <c r="AX21" s="303"/>
      <c r="AY21" s="303"/>
      <c r="AZ21" s="303"/>
      <c r="BA21" s="303"/>
      <c r="BB21" s="303"/>
      <c r="BC21" s="303"/>
      <c r="BD21" s="303"/>
      <c r="BE21" s="303"/>
      <c r="BF21" s="303"/>
      <c r="BG21" s="303"/>
      <c r="BH21" s="303"/>
      <c r="BI21" s="303"/>
      <c r="BJ21" s="303"/>
      <c r="BK21" s="303"/>
      <c r="BL21" s="303"/>
      <c r="BM21" s="303"/>
      <c r="BN21" s="303"/>
      <c r="BO21" s="303"/>
      <c r="BP21" s="303"/>
      <c r="BQ21" s="303"/>
      <c r="BR21" s="303"/>
      <c r="BS21" s="303"/>
      <c r="BT21" s="303"/>
      <c r="BU21" s="303"/>
      <c r="BV21" s="303"/>
      <c r="BW21" s="303"/>
      <c r="BX21" s="303"/>
      <c r="BY21" s="303"/>
      <c r="BZ21" s="303"/>
      <c r="CA21" s="303"/>
      <c r="CB21" s="303"/>
      <c r="CC21" s="303"/>
      <c r="CD21" s="303"/>
      <c r="CE21" s="303"/>
      <c r="CF21" s="303"/>
      <c r="CG21" s="303"/>
      <c r="CH21" s="303"/>
      <c r="CI21" s="303"/>
      <c r="CJ21" s="303"/>
      <c r="CK21" s="303"/>
      <c r="CL21" s="303"/>
      <c r="CM21" s="303"/>
      <c r="CN21" s="303"/>
      <c r="CO21" s="303"/>
    </row>
    <row r="22" spans="1:93" s="43" customFormat="1" ht="51">
      <c r="A22" s="422"/>
      <c r="B22" s="424"/>
      <c r="C22" s="39" t="s">
        <v>294</v>
      </c>
      <c r="D22" s="39" t="s">
        <v>245</v>
      </c>
      <c r="E22" s="72">
        <v>0.01</v>
      </c>
      <c r="F22" s="41">
        <v>45047</v>
      </c>
      <c r="G22" s="41">
        <v>45078</v>
      </c>
      <c r="H22" s="42">
        <v>2</v>
      </c>
      <c r="I22" s="300"/>
      <c r="J22" s="301"/>
      <c r="K22" s="301"/>
      <c r="L22" s="302"/>
      <c r="M22" s="302"/>
      <c r="N22" s="302"/>
      <c r="O22" s="302"/>
      <c r="P22" s="302"/>
      <c r="Q22" s="302"/>
      <c r="R22" s="302"/>
      <c r="S22" s="302"/>
      <c r="T22" s="302"/>
      <c r="U22" s="303"/>
      <c r="V22" s="303"/>
      <c r="W22" s="303"/>
      <c r="X22" s="303"/>
      <c r="Y22" s="303"/>
      <c r="Z22" s="303"/>
      <c r="AA22" s="303"/>
      <c r="AB22" s="303"/>
      <c r="AC22" s="303"/>
      <c r="AD22" s="303"/>
      <c r="AE22" s="303"/>
      <c r="AF22" s="303"/>
      <c r="AG22" s="303"/>
      <c r="AH22" s="303"/>
      <c r="AI22" s="303"/>
      <c r="AJ22" s="303"/>
      <c r="AK22" s="303"/>
      <c r="AL22" s="303"/>
      <c r="AM22" s="303"/>
      <c r="AN22" s="303"/>
      <c r="AO22" s="303"/>
      <c r="AP22" s="303"/>
      <c r="AQ22" s="303"/>
      <c r="AR22" s="303"/>
      <c r="AS22" s="303"/>
      <c r="AT22" s="303"/>
      <c r="AU22" s="303"/>
      <c r="AV22" s="303"/>
      <c r="AW22" s="303"/>
      <c r="AX22" s="303"/>
      <c r="AY22" s="303"/>
      <c r="AZ22" s="303"/>
      <c r="BA22" s="303"/>
      <c r="BB22" s="303"/>
      <c r="BC22" s="303"/>
      <c r="BD22" s="303"/>
      <c r="BE22" s="303"/>
      <c r="BF22" s="303"/>
      <c r="BG22" s="303"/>
      <c r="BH22" s="303"/>
      <c r="BI22" s="303"/>
      <c r="BJ22" s="303"/>
      <c r="BK22" s="303"/>
      <c r="BL22" s="303"/>
      <c r="BM22" s="303"/>
      <c r="BN22" s="303"/>
      <c r="BO22" s="303"/>
      <c r="BP22" s="303"/>
      <c r="BQ22" s="303"/>
      <c r="BR22" s="303"/>
      <c r="BS22" s="303"/>
      <c r="BT22" s="303"/>
      <c r="BU22" s="303"/>
      <c r="BV22" s="303"/>
      <c r="BW22" s="303"/>
      <c r="BX22" s="303"/>
      <c r="BY22" s="303"/>
      <c r="BZ22" s="303"/>
      <c r="CA22" s="303"/>
      <c r="CB22" s="303"/>
      <c r="CC22" s="303"/>
      <c r="CD22" s="303"/>
      <c r="CE22" s="303"/>
      <c r="CF22" s="303"/>
      <c r="CG22" s="303"/>
      <c r="CH22" s="303"/>
      <c r="CI22" s="303"/>
      <c r="CJ22" s="303"/>
      <c r="CK22" s="303"/>
      <c r="CL22" s="303"/>
      <c r="CM22" s="303"/>
      <c r="CN22" s="303"/>
      <c r="CO22" s="303"/>
    </row>
    <row r="23" spans="1:93" s="43" customFormat="1" ht="76.5">
      <c r="A23" s="422"/>
      <c r="B23" s="424"/>
      <c r="C23" s="39" t="s">
        <v>295</v>
      </c>
      <c r="D23" s="39" t="s">
        <v>246</v>
      </c>
      <c r="E23" s="72">
        <v>0.01</v>
      </c>
      <c r="F23" s="41">
        <v>45078</v>
      </c>
      <c r="G23" s="41">
        <v>45108</v>
      </c>
      <c r="H23" s="42">
        <v>2</v>
      </c>
      <c r="I23" s="300"/>
      <c r="J23" s="301"/>
      <c r="K23" s="301"/>
      <c r="L23" s="302"/>
      <c r="M23" s="302"/>
      <c r="N23" s="302"/>
      <c r="O23" s="302"/>
      <c r="P23" s="302"/>
      <c r="Q23" s="302"/>
      <c r="R23" s="302"/>
      <c r="S23" s="302"/>
      <c r="T23" s="302"/>
      <c r="U23" s="303"/>
      <c r="V23" s="303"/>
      <c r="W23" s="303"/>
      <c r="X23" s="303"/>
      <c r="Y23" s="303"/>
      <c r="Z23" s="303"/>
      <c r="AA23" s="303"/>
      <c r="AB23" s="303"/>
      <c r="AC23" s="303"/>
      <c r="AD23" s="303"/>
      <c r="AE23" s="303"/>
      <c r="AF23" s="303"/>
      <c r="AG23" s="303"/>
      <c r="AH23" s="303"/>
      <c r="AI23" s="303"/>
      <c r="AJ23" s="303"/>
      <c r="AK23" s="303"/>
      <c r="AL23" s="303"/>
      <c r="AM23" s="303"/>
      <c r="AN23" s="303"/>
      <c r="AO23" s="303"/>
      <c r="AP23" s="303"/>
      <c r="AQ23" s="303"/>
      <c r="AR23" s="303"/>
      <c r="AS23" s="303"/>
      <c r="AT23" s="303"/>
      <c r="AU23" s="303"/>
      <c r="AV23" s="303"/>
      <c r="AW23" s="303"/>
      <c r="AX23" s="303"/>
      <c r="AY23" s="303"/>
      <c r="AZ23" s="303"/>
      <c r="BA23" s="303"/>
      <c r="BB23" s="303"/>
      <c r="BC23" s="303"/>
      <c r="BD23" s="303"/>
      <c r="BE23" s="303"/>
      <c r="BF23" s="303"/>
      <c r="BG23" s="303"/>
      <c r="BH23" s="303"/>
      <c r="BI23" s="303"/>
      <c r="BJ23" s="303"/>
      <c r="BK23" s="303"/>
      <c r="BL23" s="303"/>
      <c r="BM23" s="303"/>
      <c r="BN23" s="303"/>
      <c r="BO23" s="303"/>
      <c r="BP23" s="303"/>
      <c r="BQ23" s="303"/>
      <c r="BR23" s="303"/>
      <c r="BS23" s="303"/>
      <c r="BT23" s="303"/>
      <c r="BU23" s="303"/>
      <c r="BV23" s="303"/>
      <c r="BW23" s="303"/>
      <c r="BX23" s="303"/>
      <c r="BY23" s="303"/>
      <c r="BZ23" s="303"/>
      <c r="CA23" s="303"/>
      <c r="CB23" s="303"/>
      <c r="CC23" s="303"/>
      <c r="CD23" s="303"/>
      <c r="CE23" s="303"/>
      <c r="CF23" s="303"/>
      <c r="CG23" s="303"/>
      <c r="CH23" s="303"/>
      <c r="CI23" s="303"/>
      <c r="CJ23" s="303"/>
      <c r="CK23" s="303"/>
      <c r="CL23" s="303"/>
      <c r="CM23" s="303"/>
      <c r="CN23" s="303"/>
      <c r="CO23" s="303"/>
    </row>
    <row r="24" spans="1:93" s="43" customFormat="1" ht="63.75">
      <c r="A24" s="422"/>
      <c r="B24" s="424"/>
      <c r="C24" s="39" t="s">
        <v>296</v>
      </c>
      <c r="D24" s="39" t="s">
        <v>248</v>
      </c>
      <c r="E24" s="72">
        <v>7.0000000000000007E-2</v>
      </c>
      <c r="F24" s="41">
        <v>45108</v>
      </c>
      <c r="G24" s="41">
        <v>45689</v>
      </c>
      <c r="H24" s="74">
        <v>20</v>
      </c>
      <c r="I24" s="307"/>
      <c r="J24" s="301"/>
      <c r="K24" s="301"/>
      <c r="L24" s="302"/>
      <c r="M24" s="302"/>
      <c r="N24" s="301"/>
      <c r="O24" s="301"/>
      <c r="P24" s="302"/>
      <c r="Q24" s="302"/>
      <c r="R24" s="301"/>
      <c r="S24" s="301"/>
      <c r="T24" s="302"/>
      <c r="U24" s="303"/>
      <c r="V24" s="303"/>
      <c r="W24" s="303"/>
      <c r="X24" s="303"/>
      <c r="Y24" s="303"/>
      <c r="Z24" s="303"/>
      <c r="AA24" s="303"/>
      <c r="AB24" s="303"/>
      <c r="AC24" s="303"/>
      <c r="AD24" s="303"/>
      <c r="AE24" s="303"/>
      <c r="AF24" s="303"/>
      <c r="AG24" s="303"/>
      <c r="AH24" s="303"/>
      <c r="AI24" s="303"/>
      <c r="AJ24" s="303"/>
      <c r="AK24" s="303"/>
      <c r="AL24" s="303"/>
      <c r="AM24" s="303"/>
      <c r="AN24" s="303"/>
      <c r="AO24" s="303"/>
      <c r="AP24" s="303"/>
      <c r="AQ24" s="303"/>
      <c r="AR24" s="303"/>
      <c r="AS24" s="303"/>
      <c r="AT24" s="303"/>
      <c r="AU24" s="303"/>
      <c r="AV24" s="303"/>
      <c r="AW24" s="303"/>
      <c r="AX24" s="303"/>
      <c r="AY24" s="303"/>
      <c r="AZ24" s="303"/>
      <c r="BA24" s="303"/>
      <c r="BB24" s="303"/>
      <c r="BC24" s="303"/>
      <c r="BD24" s="303"/>
      <c r="BE24" s="303"/>
      <c r="BF24" s="303"/>
      <c r="BG24" s="303"/>
      <c r="BH24" s="303"/>
      <c r="BI24" s="303"/>
      <c r="BJ24" s="303"/>
      <c r="BK24" s="303"/>
      <c r="BL24" s="303"/>
      <c r="BM24" s="303"/>
      <c r="BN24" s="303"/>
      <c r="BO24" s="303"/>
      <c r="BP24" s="303"/>
      <c r="BQ24" s="303"/>
      <c r="BR24" s="303"/>
      <c r="BS24" s="303"/>
      <c r="BT24" s="303"/>
      <c r="BU24" s="303"/>
      <c r="BV24" s="303"/>
      <c r="BW24" s="303"/>
      <c r="BX24" s="303"/>
      <c r="BY24" s="303"/>
      <c r="BZ24" s="303"/>
      <c r="CA24" s="303"/>
      <c r="CB24" s="303"/>
      <c r="CC24" s="303"/>
      <c r="CD24" s="303"/>
      <c r="CE24" s="303"/>
      <c r="CF24" s="303"/>
      <c r="CG24" s="303"/>
      <c r="CH24" s="303"/>
      <c r="CI24" s="303"/>
      <c r="CJ24" s="303"/>
      <c r="CK24" s="303"/>
      <c r="CL24" s="303"/>
      <c r="CM24" s="303"/>
      <c r="CN24" s="303"/>
      <c r="CO24" s="303"/>
    </row>
    <row r="25" spans="1:93" s="43" customFormat="1" ht="76.5">
      <c r="A25" s="422"/>
      <c r="B25" s="424"/>
      <c r="C25" s="39" t="s">
        <v>297</v>
      </c>
      <c r="D25" s="39" t="s">
        <v>250</v>
      </c>
      <c r="E25" s="72">
        <v>0.01</v>
      </c>
      <c r="F25" s="41">
        <v>45047</v>
      </c>
      <c r="G25" s="41">
        <v>45078</v>
      </c>
      <c r="H25" s="42">
        <v>2</v>
      </c>
      <c r="I25" s="300"/>
      <c r="J25" s="301"/>
      <c r="K25" s="301"/>
      <c r="L25" s="302"/>
      <c r="M25" s="302"/>
      <c r="N25" s="302"/>
      <c r="O25" s="302"/>
      <c r="P25" s="302"/>
      <c r="Q25" s="302"/>
      <c r="R25" s="302"/>
      <c r="S25" s="302"/>
      <c r="T25" s="302"/>
      <c r="U25" s="303"/>
      <c r="V25" s="303"/>
      <c r="W25" s="303"/>
      <c r="X25" s="303"/>
      <c r="Y25" s="303"/>
      <c r="Z25" s="303"/>
      <c r="AA25" s="303"/>
      <c r="AB25" s="303"/>
      <c r="AC25" s="303"/>
      <c r="AD25" s="303"/>
      <c r="AE25" s="303"/>
      <c r="AF25" s="303"/>
      <c r="AG25" s="303"/>
      <c r="AH25" s="303"/>
      <c r="AI25" s="303"/>
      <c r="AJ25" s="303"/>
      <c r="AK25" s="303"/>
      <c r="AL25" s="303"/>
      <c r="AM25" s="303"/>
      <c r="AN25" s="303"/>
      <c r="AO25" s="303"/>
      <c r="AP25" s="303"/>
      <c r="AQ25" s="303"/>
      <c r="AR25" s="303"/>
      <c r="AS25" s="303"/>
      <c r="AT25" s="303"/>
      <c r="AU25" s="303"/>
      <c r="AV25" s="303"/>
      <c r="AW25" s="303"/>
      <c r="AX25" s="303"/>
      <c r="AY25" s="303"/>
      <c r="AZ25" s="303"/>
      <c r="BA25" s="303"/>
      <c r="BB25" s="303"/>
      <c r="BC25" s="303"/>
      <c r="BD25" s="303"/>
      <c r="BE25" s="303"/>
      <c r="BF25" s="303"/>
      <c r="BG25" s="303"/>
      <c r="BH25" s="303"/>
      <c r="BI25" s="303"/>
      <c r="BJ25" s="303"/>
      <c r="BK25" s="303"/>
      <c r="BL25" s="303"/>
      <c r="BM25" s="303"/>
      <c r="BN25" s="303"/>
      <c r="BO25" s="303"/>
      <c r="BP25" s="303"/>
      <c r="BQ25" s="303"/>
      <c r="BR25" s="303"/>
      <c r="BS25" s="303"/>
      <c r="BT25" s="303"/>
      <c r="BU25" s="303"/>
      <c r="BV25" s="303"/>
      <c r="BW25" s="303"/>
      <c r="BX25" s="303"/>
      <c r="BY25" s="303"/>
      <c r="BZ25" s="303"/>
      <c r="CA25" s="303"/>
      <c r="CB25" s="303"/>
      <c r="CC25" s="303"/>
      <c r="CD25" s="303"/>
      <c r="CE25" s="303"/>
      <c r="CF25" s="303"/>
      <c r="CG25" s="303"/>
      <c r="CH25" s="303"/>
      <c r="CI25" s="303"/>
      <c r="CJ25" s="303"/>
      <c r="CK25" s="303"/>
      <c r="CL25" s="303"/>
      <c r="CM25" s="303"/>
      <c r="CN25" s="303"/>
      <c r="CO25" s="303"/>
    </row>
    <row r="26" spans="1:93" s="43" customFormat="1" ht="51">
      <c r="A26" s="422"/>
      <c r="B26" s="424"/>
      <c r="C26" s="39" t="s">
        <v>298</v>
      </c>
      <c r="D26" s="39" t="s">
        <v>252</v>
      </c>
      <c r="E26" s="72">
        <v>0.02</v>
      </c>
      <c r="F26" s="41">
        <v>45078</v>
      </c>
      <c r="G26" s="41">
        <v>45108</v>
      </c>
      <c r="H26" s="42">
        <v>2</v>
      </c>
      <c r="I26" s="300"/>
      <c r="J26" s="301"/>
      <c r="K26" s="301"/>
      <c r="L26" s="302"/>
      <c r="M26" s="302"/>
      <c r="N26" s="302"/>
      <c r="O26" s="302"/>
      <c r="P26" s="302"/>
      <c r="Q26" s="302"/>
      <c r="R26" s="302"/>
      <c r="S26" s="302"/>
      <c r="T26" s="302"/>
      <c r="U26" s="303"/>
      <c r="V26" s="303"/>
      <c r="W26" s="303"/>
      <c r="X26" s="303"/>
      <c r="Y26" s="303"/>
      <c r="Z26" s="303"/>
      <c r="AA26" s="303"/>
      <c r="AB26" s="303"/>
      <c r="AC26" s="303"/>
      <c r="AD26" s="303"/>
      <c r="AE26" s="303"/>
      <c r="AF26" s="303"/>
      <c r="AG26" s="303"/>
      <c r="AH26" s="303"/>
      <c r="AI26" s="303"/>
      <c r="AJ26" s="303"/>
      <c r="AK26" s="303"/>
      <c r="AL26" s="303"/>
      <c r="AM26" s="303"/>
      <c r="AN26" s="303"/>
      <c r="AO26" s="303"/>
      <c r="AP26" s="303"/>
      <c r="AQ26" s="303"/>
      <c r="AR26" s="303"/>
      <c r="AS26" s="303"/>
      <c r="AT26" s="303"/>
      <c r="AU26" s="303"/>
      <c r="AV26" s="303"/>
      <c r="AW26" s="303"/>
      <c r="AX26" s="303"/>
      <c r="AY26" s="303"/>
      <c r="AZ26" s="303"/>
      <c r="BA26" s="303"/>
      <c r="BB26" s="303"/>
      <c r="BC26" s="303"/>
      <c r="BD26" s="303"/>
      <c r="BE26" s="303"/>
      <c r="BF26" s="303"/>
      <c r="BG26" s="303"/>
      <c r="BH26" s="303"/>
      <c r="BI26" s="303"/>
      <c r="BJ26" s="303"/>
      <c r="BK26" s="303"/>
      <c r="BL26" s="303"/>
      <c r="BM26" s="303"/>
      <c r="BN26" s="303"/>
      <c r="BO26" s="303"/>
      <c r="BP26" s="303"/>
      <c r="BQ26" s="303"/>
      <c r="BR26" s="303"/>
      <c r="BS26" s="303"/>
      <c r="BT26" s="303"/>
      <c r="BU26" s="303"/>
      <c r="BV26" s="303"/>
      <c r="BW26" s="303"/>
      <c r="BX26" s="303"/>
      <c r="BY26" s="303"/>
      <c r="BZ26" s="303"/>
      <c r="CA26" s="303"/>
      <c r="CB26" s="303"/>
      <c r="CC26" s="303"/>
      <c r="CD26" s="303"/>
      <c r="CE26" s="303"/>
      <c r="CF26" s="303"/>
      <c r="CG26" s="303"/>
      <c r="CH26" s="303"/>
      <c r="CI26" s="303"/>
      <c r="CJ26" s="303"/>
      <c r="CK26" s="303"/>
      <c r="CL26" s="303"/>
      <c r="CM26" s="303"/>
      <c r="CN26" s="303"/>
      <c r="CO26" s="303"/>
    </row>
    <row r="27" spans="1:93" s="43" customFormat="1" ht="63.75">
      <c r="A27" s="422"/>
      <c r="B27" s="425"/>
      <c r="C27" s="39" t="s">
        <v>299</v>
      </c>
      <c r="D27" s="39" t="s">
        <v>254</v>
      </c>
      <c r="E27" s="72">
        <v>0.04</v>
      </c>
      <c r="F27" s="41">
        <v>45108</v>
      </c>
      <c r="G27" s="41">
        <v>45992</v>
      </c>
      <c r="H27" s="74">
        <v>30</v>
      </c>
      <c r="I27" s="307"/>
      <c r="J27" s="301"/>
      <c r="K27" s="301"/>
      <c r="L27" s="302"/>
      <c r="M27" s="302"/>
      <c r="N27" s="301"/>
      <c r="O27" s="301"/>
      <c r="P27" s="302"/>
      <c r="Q27" s="302"/>
      <c r="R27" s="301"/>
      <c r="S27" s="301"/>
      <c r="T27" s="302"/>
      <c r="U27" s="303"/>
      <c r="V27" s="303"/>
      <c r="W27" s="303"/>
      <c r="X27" s="303"/>
      <c r="Y27" s="303"/>
      <c r="Z27" s="303"/>
      <c r="AA27" s="303"/>
      <c r="AB27" s="303"/>
      <c r="AC27" s="303"/>
      <c r="AD27" s="303"/>
      <c r="AE27" s="303"/>
      <c r="AF27" s="303"/>
      <c r="AG27" s="303"/>
      <c r="AH27" s="303"/>
      <c r="AI27" s="303"/>
      <c r="AJ27" s="303"/>
      <c r="AK27" s="303"/>
      <c r="AL27" s="303"/>
      <c r="AM27" s="303"/>
      <c r="AN27" s="303"/>
      <c r="AO27" s="303"/>
      <c r="AP27" s="303"/>
      <c r="AQ27" s="303"/>
      <c r="AR27" s="303"/>
      <c r="AS27" s="303"/>
      <c r="AT27" s="303"/>
      <c r="AU27" s="303"/>
      <c r="AV27" s="303"/>
      <c r="AW27" s="303"/>
      <c r="AX27" s="303"/>
      <c r="AY27" s="303"/>
      <c r="AZ27" s="303"/>
      <c r="BA27" s="303"/>
      <c r="BB27" s="303"/>
      <c r="BC27" s="303"/>
      <c r="BD27" s="303"/>
      <c r="BE27" s="303"/>
      <c r="BF27" s="303"/>
      <c r="BG27" s="303"/>
      <c r="BH27" s="303"/>
      <c r="BI27" s="303"/>
      <c r="BJ27" s="303"/>
      <c r="BK27" s="303"/>
      <c r="BL27" s="303"/>
      <c r="BM27" s="303"/>
      <c r="BN27" s="303"/>
      <c r="BO27" s="303"/>
      <c r="BP27" s="303"/>
      <c r="BQ27" s="303"/>
      <c r="BR27" s="303"/>
      <c r="BS27" s="303"/>
      <c r="BT27" s="303"/>
      <c r="BU27" s="303"/>
      <c r="BV27" s="303"/>
      <c r="BW27" s="303"/>
      <c r="BX27" s="303"/>
      <c r="BY27" s="303"/>
      <c r="BZ27" s="303"/>
      <c r="CA27" s="303"/>
      <c r="CB27" s="303"/>
      <c r="CC27" s="303"/>
      <c r="CD27" s="303"/>
      <c r="CE27" s="303"/>
      <c r="CF27" s="303"/>
      <c r="CG27" s="303"/>
      <c r="CH27" s="303"/>
      <c r="CI27" s="303"/>
      <c r="CJ27" s="303"/>
      <c r="CK27" s="303"/>
      <c r="CL27" s="303"/>
      <c r="CM27" s="303"/>
      <c r="CN27" s="303"/>
      <c r="CO27" s="303"/>
    </row>
    <row r="28" spans="1:93" s="43" customFormat="1" ht="153">
      <c r="A28" s="422"/>
      <c r="B28" s="423" t="s">
        <v>300</v>
      </c>
      <c r="C28" s="44" t="s">
        <v>301</v>
      </c>
      <c r="D28" s="44" t="s">
        <v>256</v>
      </c>
      <c r="E28" s="73">
        <v>0.04</v>
      </c>
      <c r="F28" s="46">
        <v>45078</v>
      </c>
      <c r="G28" s="46">
        <v>45139</v>
      </c>
      <c r="H28" s="47">
        <v>3</v>
      </c>
      <c r="I28" s="300"/>
      <c r="J28" s="301"/>
      <c r="K28" s="301"/>
      <c r="L28" s="302"/>
      <c r="M28" s="302"/>
      <c r="N28" s="302"/>
      <c r="O28" s="302"/>
      <c r="P28" s="302"/>
      <c r="Q28" s="302"/>
      <c r="R28" s="302"/>
      <c r="S28" s="302"/>
      <c r="T28" s="302"/>
      <c r="U28" s="303"/>
      <c r="V28" s="303"/>
      <c r="W28" s="303"/>
      <c r="X28" s="303"/>
      <c r="Y28" s="303"/>
      <c r="Z28" s="303"/>
      <c r="AA28" s="303"/>
      <c r="AB28" s="303"/>
      <c r="AC28" s="303"/>
      <c r="AD28" s="303"/>
      <c r="AE28" s="303"/>
      <c r="AF28" s="303"/>
      <c r="AG28" s="303"/>
      <c r="AH28" s="303"/>
      <c r="AI28" s="303"/>
      <c r="AJ28" s="303"/>
      <c r="AK28" s="303"/>
      <c r="AL28" s="303"/>
      <c r="AM28" s="303"/>
      <c r="AN28" s="303"/>
      <c r="AO28" s="303"/>
      <c r="AP28" s="303"/>
      <c r="AQ28" s="303"/>
      <c r="AR28" s="303"/>
      <c r="AS28" s="303"/>
      <c r="AT28" s="303"/>
      <c r="AU28" s="303"/>
      <c r="AV28" s="303"/>
      <c r="AW28" s="303"/>
      <c r="AX28" s="303"/>
      <c r="AY28" s="303"/>
      <c r="AZ28" s="303"/>
      <c r="BA28" s="303"/>
      <c r="BB28" s="303"/>
      <c r="BC28" s="303"/>
      <c r="BD28" s="303"/>
      <c r="BE28" s="303"/>
      <c r="BF28" s="303"/>
      <c r="BG28" s="303"/>
      <c r="BH28" s="303"/>
      <c r="BI28" s="303"/>
      <c r="BJ28" s="303"/>
      <c r="BK28" s="303"/>
      <c r="BL28" s="303"/>
      <c r="BM28" s="303"/>
      <c r="BN28" s="303"/>
      <c r="BO28" s="303"/>
      <c r="BP28" s="303"/>
      <c r="BQ28" s="303"/>
      <c r="BR28" s="303"/>
      <c r="BS28" s="303"/>
      <c r="BT28" s="303"/>
      <c r="BU28" s="303"/>
      <c r="BV28" s="303"/>
      <c r="BW28" s="303"/>
      <c r="BX28" s="303"/>
      <c r="BY28" s="303"/>
      <c r="BZ28" s="303"/>
      <c r="CA28" s="303"/>
      <c r="CB28" s="303"/>
      <c r="CC28" s="303"/>
      <c r="CD28" s="303"/>
      <c r="CE28" s="303"/>
      <c r="CF28" s="303"/>
      <c r="CG28" s="303"/>
      <c r="CH28" s="303"/>
      <c r="CI28" s="303"/>
      <c r="CJ28" s="303"/>
      <c r="CK28" s="303"/>
      <c r="CL28" s="303"/>
      <c r="CM28" s="303"/>
      <c r="CN28" s="303"/>
      <c r="CO28" s="303"/>
    </row>
    <row r="29" spans="1:93" s="43" customFormat="1" ht="76.5">
      <c r="A29" s="422"/>
      <c r="B29" s="424"/>
      <c r="C29" s="44" t="s">
        <v>302</v>
      </c>
      <c r="D29" s="44" t="s">
        <v>257</v>
      </c>
      <c r="E29" s="73">
        <v>0.02</v>
      </c>
      <c r="F29" s="46">
        <v>45108</v>
      </c>
      <c r="G29" s="46">
        <v>45139</v>
      </c>
      <c r="H29" s="47">
        <v>2</v>
      </c>
      <c r="I29" s="300"/>
      <c r="J29" s="301"/>
      <c r="K29" s="301"/>
      <c r="L29" s="302"/>
      <c r="M29" s="302"/>
      <c r="N29" s="302"/>
      <c r="O29" s="302"/>
      <c r="P29" s="302"/>
      <c r="Q29" s="302"/>
      <c r="R29" s="302"/>
      <c r="S29" s="302"/>
      <c r="T29" s="302"/>
      <c r="U29" s="303"/>
      <c r="V29" s="303"/>
      <c r="W29" s="303"/>
      <c r="X29" s="303"/>
      <c r="Y29" s="303"/>
      <c r="Z29" s="303"/>
      <c r="AA29" s="303"/>
      <c r="AB29" s="303"/>
      <c r="AC29" s="303"/>
      <c r="AD29" s="303"/>
      <c r="AE29" s="303"/>
      <c r="AF29" s="303"/>
      <c r="AG29" s="303"/>
      <c r="AH29" s="303"/>
      <c r="AI29" s="303"/>
      <c r="AJ29" s="303"/>
      <c r="AK29" s="303"/>
      <c r="AL29" s="303"/>
      <c r="AM29" s="303"/>
      <c r="AN29" s="303"/>
      <c r="AO29" s="303"/>
      <c r="AP29" s="303"/>
      <c r="AQ29" s="303"/>
      <c r="AR29" s="303"/>
      <c r="AS29" s="303"/>
      <c r="AT29" s="303"/>
      <c r="AU29" s="303"/>
      <c r="AV29" s="303"/>
      <c r="AW29" s="303"/>
      <c r="AX29" s="303"/>
      <c r="AY29" s="303"/>
      <c r="AZ29" s="303"/>
      <c r="BA29" s="303"/>
      <c r="BB29" s="303"/>
      <c r="BC29" s="303"/>
      <c r="BD29" s="303"/>
      <c r="BE29" s="303"/>
      <c r="BF29" s="303"/>
      <c r="BG29" s="303"/>
      <c r="BH29" s="303"/>
      <c r="BI29" s="303"/>
      <c r="BJ29" s="303"/>
      <c r="BK29" s="303"/>
      <c r="BL29" s="303"/>
      <c r="BM29" s="303"/>
      <c r="BN29" s="303"/>
      <c r="BO29" s="303"/>
      <c r="BP29" s="303"/>
      <c r="BQ29" s="303"/>
      <c r="BR29" s="303"/>
      <c r="BS29" s="303"/>
      <c r="BT29" s="303"/>
      <c r="BU29" s="303"/>
      <c r="BV29" s="303"/>
      <c r="BW29" s="303"/>
      <c r="BX29" s="303"/>
      <c r="BY29" s="303"/>
      <c r="BZ29" s="303"/>
      <c r="CA29" s="303"/>
      <c r="CB29" s="303"/>
      <c r="CC29" s="303"/>
      <c r="CD29" s="303"/>
      <c r="CE29" s="303"/>
      <c r="CF29" s="303"/>
      <c r="CG29" s="303"/>
      <c r="CH29" s="303"/>
      <c r="CI29" s="303"/>
      <c r="CJ29" s="303"/>
      <c r="CK29" s="303"/>
      <c r="CL29" s="303"/>
      <c r="CM29" s="303"/>
      <c r="CN29" s="303"/>
      <c r="CO29" s="303"/>
    </row>
    <row r="30" spans="1:93" s="43" customFormat="1" ht="51">
      <c r="A30" s="422"/>
      <c r="B30" s="424"/>
      <c r="C30" s="44" t="s">
        <v>303</v>
      </c>
      <c r="D30" s="44" t="s">
        <v>259</v>
      </c>
      <c r="E30" s="73">
        <v>0.02</v>
      </c>
      <c r="F30" s="46">
        <v>45170</v>
      </c>
      <c r="G30" s="46">
        <v>45383</v>
      </c>
      <c r="H30" s="47">
        <v>8</v>
      </c>
      <c r="I30" s="300"/>
      <c r="J30" s="301"/>
      <c r="K30" s="301"/>
      <c r="L30" s="302"/>
      <c r="M30" s="302"/>
      <c r="N30" s="301"/>
      <c r="O30" s="301"/>
      <c r="P30" s="302"/>
      <c r="Q30" s="302"/>
      <c r="R30" s="302"/>
      <c r="S30" s="302"/>
      <c r="T30" s="302"/>
      <c r="U30" s="303"/>
      <c r="V30" s="303"/>
      <c r="W30" s="303"/>
      <c r="X30" s="303"/>
      <c r="Y30" s="303"/>
      <c r="Z30" s="303"/>
      <c r="AA30" s="303"/>
      <c r="AB30" s="303"/>
      <c r="AC30" s="303"/>
      <c r="AD30" s="303"/>
      <c r="AE30" s="303"/>
      <c r="AF30" s="303"/>
      <c r="AG30" s="303"/>
      <c r="AH30" s="303"/>
      <c r="AI30" s="303"/>
      <c r="AJ30" s="303"/>
      <c r="AK30" s="303"/>
      <c r="AL30" s="303"/>
      <c r="AM30" s="303"/>
      <c r="AN30" s="303"/>
      <c r="AO30" s="303"/>
      <c r="AP30" s="303"/>
      <c r="AQ30" s="303"/>
      <c r="AR30" s="303"/>
      <c r="AS30" s="303"/>
      <c r="AT30" s="303"/>
      <c r="AU30" s="303"/>
      <c r="AV30" s="303"/>
      <c r="AW30" s="303"/>
      <c r="AX30" s="303"/>
      <c r="AY30" s="303"/>
      <c r="AZ30" s="303"/>
      <c r="BA30" s="303"/>
      <c r="BB30" s="303"/>
      <c r="BC30" s="303"/>
      <c r="BD30" s="303"/>
      <c r="BE30" s="303"/>
      <c r="BF30" s="303"/>
      <c r="BG30" s="303"/>
      <c r="BH30" s="303"/>
      <c r="BI30" s="303"/>
      <c r="BJ30" s="303"/>
      <c r="BK30" s="303"/>
      <c r="BL30" s="303"/>
      <c r="BM30" s="303"/>
      <c r="BN30" s="303"/>
      <c r="BO30" s="303"/>
      <c r="BP30" s="303"/>
      <c r="BQ30" s="303"/>
      <c r="BR30" s="303"/>
      <c r="BS30" s="303"/>
      <c r="BT30" s="303"/>
      <c r="BU30" s="303"/>
      <c r="BV30" s="303"/>
      <c r="BW30" s="303"/>
      <c r="BX30" s="303"/>
      <c r="BY30" s="303"/>
      <c r="BZ30" s="303"/>
      <c r="CA30" s="303"/>
      <c r="CB30" s="303"/>
      <c r="CC30" s="303"/>
      <c r="CD30" s="303"/>
      <c r="CE30" s="303"/>
      <c r="CF30" s="303"/>
      <c r="CG30" s="303"/>
      <c r="CH30" s="303"/>
      <c r="CI30" s="303"/>
      <c r="CJ30" s="303"/>
      <c r="CK30" s="303"/>
      <c r="CL30" s="303"/>
      <c r="CM30" s="303"/>
      <c r="CN30" s="303"/>
      <c r="CO30" s="303"/>
    </row>
    <row r="31" spans="1:93" s="43" customFormat="1" ht="76.5">
      <c r="A31" s="422"/>
      <c r="B31" s="424"/>
      <c r="C31" s="44" t="s">
        <v>304</v>
      </c>
      <c r="D31" s="44" t="s">
        <v>259</v>
      </c>
      <c r="E31" s="73">
        <v>0.03</v>
      </c>
      <c r="F31" s="46" t="s">
        <v>305</v>
      </c>
      <c r="G31" s="46">
        <v>45231</v>
      </c>
      <c r="H31" s="47">
        <v>3</v>
      </c>
      <c r="I31" s="300"/>
      <c r="J31" s="301"/>
      <c r="K31" s="301"/>
      <c r="L31" s="302"/>
      <c r="M31" s="302"/>
      <c r="N31" s="301"/>
      <c r="O31" s="302"/>
      <c r="P31" s="302"/>
      <c r="Q31" s="302"/>
      <c r="R31" s="302"/>
      <c r="S31" s="302"/>
      <c r="T31" s="302"/>
      <c r="U31" s="303"/>
      <c r="V31" s="303"/>
      <c r="W31" s="303"/>
      <c r="X31" s="303"/>
      <c r="Y31" s="303"/>
      <c r="Z31" s="303"/>
      <c r="AA31" s="303"/>
      <c r="AB31" s="303"/>
      <c r="AC31" s="303"/>
      <c r="AD31" s="303"/>
      <c r="AE31" s="303"/>
      <c r="AF31" s="303"/>
      <c r="AG31" s="303"/>
      <c r="AH31" s="303"/>
      <c r="AI31" s="303"/>
      <c r="AJ31" s="303"/>
      <c r="AK31" s="303"/>
      <c r="AL31" s="303"/>
      <c r="AM31" s="303"/>
      <c r="AN31" s="303"/>
      <c r="AO31" s="303"/>
      <c r="AP31" s="303"/>
      <c r="AQ31" s="303"/>
      <c r="AR31" s="303"/>
      <c r="AS31" s="303"/>
      <c r="AT31" s="303"/>
      <c r="AU31" s="303"/>
      <c r="AV31" s="303"/>
      <c r="AW31" s="303"/>
      <c r="AX31" s="303"/>
      <c r="AY31" s="303"/>
      <c r="AZ31" s="303"/>
      <c r="BA31" s="303"/>
      <c r="BB31" s="303"/>
      <c r="BC31" s="303"/>
      <c r="BD31" s="303"/>
      <c r="BE31" s="303"/>
      <c r="BF31" s="303"/>
      <c r="BG31" s="303"/>
      <c r="BH31" s="303"/>
      <c r="BI31" s="303"/>
      <c r="BJ31" s="303"/>
      <c r="BK31" s="303"/>
      <c r="BL31" s="303"/>
      <c r="BM31" s="303"/>
      <c r="BN31" s="303"/>
      <c r="BO31" s="303"/>
      <c r="BP31" s="303"/>
      <c r="BQ31" s="303"/>
      <c r="BR31" s="303"/>
      <c r="BS31" s="303"/>
      <c r="BT31" s="303"/>
      <c r="BU31" s="303"/>
      <c r="BV31" s="303"/>
      <c r="BW31" s="303"/>
      <c r="BX31" s="303"/>
      <c r="BY31" s="303"/>
      <c r="BZ31" s="303"/>
      <c r="CA31" s="303"/>
      <c r="CB31" s="303"/>
      <c r="CC31" s="303"/>
      <c r="CD31" s="303"/>
      <c r="CE31" s="303"/>
      <c r="CF31" s="303"/>
      <c r="CG31" s="303"/>
      <c r="CH31" s="303"/>
      <c r="CI31" s="303"/>
      <c r="CJ31" s="303"/>
      <c r="CK31" s="303"/>
      <c r="CL31" s="303"/>
      <c r="CM31" s="303"/>
      <c r="CN31" s="303"/>
      <c r="CO31" s="303"/>
    </row>
    <row r="32" spans="1:93" s="43" customFormat="1" ht="114.75">
      <c r="A32" s="422"/>
      <c r="B32" s="424"/>
      <c r="C32" s="44" t="s">
        <v>306</v>
      </c>
      <c r="D32" s="44" t="s">
        <v>264</v>
      </c>
      <c r="E32" s="73">
        <v>0.02</v>
      </c>
      <c r="F32" s="46">
        <v>45231</v>
      </c>
      <c r="G32" s="46">
        <v>45261</v>
      </c>
      <c r="H32" s="47">
        <v>2</v>
      </c>
      <c r="I32" s="300"/>
      <c r="J32" s="301"/>
      <c r="K32" s="301"/>
      <c r="L32" s="302"/>
      <c r="M32" s="302"/>
      <c r="N32" s="302"/>
      <c r="O32" s="302"/>
      <c r="P32" s="302"/>
      <c r="Q32" s="302"/>
      <c r="R32" s="302"/>
      <c r="S32" s="302"/>
      <c r="T32" s="302"/>
      <c r="U32" s="303"/>
      <c r="V32" s="303"/>
      <c r="W32" s="303"/>
      <c r="X32" s="303"/>
      <c r="Y32" s="303"/>
      <c r="Z32" s="303"/>
      <c r="AA32" s="303"/>
      <c r="AB32" s="303"/>
      <c r="AC32" s="303"/>
      <c r="AD32" s="303"/>
      <c r="AE32" s="303"/>
      <c r="AF32" s="303"/>
      <c r="AG32" s="303"/>
      <c r="AH32" s="303"/>
      <c r="AI32" s="303"/>
      <c r="AJ32" s="303"/>
      <c r="AK32" s="303"/>
      <c r="AL32" s="303"/>
      <c r="AM32" s="303"/>
      <c r="AN32" s="303"/>
      <c r="AO32" s="303"/>
      <c r="AP32" s="303"/>
      <c r="AQ32" s="303"/>
      <c r="AR32" s="303"/>
      <c r="AS32" s="303"/>
      <c r="AT32" s="303"/>
      <c r="AU32" s="303"/>
      <c r="AV32" s="303"/>
      <c r="AW32" s="303"/>
      <c r="AX32" s="303"/>
      <c r="AY32" s="303"/>
      <c r="AZ32" s="303"/>
      <c r="BA32" s="303"/>
      <c r="BB32" s="303"/>
      <c r="BC32" s="303"/>
      <c r="BD32" s="303"/>
      <c r="BE32" s="303"/>
      <c r="BF32" s="303"/>
      <c r="BG32" s="303"/>
      <c r="BH32" s="303"/>
      <c r="BI32" s="303"/>
      <c r="BJ32" s="303"/>
      <c r="BK32" s="303"/>
      <c r="BL32" s="303"/>
      <c r="BM32" s="303"/>
      <c r="BN32" s="303"/>
      <c r="BO32" s="303"/>
      <c r="BP32" s="303"/>
      <c r="BQ32" s="303"/>
      <c r="BR32" s="303"/>
      <c r="BS32" s="303"/>
      <c r="BT32" s="303"/>
      <c r="BU32" s="303"/>
      <c r="BV32" s="303"/>
      <c r="BW32" s="303"/>
      <c r="BX32" s="303"/>
      <c r="BY32" s="303"/>
      <c r="BZ32" s="303"/>
      <c r="CA32" s="303"/>
      <c r="CB32" s="303"/>
      <c r="CC32" s="303"/>
      <c r="CD32" s="303"/>
      <c r="CE32" s="303"/>
      <c r="CF32" s="303"/>
      <c r="CG32" s="303"/>
      <c r="CH32" s="303"/>
      <c r="CI32" s="303"/>
      <c r="CJ32" s="303"/>
      <c r="CK32" s="303"/>
      <c r="CL32" s="303"/>
      <c r="CM32" s="303"/>
      <c r="CN32" s="303"/>
      <c r="CO32" s="303"/>
    </row>
    <row r="33" spans="1:93" s="43" customFormat="1" ht="127.5">
      <c r="A33" s="422"/>
      <c r="B33" s="424"/>
      <c r="C33" s="44" t="s">
        <v>307</v>
      </c>
      <c r="D33" s="44" t="s">
        <v>244</v>
      </c>
      <c r="E33" s="73">
        <v>0.02</v>
      </c>
      <c r="F33" s="46">
        <v>45292</v>
      </c>
      <c r="G33" s="46">
        <v>45992</v>
      </c>
      <c r="H33" s="47">
        <v>24</v>
      </c>
      <c r="I33" s="300"/>
      <c r="J33" s="301"/>
      <c r="K33" s="301"/>
      <c r="L33" s="302"/>
      <c r="M33" s="302"/>
      <c r="N33" s="301"/>
      <c r="O33" s="301"/>
      <c r="P33" s="302"/>
      <c r="Q33" s="302"/>
      <c r="R33" s="301"/>
      <c r="S33" s="301"/>
      <c r="T33" s="302"/>
      <c r="U33" s="303"/>
      <c r="V33" s="303"/>
      <c r="W33" s="303"/>
      <c r="X33" s="303"/>
      <c r="Y33" s="303"/>
      <c r="Z33" s="303"/>
      <c r="AA33" s="303"/>
      <c r="AB33" s="303"/>
      <c r="AC33" s="303"/>
      <c r="AD33" s="303"/>
      <c r="AE33" s="303"/>
      <c r="AF33" s="303"/>
      <c r="AG33" s="303"/>
      <c r="AH33" s="303"/>
      <c r="AI33" s="303"/>
      <c r="AJ33" s="303"/>
      <c r="AK33" s="303"/>
      <c r="AL33" s="303"/>
      <c r="AM33" s="303"/>
      <c r="AN33" s="303"/>
      <c r="AO33" s="303"/>
      <c r="AP33" s="303"/>
      <c r="AQ33" s="303"/>
      <c r="AR33" s="303"/>
      <c r="AS33" s="303"/>
      <c r="AT33" s="303"/>
      <c r="AU33" s="303"/>
      <c r="AV33" s="303"/>
      <c r="AW33" s="303"/>
      <c r="AX33" s="303"/>
      <c r="AY33" s="303"/>
      <c r="AZ33" s="303"/>
      <c r="BA33" s="303"/>
      <c r="BB33" s="303"/>
      <c r="BC33" s="303"/>
      <c r="BD33" s="303"/>
      <c r="BE33" s="303"/>
      <c r="BF33" s="303"/>
      <c r="BG33" s="303"/>
      <c r="BH33" s="303"/>
      <c r="BI33" s="303"/>
      <c r="BJ33" s="303"/>
      <c r="BK33" s="308"/>
      <c r="BL33" s="303"/>
      <c r="BM33" s="303"/>
      <c r="BN33" s="303"/>
      <c r="BO33" s="308"/>
      <c r="BP33" s="303"/>
      <c r="BQ33" s="303"/>
      <c r="BR33" s="303"/>
      <c r="BS33" s="303"/>
      <c r="BT33" s="303"/>
      <c r="BU33" s="303"/>
      <c r="BV33" s="303"/>
      <c r="BW33" s="303"/>
      <c r="BX33" s="303"/>
      <c r="BY33" s="303"/>
      <c r="BZ33" s="303"/>
      <c r="CA33" s="303"/>
      <c r="CB33" s="303"/>
      <c r="CC33" s="303"/>
      <c r="CD33" s="303"/>
      <c r="CE33" s="303"/>
      <c r="CF33" s="303"/>
      <c r="CG33" s="303"/>
      <c r="CH33" s="303"/>
      <c r="CI33" s="303"/>
      <c r="CJ33" s="303"/>
      <c r="CK33" s="303"/>
      <c r="CL33" s="303"/>
      <c r="CM33" s="303"/>
      <c r="CN33" s="303"/>
      <c r="CO33" s="303"/>
    </row>
    <row r="34" spans="1:93">
      <c r="D34" s="49"/>
      <c r="E34" s="50">
        <f>SUM(E4:E33)</f>
        <v>1.0000000000000004</v>
      </c>
      <c r="J34" s="305"/>
      <c r="K34" s="305"/>
      <c r="L34" s="305"/>
      <c r="M34" s="305"/>
      <c r="N34" s="305"/>
      <c r="O34" s="305"/>
      <c r="P34" s="305"/>
      <c r="Q34" s="305"/>
      <c r="R34" s="305"/>
      <c r="S34" s="305"/>
      <c r="T34" s="305"/>
      <c r="U34" s="305"/>
      <c r="V34" s="305"/>
      <c r="W34" s="305"/>
      <c r="X34" s="305"/>
      <c r="Y34" s="305"/>
      <c r="Z34" s="305"/>
      <c r="AA34" s="305"/>
      <c r="AB34" s="305"/>
      <c r="AC34" s="305"/>
      <c r="AD34" s="305"/>
      <c r="AE34" s="305"/>
      <c r="AF34" s="305"/>
      <c r="AG34" s="305"/>
      <c r="AH34" s="305"/>
      <c r="AI34" s="305"/>
      <c r="AJ34" s="305"/>
      <c r="AK34" s="305"/>
      <c r="AL34" s="305"/>
      <c r="AM34" s="305"/>
      <c r="AN34" s="305"/>
      <c r="AO34" s="305"/>
      <c r="AP34" s="305"/>
      <c r="AQ34" s="305"/>
      <c r="AR34" s="305"/>
      <c r="AS34" s="305"/>
      <c r="AT34" s="305"/>
      <c r="AU34" s="305"/>
      <c r="AV34" s="305"/>
      <c r="AW34" s="305"/>
      <c r="AX34" s="305"/>
      <c r="AY34" s="305"/>
      <c r="AZ34" s="305"/>
      <c r="BA34" s="305"/>
      <c r="BB34" s="305"/>
      <c r="BC34" s="305"/>
      <c r="BD34" s="305"/>
      <c r="BE34" s="305"/>
      <c r="BF34" s="305"/>
      <c r="BG34" s="305"/>
      <c r="BH34" s="305"/>
      <c r="BI34" s="305"/>
      <c r="BJ34" s="305"/>
      <c r="BK34" s="305"/>
      <c r="BL34" s="305"/>
      <c r="BM34" s="305"/>
      <c r="BN34" s="305"/>
      <c r="BO34" s="305"/>
      <c r="BP34" s="305"/>
      <c r="BQ34" s="305"/>
      <c r="BR34" s="305"/>
      <c r="BS34" s="305"/>
      <c r="BT34" s="305"/>
      <c r="BU34" s="305"/>
      <c r="BV34" s="305"/>
      <c r="BW34" s="305"/>
      <c r="BX34" s="305"/>
      <c r="BY34" s="305"/>
      <c r="BZ34" s="305"/>
      <c r="CA34" s="305"/>
      <c r="CB34" s="305"/>
      <c r="CC34" s="305"/>
      <c r="CD34" s="305"/>
      <c r="CE34" s="305"/>
      <c r="CF34" s="305"/>
      <c r="CG34" s="305"/>
      <c r="CH34" s="305"/>
      <c r="CI34" s="305"/>
      <c r="CJ34" s="305"/>
      <c r="CK34" s="305"/>
      <c r="CL34" s="305"/>
      <c r="CM34" s="305"/>
      <c r="CN34" s="305"/>
      <c r="CO34" s="305"/>
    </row>
    <row r="36" spans="1:93">
      <c r="B36" s="353" t="s">
        <v>136</v>
      </c>
      <c r="C36" s="354"/>
      <c r="D36" s="354"/>
      <c r="E36" s="402"/>
      <c r="F36" s="52">
        <v>2999657959.413301</v>
      </c>
      <c r="G36" s="53"/>
    </row>
    <row r="37" spans="1:93">
      <c r="B37" s="353" t="s">
        <v>137</v>
      </c>
      <c r="C37" s="354"/>
      <c r="D37" s="354"/>
      <c r="E37" s="402"/>
      <c r="F37" s="52">
        <v>1935368068.0404162</v>
      </c>
      <c r="G37" s="53"/>
    </row>
    <row r="38" spans="1:93" s="48" customFormat="1">
      <c r="A38"/>
      <c r="B38" s="353" t="s">
        <v>138</v>
      </c>
      <c r="C38" s="354"/>
      <c r="D38" s="354"/>
      <c r="E38" s="402"/>
      <c r="F38" s="52">
        <v>0</v>
      </c>
      <c r="G38" s="53"/>
      <c r="U38" s="54"/>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row>
    <row r="39" spans="1:93" s="48" customFormat="1">
      <c r="A39"/>
      <c r="B39" s="353" t="s">
        <v>139</v>
      </c>
      <c r="C39" s="354"/>
      <c r="D39" s="354"/>
      <c r="E39" s="402"/>
      <c r="F39" s="52">
        <v>0</v>
      </c>
      <c r="G39" s="53"/>
      <c r="U39" s="54"/>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row>
    <row r="40" spans="1:93" s="48" customFormat="1">
      <c r="A40"/>
      <c r="B40" s="358" t="s">
        <v>140</v>
      </c>
      <c r="C40" s="359"/>
      <c r="D40" s="359"/>
      <c r="E40" s="403"/>
      <c r="F40" s="55">
        <f>SUM(F36:G39)</f>
        <v>4935026027.4537172</v>
      </c>
      <c r="G40" s="53"/>
      <c r="U40" s="54"/>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row>
    <row r="42" spans="1:93" ht="30.75" customHeight="1">
      <c r="B42" s="398" t="s">
        <v>1117</v>
      </c>
      <c r="C42" s="398"/>
      <c r="E42" s="401" t="s">
        <v>1118</v>
      </c>
      <c r="F42" s="401"/>
      <c r="G42" s="401"/>
    </row>
    <row r="43" spans="1:93" ht="382.15" customHeight="1">
      <c r="B43" s="394" t="s">
        <v>1107</v>
      </c>
      <c r="C43" s="399"/>
      <c r="E43" s="394" t="s">
        <v>1123</v>
      </c>
      <c r="F43" s="394"/>
      <c r="G43" s="394"/>
    </row>
    <row r="44" spans="1:93" ht="20.100000000000001" customHeight="1">
      <c r="B44" s="307"/>
      <c r="C44" s="309"/>
      <c r="E44" s="307"/>
      <c r="F44" s="307"/>
      <c r="G44" s="307"/>
    </row>
    <row r="45" spans="1:93" s="48" customFormat="1">
      <c r="A45"/>
      <c r="B45" s="420" t="s">
        <v>141</v>
      </c>
      <c r="C45" s="420"/>
      <c r="D45" s="420"/>
      <c r="E45" s="420"/>
      <c r="F45" s="420"/>
      <c r="G45" s="420"/>
      <c r="H45" s="420"/>
      <c r="I45" s="420"/>
      <c r="J45" s="56"/>
      <c r="U45" s="54"/>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row>
    <row r="46" spans="1:93" s="48" customFormat="1" ht="38.25">
      <c r="A46"/>
      <c r="B46" s="391" t="s">
        <v>142</v>
      </c>
      <c r="C46" s="392"/>
      <c r="D46" s="392"/>
      <c r="E46" s="393"/>
      <c r="F46" s="60" t="s">
        <v>143</v>
      </c>
      <c r="G46" s="60" t="s">
        <v>144</v>
      </c>
      <c r="H46" s="60" t="s">
        <v>145</v>
      </c>
      <c r="I46" s="60" t="s">
        <v>146</v>
      </c>
      <c r="U46" s="54"/>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row>
    <row r="47" spans="1:93" s="48" customFormat="1">
      <c r="A47"/>
      <c r="B47" s="391" t="s">
        <v>147</v>
      </c>
      <c r="C47" s="392"/>
      <c r="D47" s="392"/>
      <c r="E47" s="393"/>
      <c r="F47" s="61" t="s">
        <v>148</v>
      </c>
      <c r="G47" s="51">
        <v>100000</v>
      </c>
      <c r="H47" s="51">
        <f>G47*1.15</f>
        <v>114999.99999999999</v>
      </c>
      <c r="I47" s="51">
        <f>H47*1.15</f>
        <v>132249.99999999997</v>
      </c>
      <c r="U47" s="54"/>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row>
    <row r="48" spans="1:93" s="48" customFormat="1">
      <c r="A48"/>
      <c r="B48" s="57" t="s">
        <v>149</v>
      </c>
      <c r="C48" s="58"/>
      <c r="D48" s="58"/>
      <c r="E48" s="59"/>
      <c r="F48" s="61" t="s">
        <v>150</v>
      </c>
      <c r="G48" s="51">
        <v>11800000</v>
      </c>
      <c r="H48" s="51">
        <f t="shared" ref="H48:I63" si="0">G48*1.15</f>
        <v>13569999.999999998</v>
      </c>
      <c r="I48" s="51">
        <f t="shared" si="0"/>
        <v>15605499.999999996</v>
      </c>
      <c r="U48" s="54"/>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row>
    <row r="49" spans="1:93" s="48" customFormat="1">
      <c r="A49"/>
      <c r="B49" s="391" t="s">
        <v>151</v>
      </c>
      <c r="C49" s="392"/>
      <c r="D49" s="392"/>
      <c r="E49" s="393"/>
      <c r="F49" s="61" t="s">
        <v>148</v>
      </c>
      <c r="G49" s="51">
        <v>5800</v>
      </c>
      <c r="H49" s="51">
        <f t="shared" si="0"/>
        <v>6669.9999999999991</v>
      </c>
      <c r="I49" s="51">
        <f t="shared" si="0"/>
        <v>7670.4999999999982</v>
      </c>
      <c r="U49" s="54"/>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row>
    <row r="50" spans="1:93" s="48" customFormat="1">
      <c r="A50"/>
      <c r="B50" s="391" t="s">
        <v>152</v>
      </c>
      <c r="C50" s="392"/>
      <c r="D50" s="392"/>
      <c r="E50" s="393"/>
      <c r="F50" s="61" t="s">
        <v>148</v>
      </c>
      <c r="G50" s="51">
        <v>7250</v>
      </c>
      <c r="H50" s="51">
        <f t="shared" si="0"/>
        <v>8337.5</v>
      </c>
      <c r="I50" s="51">
        <f t="shared" si="0"/>
        <v>9588.125</v>
      </c>
      <c r="U50" s="54"/>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row>
    <row r="51" spans="1:93" s="48" customFormat="1">
      <c r="A51"/>
      <c r="B51" s="391" t="s">
        <v>153</v>
      </c>
      <c r="C51" s="392"/>
      <c r="D51" s="392"/>
      <c r="E51" s="393"/>
      <c r="F51" s="61" t="s">
        <v>148</v>
      </c>
      <c r="G51" s="51">
        <v>10150</v>
      </c>
      <c r="H51" s="51">
        <f t="shared" si="0"/>
        <v>11672.5</v>
      </c>
      <c r="I51" s="51">
        <f t="shared" si="0"/>
        <v>13423.374999999998</v>
      </c>
      <c r="U51" s="54"/>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row>
    <row r="52" spans="1:93" s="48" customFormat="1">
      <c r="A52"/>
      <c r="B52" s="391" t="s">
        <v>154</v>
      </c>
      <c r="C52" s="392"/>
      <c r="D52" s="392"/>
      <c r="E52" s="393"/>
      <c r="F52" s="61" t="s">
        <v>148</v>
      </c>
      <c r="G52" s="51">
        <v>21750</v>
      </c>
      <c r="H52" s="51">
        <f t="shared" si="0"/>
        <v>25012.499999999996</v>
      </c>
      <c r="I52" s="51">
        <f t="shared" si="0"/>
        <v>28764.374999999993</v>
      </c>
      <c r="U52" s="54"/>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row>
    <row r="53" spans="1:93" s="48" customFormat="1">
      <c r="A53"/>
      <c r="B53" s="391" t="s">
        <v>155</v>
      </c>
      <c r="C53" s="392"/>
      <c r="D53" s="392"/>
      <c r="E53" s="393"/>
      <c r="F53" s="61" t="s">
        <v>148</v>
      </c>
      <c r="G53" s="51">
        <v>27549</v>
      </c>
      <c r="H53" s="51">
        <f t="shared" si="0"/>
        <v>31681.35</v>
      </c>
      <c r="I53" s="51">
        <f t="shared" si="0"/>
        <v>36433.552499999998</v>
      </c>
      <c r="U53" s="54"/>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row>
    <row r="54" spans="1:93" s="48" customFormat="1">
      <c r="A54"/>
      <c r="B54" s="391" t="s">
        <v>156</v>
      </c>
      <c r="C54" s="392"/>
      <c r="D54" s="392"/>
      <c r="E54" s="393"/>
      <c r="F54" s="61" t="s">
        <v>150</v>
      </c>
      <c r="G54" s="51">
        <v>6450000</v>
      </c>
      <c r="H54" s="51">
        <f t="shared" si="0"/>
        <v>7417499.9999999991</v>
      </c>
      <c r="I54" s="51">
        <f t="shared" si="0"/>
        <v>8530124.9999999981</v>
      </c>
      <c r="U54" s="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row>
    <row r="55" spans="1:93" s="48" customFormat="1">
      <c r="A55"/>
      <c r="B55" s="391" t="s">
        <v>157</v>
      </c>
      <c r="C55" s="392"/>
      <c r="D55" s="392"/>
      <c r="E55" s="393"/>
      <c r="F55" s="61" t="s">
        <v>150</v>
      </c>
      <c r="G55" s="51">
        <v>3550000</v>
      </c>
      <c r="H55" s="51">
        <f t="shared" si="0"/>
        <v>4082499.9999999995</v>
      </c>
      <c r="I55" s="51">
        <f t="shared" si="0"/>
        <v>4694874.9999999991</v>
      </c>
      <c r="U55" s="54"/>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row>
    <row r="56" spans="1:93" s="48" customFormat="1">
      <c r="A56"/>
      <c r="B56" s="391" t="s">
        <v>158</v>
      </c>
      <c r="C56" s="392"/>
      <c r="D56" s="392"/>
      <c r="E56" s="393"/>
      <c r="F56" s="61" t="s">
        <v>150</v>
      </c>
      <c r="G56" s="51">
        <v>2050000</v>
      </c>
      <c r="H56" s="51">
        <f t="shared" si="0"/>
        <v>2357500</v>
      </c>
      <c r="I56" s="51">
        <f t="shared" si="0"/>
        <v>2711125</v>
      </c>
      <c r="U56" s="54"/>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row>
    <row r="57" spans="1:93" s="48" customFormat="1">
      <c r="A57"/>
      <c r="B57" s="391" t="s">
        <v>159</v>
      </c>
      <c r="C57" s="392" t="s">
        <v>159</v>
      </c>
      <c r="D57" s="392" t="s">
        <v>159</v>
      </c>
      <c r="E57" s="393" t="s">
        <v>159</v>
      </c>
      <c r="F57" s="61" t="s">
        <v>150</v>
      </c>
      <c r="G57" s="51">
        <v>8783593.975252809</v>
      </c>
      <c r="H57" s="51">
        <f t="shared" si="0"/>
        <v>10101133.07154073</v>
      </c>
      <c r="I57" s="51">
        <f t="shared" si="0"/>
        <v>11616303.032271838</v>
      </c>
      <c r="U57" s="54"/>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row>
    <row r="58" spans="1:93">
      <c r="B58" s="391" t="s">
        <v>160</v>
      </c>
      <c r="C58" s="392" t="s">
        <v>160</v>
      </c>
      <c r="D58" s="392" t="s">
        <v>160</v>
      </c>
      <c r="E58" s="393" t="s">
        <v>160</v>
      </c>
      <c r="F58" s="61" t="s">
        <v>150</v>
      </c>
      <c r="G58" s="51">
        <v>7210527.9050035113</v>
      </c>
      <c r="H58" s="51">
        <f t="shared" si="0"/>
        <v>8292107.0907540377</v>
      </c>
      <c r="I58" s="51">
        <f t="shared" si="0"/>
        <v>9535923.1543671433</v>
      </c>
    </row>
    <row r="59" spans="1:93">
      <c r="B59" s="391" t="s">
        <v>161</v>
      </c>
      <c r="C59" s="392" t="s">
        <v>161</v>
      </c>
      <c r="D59" s="392" t="s">
        <v>161</v>
      </c>
      <c r="E59" s="393" t="s">
        <v>161</v>
      </c>
      <c r="F59" s="61" t="s">
        <v>150</v>
      </c>
      <c r="G59" s="51">
        <v>6287539.2380898874</v>
      </c>
      <c r="H59" s="51">
        <f t="shared" si="0"/>
        <v>7230670.1238033697</v>
      </c>
      <c r="I59" s="51">
        <f t="shared" si="0"/>
        <v>8315270.6423738748</v>
      </c>
    </row>
    <row r="60" spans="1:93">
      <c r="B60" s="391" t="s">
        <v>162</v>
      </c>
      <c r="C60" s="392" t="s">
        <v>162</v>
      </c>
      <c r="D60" s="392" t="s">
        <v>162</v>
      </c>
      <c r="E60" s="393" t="s">
        <v>162</v>
      </c>
      <c r="F60" s="61" t="s">
        <v>150</v>
      </c>
      <c r="G60" s="51">
        <v>5680247.9545944529</v>
      </c>
      <c r="H60" s="51">
        <f t="shared" si="0"/>
        <v>6532285.1477836203</v>
      </c>
      <c r="I60" s="51">
        <f t="shared" si="0"/>
        <v>7512127.9199511623</v>
      </c>
    </row>
    <row r="61" spans="1:93">
      <c r="B61" s="391" t="s">
        <v>163</v>
      </c>
      <c r="C61" s="392" t="s">
        <v>163</v>
      </c>
      <c r="D61" s="392" t="s">
        <v>163</v>
      </c>
      <c r="E61" s="393" t="s">
        <v>163</v>
      </c>
      <c r="F61" s="61" t="s">
        <v>150</v>
      </c>
      <c r="G61" s="51">
        <v>4079343.3677949435</v>
      </c>
      <c r="H61" s="51">
        <f t="shared" si="0"/>
        <v>4691244.8729641847</v>
      </c>
      <c r="I61" s="51">
        <f t="shared" si="0"/>
        <v>5394931.6039088117</v>
      </c>
    </row>
    <row r="62" spans="1:93">
      <c r="B62" s="391" t="s">
        <v>164</v>
      </c>
      <c r="C62" s="392" t="s">
        <v>164</v>
      </c>
      <c r="D62" s="392" t="s">
        <v>164</v>
      </c>
      <c r="E62" s="393" t="s">
        <v>164</v>
      </c>
      <c r="F62" s="61" t="s">
        <v>150</v>
      </c>
      <c r="G62" s="51">
        <v>3992628.2231460675</v>
      </c>
      <c r="H62" s="51">
        <f t="shared" si="0"/>
        <v>4591522.4566179775</v>
      </c>
      <c r="I62" s="51">
        <f t="shared" si="0"/>
        <v>5280250.8251106739</v>
      </c>
    </row>
    <row r="63" spans="1:93">
      <c r="B63" s="391" t="s">
        <v>165</v>
      </c>
      <c r="C63" s="392" t="s">
        <v>165</v>
      </c>
      <c r="D63" s="392" t="s">
        <v>165</v>
      </c>
      <c r="E63" s="393" t="s">
        <v>165</v>
      </c>
      <c r="F63" s="61" t="s">
        <v>150</v>
      </c>
      <c r="G63" s="51">
        <v>3976232.6028573038</v>
      </c>
      <c r="H63" s="51">
        <f t="shared" si="0"/>
        <v>4572667.4932858991</v>
      </c>
      <c r="I63" s="51">
        <f t="shared" si="0"/>
        <v>5258567.6172787836</v>
      </c>
    </row>
    <row r="64" spans="1:93">
      <c r="B64" s="391" t="s">
        <v>166</v>
      </c>
      <c r="C64" s="392" t="s">
        <v>166</v>
      </c>
      <c r="D64" s="392" t="s">
        <v>166</v>
      </c>
      <c r="E64" s="393" t="s">
        <v>166</v>
      </c>
      <c r="F64" s="61" t="s">
        <v>150</v>
      </c>
      <c r="G64" s="51">
        <v>3802813.1566432589</v>
      </c>
      <c r="H64" s="51">
        <f t="shared" ref="H64:I86" si="1">G64*1.15</f>
        <v>4373235.1301397476</v>
      </c>
      <c r="I64" s="51">
        <f t="shared" si="1"/>
        <v>5029220.3996607093</v>
      </c>
    </row>
    <row r="65" spans="2:9">
      <c r="B65" s="391" t="s">
        <v>167</v>
      </c>
      <c r="C65" s="392" t="s">
        <v>167</v>
      </c>
      <c r="D65" s="392" t="s">
        <v>167</v>
      </c>
      <c r="E65" s="393" t="s">
        <v>167</v>
      </c>
      <c r="F65" s="61" t="s">
        <v>150</v>
      </c>
      <c r="G65" s="51">
        <v>3052878.2904985957</v>
      </c>
      <c r="H65" s="51">
        <f t="shared" si="1"/>
        <v>3510810.0340733849</v>
      </c>
      <c r="I65" s="51">
        <f t="shared" si="1"/>
        <v>4037431.5391843924</v>
      </c>
    </row>
    <row r="66" spans="2:9">
      <c r="B66" s="391" t="s">
        <v>168</v>
      </c>
      <c r="C66" s="392"/>
      <c r="D66" s="392"/>
      <c r="E66" s="393"/>
      <c r="F66" s="61" t="s">
        <v>169</v>
      </c>
      <c r="G66" s="51">
        <v>28000</v>
      </c>
      <c r="H66" s="51">
        <f t="shared" si="1"/>
        <v>32199.999999999996</v>
      </c>
      <c r="I66" s="51">
        <f t="shared" si="1"/>
        <v>37029.999999999993</v>
      </c>
    </row>
    <row r="67" spans="2:9">
      <c r="B67" s="391" t="s">
        <v>170</v>
      </c>
      <c r="C67" s="392"/>
      <c r="D67" s="392"/>
      <c r="E67" s="393"/>
      <c r="F67" s="61" t="s">
        <v>169</v>
      </c>
      <c r="G67" s="51">
        <v>250000</v>
      </c>
      <c r="H67" s="51">
        <f t="shared" si="1"/>
        <v>287500</v>
      </c>
      <c r="I67" s="51">
        <f t="shared" si="1"/>
        <v>330625</v>
      </c>
    </row>
    <row r="68" spans="2:9">
      <c r="B68" s="391" t="s">
        <v>171</v>
      </c>
      <c r="C68" s="392"/>
      <c r="D68" s="392"/>
      <c r="E68" s="393"/>
      <c r="F68" s="61" t="s">
        <v>169</v>
      </c>
      <c r="G68" s="51">
        <v>750000</v>
      </c>
      <c r="H68" s="51">
        <f t="shared" si="1"/>
        <v>862499.99999999988</v>
      </c>
      <c r="I68" s="51">
        <f t="shared" si="1"/>
        <v>991874.99999999977</v>
      </c>
    </row>
    <row r="69" spans="2:9">
      <c r="B69" s="391" t="s">
        <v>172</v>
      </c>
      <c r="C69" s="392"/>
      <c r="D69" s="392"/>
      <c r="E69" s="393"/>
      <c r="F69" s="61" t="s">
        <v>150</v>
      </c>
      <c r="G69" s="51">
        <v>350000</v>
      </c>
      <c r="H69" s="51">
        <f t="shared" si="1"/>
        <v>402499.99999999994</v>
      </c>
      <c r="I69" s="51">
        <f t="shared" si="1"/>
        <v>462874.99999999988</v>
      </c>
    </row>
    <row r="70" spans="2:9">
      <c r="B70" s="391" t="s">
        <v>173</v>
      </c>
      <c r="C70" s="392"/>
      <c r="D70" s="392"/>
      <c r="E70" s="393"/>
      <c r="F70" s="61" t="s">
        <v>169</v>
      </c>
      <c r="G70" s="51">
        <v>3000000</v>
      </c>
      <c r="H70" s="51">
        <f t="shared" si="1"/>
        <v>3449999.9999999995</v>
      </c>
      <c r="I70" s="51">
        <f t="shared" si="1"/>
        <v>3967499.9999999991</v>
      </c>
    </row>
    <row r="71" spans="2:9">
      <c r="B71" s="391" t="s">
        <v>174</v>
      </c>
      <c r="C71" s="392"/>
      <c r="D71" s="392"/>
      <c r="E71" s="393"/>
      <c r="F71" s="61" t="s">
        <v>169</v>
      </c>
      <c r="G71" s="51">
        <v>220000</v>
      </c>
      <c r="H71" s="51">
        <f t="shared" si="1"/>
        <v>252999.99999999997</v>
      </c>
      <c r="I71" s="51">
        <f t="shared" si="1"/>
        <v>290949.99999999994</v>
      </c>
    </row>
    <row r="72" spans="2:9">
      <c r="B72" s="391" t="s">
        <v>175</v>
      </c>
      <c r="C72" s="392"/>
      <c r="D72" s="392"/>
      <c r="E72" s="393"/>
      <c r="F72" s="61" t="s">
        <v>169</v>
      </c>
      <c r="G72" s="51">
        <v>350000</v>
      </c>
      <c r="H72" s="51">
        <f t="shared" si="1"/>
        <v>402499.99999999994</v>
      </c>
      <c r="I72" s="51">
        <f t="shared" si="1"/>
        <v>462874.99999999988</v>
      </c>
    </row>
    <row r="73" spans="2:9">
      <c r="B73" s="391" t="s">
        <v>176</v>
      </c>
      <c r="C73" s="392"/>
      <c r="D73" s="392"/>
      <c r="E73" s="393"/>
      <c r="F73" s="61" t="s">
        <v>169</v>
      </c>
      <c r="G73" s="51">
        <v>750000</v>
      </c>
      <c r="H73" s="51">
        <f t="shared" si="1"/>
        <v>862499.99999999988</v>
      </c>
      <c r="I73" s="51">
        <f t="shared" si="1"/>
        <v>991874.99999999977</v>
      </c>
    </row>
    <row r="74" spans="2:9">
      <c r="B74" s="391" t="s">
        <v>177</v>
      </c>
      <c r="C74" s="392"/>
      <c r="D74" s="392"/>
      <c r="E74" s="393"/>
      <c r="F74" s="61" t="s">
        <v>150</v>
      </c>
      <c r="G74" s="51">
        <v>5680248</v>
      </c>
      <c r="H74" s="51">
        <f t="shared" si="1"/>
        <v>6532285.1999999993</v>
      </c>
      <c r="I74" s="51">
        <f t="shared" si="1"/>
        <v>7512127.9799999986</v>
      </c>
    </row>
    <row r="75" spans="2:9">
      <c r="B75" s="391" t="s">
        <v>178</v>
      </c>
      <c r="C75" s="392"/>
      <c r="D75" s="392"/>
      <c r="E75" s="393"/>
      <c r="F75" s="61" t="s">
        <v>150</v>
      </c>
      <c r="G75" s="51">
        <v>5680248</v>
      </c>
      <c r="H75" s="51">
        <f t="shared" si="1"/>
        <v>6532285.1999999993</v>
      </c>
      <c r="I75" s="51">
        <f t="shared" si="1"/>
        <v>7512127.9799999986</v>
      </c>
    </row>
    <row r="76" spans="2:9">
      <c r="B76" s="391" t="s">
        <v>179</v>
      </c>
      <c r="C76" s="392"/>
      <c r="D76" s="392"/>
      <c r="E76" s="393"/>
      <c r="F76" s="61" t="s">
        <v>169</v>
      </c>
      <c r="G76" s="51">
        <v>30000000</v>
      </c>
      <c r="H76" s="51">
        <f t="shared" si="1"/>
        <v>34500000</v>
      </c>
      <c r="I76" s="51">
        <f t="shared" si="1"/>
        <v>39675000</v>
      </c>
    </row>
    <row r="77" spans="2:9">
      <c r="B77" s="391" t="s">
        <v>180</v>
      </c>
      <c r="C77" s="392"/>
      <c r="D77" s="392"/>
      <c r="E77" s="393"/>
      <c r="F77" s="61" t="s">
        <v>150</v>
      </c>
      <c r="G77" s="51">
        <v>165000</v>
      </c>
      <c r="H77" s="51">
        <f t="shared" si="1"/>
        <v>189749.99999999997</v>
      </c>
      <c r="I77" s="51">
        <f t="shared" si="1"/>
        <v>218212.49999999994</v>
      </c>
    </row>
    <row r="78" spans="2:9">
      <c r="B78" s="391" t="s">
        <v>181</v>
      </c>
      <c r="C78" s="392"/>
      <c r="D78" s="392"/>
      <c r="E78" s="393"/>
      <c r="F78" s="61" t="s">
        <v>169</v>
      </c>
      <c r="G78" s="51">
        <v>400000000</v>
      </c>
      <c r="H78" s="51">
        <v>750000000</v>
      </c>
      <c r="I78" s="51">
        <v>1000000000</v>
      </c>
    </row>
    <row r="79" spans="2:9">
      <c r="B79" s="391" t="s">
        <v>182</v>
      </c>
      <c r="C79" s="392"/>
      <c r="D79" s="392"/>
      <c r="E79" s="393"/>
      <c r="F79" s="61" t="s">
        <v>169</v>
      </c>
      <c r="G79" s="51">
        <v>400000000</v>
      </c>
      <c r="H79" s="51">
        <v>400000000</v>
      </c>
      <c r="I79" s="51">
        <v>0</v>
      </c>
    </row>
    <row r="80" spans="2:9">
      <c r="B80" s="391" t="s">
        <v>183</v>
      </c>
      <c r="C80" s="392"/>
      <c r="D80" s="392"/>
      <c r="E80" s="393"/>
      <c r="F80" s="61" t="s">
        <v>169</v>
      </c>
      <c r="G80" s="51">
        <v>400000000</v>
      </c>
      <c r="H80" s="51">
        <v>250000000</v>
      </c>
      <c r="I80" s="51">
        <v>400000000</v>
      </c>
    </row>
    <row r="81" spans="2:9">
      <c r="B81" s="391" t="s">
        <v>184</v>
      </c>
      <c r="C81" s="392"/>
      <c r="D81" s="392"/>
      <c r="E81" s="393"/>
      <c r="F81" s="61" t="s">
        <v>169</v>
      </c>
      <c r="G81" s="51">
        <v>200000000</v>
      </c>
      <c r="H81" s="51">
        <v>200000000</v>
      </c>
      <c r="I81" s="51">
        <v>200000000</v>
      </c>
    </row>
    <row r="82" spans="2:9">
      <c r="B82" s="391" t="s">
        <v>185</v>
      </c>
      <c r="C82" s="392"/>
      <c r="D82" s="392"/>
      <c r="E82" s="393"/>
      <c r="F82" s="61" t="s">
        <v>169</v>
      </c>
      <c r="G82" s="51">
        <v>600000000</v>
      </c>
      <c r="H82" s="51">
        <v>750000000</v>
      </c>
      <c r="I82" s="51">
        <v>500000000</v>
      </c>
    </row>
    <row r="83" spans="2:9">
      <c r="B83" s="391" t="s">
        <v>186</v>
      </c>
      <c r="C83" s="392"/>
      <c r="D83" s="392"/>
      <c r="E83" s="393"/>
      <c r="F83" s="61" t="s">
        <v>169</v>
      </c>
      <c r="G83" s="51">
        <v>600000000</v>
      </c>
      <c r="H83" s="51">
        <v>600000000</v>
      </c>
      <c r="I83" s="51">
        <v>0</v>
      </c>
    </row>
    <row r="84" spans="2:9">
      <c r="B84" s="391" t="s">
        <v>187</v>
      </c>
      <c r="C84" s="392"/>
      <c r="D84" s="392"/>
      <c r="E84" s="393"/>
      <c r="F84" s="61" t="s">
        <v>169</v>
      </c>
      <c r="G84" s="51">
        <v>600000000</v>
      </c>
      <c r="H84" s="51">
        <v>350000000</v>
      </c>
      <c r="I84" s="51">
        <v>500000000</v>
      </c>
    </row>
    <row r="85" spans="2:9">
      <c r="B85" s="391" t="s">
        <v>188</v>
      </c>
      <c r="C85" s="392"/>
      <c r="D85" s="392"/>
      <c r="E85" s="393"/>
      <c r="F85" s="61" t="s">
        <v>169</v>
      </c>
      <c r="G85" s="51">
        <v>400000000</v>
      </c>
      <c r="H85" s="51">
        <v>400000000</v>
      </c>
      <c r="I85" s="51">
        <v>400000000</v>
      </c>
    </row>
    <row r="86" spans="2:9">
      <c r="B86" s="391" t="s">
        <v>189</v>
      </c>
      <c r="C86" s="392"/>
      <c r="D86" s="392"/>
      <c r="E86" s="393"/>
      <c r="F86" s="61" t="s">
        <v>190</v>
      </c>
      <c r="G86" s="51">
        <v>350000</v>
      </c>
      <c r="H86" s="51">
        <f t="shared" si="1"/>
        <v>402499.99999999994</v>
      </c>
      <c r="I86" s="51">
        <f t="shared" si="1"/>
        <v>462874.99999999988</v>
      </c>
    </row>
  </sheetData>
  <mergeCells count="94">
    <mergeCell ref="F1:F3"/>
    <mergeCell ref="A1:A3"/>
    <mergeCell ref="B1:B3"/>
    <mergeCell ref="C1:C3"/>
    <mergeCell ref="D1:D3"/>
    <mergeCell ref="E1:E3"/>
    <mergeCell ref="G1:G3"/>
    <mergeCell ref="H1:H3"/>
    <mergeCell ref="I1:I3"/>
    <mergeCell ref="J1:U1"/>
    <mergeCell ref="V1:AG1"/>
    <mergeCell ref="AT1:BE1"/>
    <mergeCell ref="BF1:BQ1"/>
    <mergeCell ref="BR1:CC1"/>
    <mergeCell ref="CD1:CO1"/>
    <mergeCell ref="J2:M2"/>
    <mergeCell ref="N2:Q2"/>
    <mergeCell ref="R2:U2"/>
    <mergeCell ref="V2:Y2"/>
    <mergeCell ref="Z2:AC2"/>
    <mergeCell ref="AD2:AG2"/>
    <mergeCell ref="AH1:AS1"/>
    <mergeCell ref="AH2:AK2"/>
    <mergeCell ref="AL2:AO2"/>
    <mergeCell ref="AP2:AS2"/>
    <mergeCell ref="CL2:CO2"/>
    <mergeCell ref="AT2:AW2"/>
    <mergeCell ref="AX2:BA2"/>
    <mergeCell ref="BB2:BE2"/>
    <mergeCell ref="BF2:BI2"/>
    <mergeCell ref="BJ2:BM2"/>
    <mergeCell ref="BN2:BQ2"/>
    <mergeCell ref="BR2:BU2"/>
    <mergeCell ref="BV2:BY2"/>
    <mergeCell ref="BZ2:CC2"/>
    <mergeCell ref="CD2:CG2"/>
    <mergeCell ref="CH2:CK2"/>
    <mergeCell ref="A4:A33"/>
    <mergeCell ref="B5:B7"/>
    <mergeCell ref="B8:B11"/>
    <mergeCell ref="B12:B15"/>
    <mergeCell ref="B16:B18"/>
    <mergeCell ref="B19:B27"/>
    <mergeCell ref="B28:B33"/>
    <mergeCell ref="B52:E52"/>
    <mergeCell ref="B36:E36"/>
    <mergeCell ref="B37:E37"/>
    <mergeCell ref="B38:E38"/>
    <mergeCell ref="B39:E39"/>
    <mergeCell ref="B40:E40"/>
    <mergeCell ref="B45:I45"/>
    <mergeCell ref="B46:E46"/>
    <mergeCell ref="B47:E47"/>
    <mergeCell ref="B49:E49"/>
    <mergeCell ref="B50:E50"/>
    <mergeCell ref="B51:E51"/>
    <mergeCell ref="B42:C42"/>
    <mergeCell ref="E42:G42"/>
    <mergeCell ref="B43:C43"/>
    <mergeCell ref="E43:G43"/>
    <mergeCell ref="B64:E64"/>
    <mergeCell ref="B53:E53"/>
    <mergeCell ref="B54:E54"/>
    <mergeCell ref="B55:E55"/>
    <mergeCell ref="B56:E56"/>
    <mergeCell ref="B57:E57"/>
    <mergeCell ref="B58:E58"/>
    <mergeCell ref="B59:E59"/>
    <mergeCell ref="B60:E60"/>
    <mergeCell ref="B61:E61"/>
    <mergeCell ref="B62:E62"/>
    <mergeCell ref="B63:E63"/>
    <mergeCell ref="B76:E76"/>
    <mergeCell ref="B65:E65"/>
    <mergeCell ref="B66:E66"/>
    <mergeCell ref="B67:E67"/>
    <mergeCell ref="B68:E68"/>
    <mergeCell ref="B69:E69"/>
    <mergeCell ref="B70:E70"/>
    <mergeCell ref="B71:E71"/>
    <mergeCell ref="B72:E72"/>
    <mergeCell ref="B73:E73"/>
    <mergeCell ref="B74:E74"/>
    <mergeCell ref="B75:E75"/>
    <mergeCell ref="B83:E83"/>
    <mergeCell ref="B84:E84"/>
    <mergeCell ref="B85:E85"/>
    <mergeCell ref="B86:E86"/>
    <mergeCell ref="B77:E77"/>
    <mergeCell ref="B78:E78"/>
    <mergeCell ref="B79:E79"/>
    <mergeCell ref="B80:E80"/>
    <mergeCell ref="B81:E81"/>
    <mergeCell ref="B82:E82"/>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386F3-1F56-479E-86F3-E33EB65B4C09}">
  <sheetPr>
    <tabColor theme="7" tint="-0.249977111117893"/>
  </sheetPr>
  <dimension ref="A1:P151"/>
  <sheetViews>
    <sheetView showGridLines="0" topLeftCell="B125" zoomScale="80" zoomScaleNormal="80" workbookViewId="0">
      <selection activeCell="E37" sqref="E37"/>
    </sheetView>
  </sheetViews>
  <sheetFormatPr defaultColWidth="11.42578125" defaultRowHeight="15.75"/>
  <cols>
    <col min="1" max="2" width="40" style="27" customWidth="1"/>
    <col min="3" max="3" width="42.42578125" style="27" customWidth="1"/>
    <col min="4" max="4" width="111.28515625" style="27" customWidth="1"/>
    <col min="5" max="5" width="34.42578125" customWidth="1"/>
    <col min="6" max="6" width="14.7109375" bestFit="1" customWidth="1"/>
    <col min="9" max="10" width="14.7109375" bestFit="1" customWidth="1"/>
    <col min="13" max="14" width="14.7109375" bestFit="1" customWidth="1"/>
  </cols>
  <sheetData>
    <row r="1" spans="1:5" ht="60.6" customHeight="1">
      <c r="A1" s="385" t="s">
        <v>0</v>
      </c>
      <c r="B1" s="385"/>
      <c r="C1" s="385"/>
      <c r="D1" s="385"/>
    </row>
    <row r="2" spans="1:5" ht="24.6" customHeight="1">
      <c r="A2" s="1"/>
      <c r="B2" s="1"/>
      <c r="C2" s="1"/>
      <c r="D2" s="1" t="s">
        <v>1</v>
      </c>
    </row>
    <row r="3" spans="1:5">
      <c r="A3" s="375" t="s">
        <v>2</v>
      </c>
      <c r="B3" s="375"/>
      <c r="C3" s="3" t="s">
        <v>3</v>
      </c>
      <c r="D3" s="172" t="s">
        <v>308</v>
      </c>
    </row>
    <row r="4" spans="1:5" ht="30.75">
      <c r="A4" s="375"/>
      <c r="B4" s="375"/>
      <c r="C4" s="3" t="s">
        <v>5</v>
      </c>
      <c r="D4" s="14" t="s">
        <v>309</v>
      </c>
    </row>
    <row r="5" spans="1:5">
      <c r="A5" s="379" t="s">
        <v>7</v>
      </c>
      <c r="B5" s="380"/>
      <c r="C5" s="5" t="s">
        <v>8</v>
      </c>
      <c r="D5" s="6" t="s">
        <v>310</v>
      </c>
    </row>
    <row r="6" spans="1:5">
      <c r="A6" s="381"/>
      <c r="B6" s="382"/>
      <c r="C6" s="5" t="s">
        <v>10</v>
      </c>
      <c r="D6" s="6" t="s">
        <v>9</v>
      </c>
    </row>
    <row r="7" spans="1:5">
      <c r="A7" s="383"/>
      <c r="B7" s="384"/>
      <c r="C7" s="5" t="s">
        <v>12</v>
      </c>
      <c r="D7" s="6" t="s">
        <v>311</v>
      </c>
    </row>
    <row r="8" spans="1:5" ht="30">
      <c r="A8" s="375" t="s">
        <v>14</v>
      </c>
      <c r="B8" s="375" t="s">
        <v>15</v>
      </c>
      <c r="C8" s="3" t="s">
        <v>16</v>
      </c>
      <c r="D8" s="7" t="s">
        <v>17</v>
      </c>
    </row>
    <row r="9" spans="1:5" ht="15">
      <c r="A9" s="375"/>
      <c r="B9" s="375"/>
      <c r="C9" s="3" t="s">
        <v>18</v>
      </c>
      <c r="D9" s="7" t="s">
        <v>19</v>
      </c>
    </row>
    <row r="10" spans="1:5" ht="15">
      <c r="A10" s="375"/>
      <c r="B10" s="375"/>
      <c r="C10" s="3" t="s">
        <v>20</v>
      </c>
      <c r="D10" s="8" t="s">
        <v>21</v>
      </c>
    </row>
    <row r="11" spans="1:5">
      <c r="A11" s="375"/>
      <c r="B11" s="375" t="s">
        <v>22</v>
      </c>
      <c r="C11" s="3" t="s">
        <v>23</v>
      </c>
      <c r="D11" s="4" t="s">
        <v>312</v>
      </c>
    </row>
    <row r="12" spans="1:5">
      <c r="A12" s="375"/>
      <c r="B12" s="375"/>
      <c r="C12" s="3" t="s">
        <v>25</v>
      </c>
      <c r="D12" s="4" t="s">
        <v>313</v>
      </c>
    </row>
    <row r="13" spans="1:5" ht="15">
      <c r="A13" s="375"/>
      <c r="B13" s="375"/>
      <c r="C13" s="3" t="s">
        <v>27</v>
      </c>
      <c r="D13" s="75" t="s">
        <v>314</v>
      </c>
      <c r="E13" s="76" t="s">
        <v>315</v>
      </c>
    </row>
    <row r="14" spans="1:5" ht="105.75">
      <c r="A14" s="375"/>
      <c r="B14" s="2" t="s">
        <v>29</v>
      </c>
      <c r="C14" s="3" t="s">
        <v>30</v>
      </c>
      <c r="D14" s="4" t="s">
        <v>316</v>
      </c>
    </row>
    <row r="15" spans="1:5" ht="305.10000000000002" customHeight="1">
      <c r="A15" s="386" t="s">
        <v>32</v>
      </c>
      <c r="B15" s="386" t="s">
        <v>33</v>
      </c>
      <c r="C15" s="5" t="s">
        <v>34</v>
      </c>
      <c r="D15" s="10" t="s">
        <v>317</v>
      </c>
    </row>
    <row r="16" spans="1:5" ht="60.75">
      <c r="A16" s="387"/>
      <c r="B16" s="387"/>
      <c r="C16" s="5" t="s">
        <v>36</v>
      </c>
      <c r="D16" s="10" t="s">
        <v>318</v>
      </c>
    </row>
    <row r="17" spans="1:4" ht="30.75">
      <c r="A17" s="387"/>
      <c r="B17" s="388"/>
      <c r="C17" s="5" t="s">
        <v>38</v>
      </c>
      <c r="D17" s="10" t="s">
        <v>319</v>
      </c>
    </row>
    <row r="18" spans="1:4" ht="45.75">
      <c r="A18" s="387"/>
      <c r="B18" s="386" t="s">
        <v>40</v>
      </c>
      <c r="C18" s="5" t="s">
        <v>41</v>
      </c>
      <c r="D18" s="11" t="s">
        <v>320</v>
      </c>
    </row>
    <row r="19" spans="1:4" ht="30.75">
      <c r="A19" s="387"/>
      <c r="B19" s="387"/>
      <c r="C19" s="5" t="s">
        <v>43</v>
      </c>
      <c r="D19" s="11" t="s">
        <v>321</v>
      </c>
    </row>
    <row r="20" spans="1:4">
      <c r="A20" s="387"/>
      <c r="B20" s="387"/>
      <c r="C20" s="5" t="s">
        <v>45</v>
      </c>
      <c r="D20" s="11" t="s">
        <v>322</v>
      </c>
    </row>
    <row r="21" spans="1:4" ht="30.75">
      <c r="A21" s="387"/>
      <c r="B21" s="387"/>
      <c r="C21" s="5" t="s">
        <v>47</v>
      </c>
      <c r="D21" s="11" t="s">
        <v>323</v>
      </c>
    </row>
    <row r="22" spans="1:4" ht="30.75">
      <c r="A22" s="387"/>
      <c r="B22" s="387"/>
      <c r="C22" s="5" t="s">
        <v>49</v>
      </c>
      <c r="D22" s="11" t="s">
        <v>324</v>
      </c>
    </row>
    <row r="23" spans="1:4" ht="30.75">
      <c r="A23" s="387"/>
      <c r="B23" s="387"/>
      <c r="C23" s="5" t="s">
        <v>51</v>
      </c>
      <c r="D23" s="11" t="s">
        <v>325</v>
      </c>
    </row>
    <row r="24" spans="1:4" ht="105.75">
      <c r="A24" s="387"/>
      <c r="B24" s="386" t="s">
        <v>53</v>
      </c>
      <c r="C24" s="5" t="s">
        <v>54</v>
      </c>
      <c r="D24" s="11" t="s">
        <v>326</v>
      </c>
    </row>
    <row r="25" spans="1:4" ht="97.5" customHeight="1">
      <c r="A25" s="388"/>
      <c r="B25" s="387"/>
      <c r="C25" s="5" t="s">
        <v>56</v>
      </c>
      <c r="D25" s="11" t="s">
        <v>327</v>
      </c>
    </row>
    <row r="26" spans="1:4" ht="184.9" customHeight="1">
      <c r="A26" s="375" t="s">
        <v>58</v>
      </c>
      <c r="B26" s="375"/>
      <c r="C26" s="3" t="s">
        <v>59</v>
      </c>
      <c r="D26" s="15" t="s">
        <v>328</v>
      </c>
    </row>
    <row r="27" spans="1:4" ht="45.75">
      <c r="A27" s="375"/>
      <c r="B27" s="375"/>
      <c r="C27" s="3" t="s">
        <v>61</v>
      </c>
      <c r="D27" s="14" t="s">
        <v>329</v>
      </c>
    </row>
    <row r="28" spans="1:4" ht="90.75">
      <c r="A28" s="375"/>
      <c r="B28" s="375"/>
      <c r="C28" s="3" t="s">
        <v>63</v>
      </c>
      <c r="D28" s="14" t="s">
        <v>330</v>
      </c>
    </row>
    <row r="29" spans="1:4">
      <c r="A29" s="379" t="s">
        <v>64</v>
      </c>
      <c r="B29" s="380"/>
      <c r="C29" s="5" t="s">
        <v>65</v>
      </c>
      <c r="D29" s="233">
        <f>'Costeo Relacionamiento'!F29</f>
        <v>3373573023.0881567</v>
      </c>
    </row>
    <row r="30" spans="1:4">
      <c r="A30" s="381"/>
      <c r="B30" s="382"/>
      <c r="C30" s="5" t="s">
        <v>66</v>
      </c>
      <c r="D30" s="11" t="s">
        <v>960</v>
      </c>
    </row>
    <row r="31" spans="1:4">
      <c r="A31" s="381"/>
      <c r="B31" s="382"/>
      <c r="C31" s="5" t="s">
        <v>68</v>
      </c>
      <c r="D31" s="77">
        <v>46022</v>
      </c>
    </row>
    <row r="32" spans="1:4">
      <c r="A32" s="383"/>
      <c r="B32" s="384"/>
      <c r="C32" s="5" t="s">
        <v>70</v>
      </c>
      <c r="D32" s="11" t="s">
        <v>71</v>
      </c>
    </row>
    <row r="33" spans="1:4">
      <c r="A33" s="375" t="s">
        <v>72</v>
      </c>
      <c r="B33" s="375"/>
      <c r="C33" s="3" t="s">
        <v>73</v>
      </c>
      <c r="D33" s="4" t="s">
        <v>1041</v>
      </c>
    </row>
    <row r="34" spans="1:4" ht="30.75">
      <c r="A34" s="375"/>
      <c r="B34" s="375"/>
      <c r="C34" s="3" t="s">
        <v>74</v>
      </c>
      <c r="D34" s="4" t="s">
        <v>331</v>
      </c>
    </row>
    <row r="35" spans="1:4">
      <c r="A35" s="375"/>
      <c r="B35" s="375"/>
      <c r="C35" s="3" t="s">
        <v>75</v>
      </c>
      <c r="D35" s="4" t="s">
        <v>957</v>
      </c>
    </row>
    <row r="36" spans="1:4" ht="60">
      <c r="A36" s="375"/>
      <c r="B36" s="375"/>
      <c r="C36" s="3" t="s">
        <v>76</v>
      </c>
      <c r="D36" s="18" t="s">
        <v>1037</v>
      </c>
    </row>
    <row r="37" spans="1:4" ht="45">
      <c r="A37" s="376" t="s">
        <v>78</v>
      </c>
      <c r="B37" s="376"/>
      <c r="C37" s="5" t="s">
        <v>79</v>
      </c>
      <c r="D37" s="21" t="s">
        <v>1038</v>
      </c>
    </row>
    <row r="38" spans="1:4" ht="30">
      <c r="A38" s="376"/>
      <c r="B38" s="376"/>
      <c r="C38" s="5" t="s">
        <v>80</v>
      </c>
      <c r="D38" s="21" t="s">
        <v>1039</v>
      </c>
    </row>
    <row r="39" spans="1:4" ht="60">
      <c r="A39" s="377" t="s">
        <v>81</v>
      </c>
      <c r="B39" s="426" t="s">
        <v>82</v>
      </c>
      <c r="C39" s="16" t="s">
        <v>83</v>
      </c>
      <c r="D39" s="18" t="s">
        <v>380</v>
      </c>
    </row>
    <row r="40" spans="1:4" ht="32.25" customHeight="1">
      <c r="A40" s="378"/>
      <c r="B40" s="427"/>
      <c r="C40" s="18" t="s">
        <v>84</v>
      </c>
      <c r="D40" s="18" t="s">
        <v>381</v>
      </c>
    </row>
    <row r="41" spans="1:4" ht="15.75" customHeight="1">
      <c r="A41" s="378"/>
      <c r="B41" s="427"/>
      <c r="C41" s="18" t="s">
        <v>85</v>
      </c>
      <c r="D41" s="19">
        <v>45078</v>
      </c>
    </row>
    <row r="42" spans="1:4" ht="15.75" customHeight="1">
      <c r="A42" s="378"/>
      <c r="B42" s="427"/>
      <c r="C42" s="18" t="s">
        <v>86</v>
      </c>
      <c r="D42" s="19">
        <v>45169</v>
      </c>
    </row>
    <row r="43" spans="1:4" ht="15">
      <c r="A43" s="378"/>
      <c r="B43" s="427"/>
      <c r="C43" s="18" t="s">
        <v>87</v>
      </c>
      <c r="D43" s="18" t="s">
        <v>333</v>
      </c>
    </row>
    <row r="44" spans="1:4" ht="30">
      <c r="A44" s="378"/>
      <c r="B44" s="427"/>
      <c r="C44" s="18" t="s">
        <v>89</v>
      </c>
      <c r="D44" s="25">
        <v>0.03</v>
      </c>
    </row>
    <row r="45" spans="1:4" ht="33.75" customHeight="1">
      <c r="A45" s="378"/>
      <c r="B45" s="427"/>
      <c r="C45" s="18" t="s">
        <v>90</v>
      </c>
      <c r="D45" s="18" t="s">
        <v>382</v>
      </c>
    </row>
    <row r="46" spans="1:4" ht="15.75" customHeight="1">
      <c r="A46" s="378"/>
      <c r="B46" s="427"/>
      <c r="C46" s="18" t="s">
        <v>98</v>
      </c>
      <c r="D46" s="19">
        <v>45078</v>
      </c>
    </row>
    <row r="47" spans="1:4" ht="15.75" customHeight="1">
      <c r="A47" s="378"/>
      <c r="B47" s="427"/>
      <c r="C47" s="18" t="s">
        <v>92</v>
      </c>
      <c r="D47" s="19">
        <v>45200</v>
      </c>
    </row>
    <row r="48" spans="1:4" ht="15.75" customHeight="1">
      <c r="A48" s="378"/>
      <c r="B48" s="427"/>
      <c r="C48" s="18" t="s">
        <v>334</v>
      </c>
      <c r="D48" s="18" t="s">
        <v>335</v>
      </c>
    </row>
    <row r="49" spans="1:4" ht="30.95" customHeight="1">
      <c r="A49" s="378"/>
      <c r="B49" s="427"/>
      <c r="C49" s="18" t="s">
        <v>89</v>
      </c>
      <c r="D49" s="25">
        <v>0.05</v>
      </c>
    </row>
    <row r="50" spans="1:4" ht="30.95" customHeight="1">
      <c r="A50" s="378"/>
      <c r="B50" s="427"/>
      <c r="C50" s="18" t="s">
        <v>216</v>
      </c>
      <c r="D50" s="18" t="s">
        <v>383</v>
      </c>
    </row>
    <row r="51" spans="1:4" ht="30.95" customHeight="1">
      <c r="A51" s="378"/>
      <c r="B51" s="427"/>
      <c r="C51" s="18" t="s">
        <v>217</v>
      </c>
      <c r="D51" s="19">
        <v>45200</v>
      </c>
    </row>
    <row r="52" spans="1:4" ht="30.95" customHeight="1">
      <c r="A52" s="378"/>
      <c r="B52" s="427"/>
      <c r="C52" s="18" t="s">
        <v>218</v>
      </c>
      <c r="D52" s="19">
        <v>46006</v>
      </c>
    </row>
    <row r="53" spans="1:4" ht="30.95" customHeight="1">
      <c r="A53" s="378"/>
      <c r="B53" s="427"/>
      <c r="C53" s="18" t="s">
        <v>336</v>
      </c>
      <c r="D53" s="18" t="s">
        <v>337</v>
      </c>
    </row>
    <row r="54" spans="1:4" ht="30.95" customHeight="1">
      <c r="A54" s="378"/>
      <c r="B54" s="427"/>
      <c r="C54" s="18" t="s">
        <v>89</v>
      </c>
      <c r="D54" s="25">
        <v>7.0000000000000007E-2</v>
      </c>
    </row>
    <row r="55" spans="1:4" ht="45">
      <c r="A55" s="378"/>
      <c r="B55" s="427"/>
      <c r="C55" s="24" t="s">
        <v>229</v>
      </c>
      <c r="D55" s="66" t="s">
        <v>384</v>
      </c>
    </row>
    <row r="56" spans="1:4" ht="15">
      <c r="A56" s="378"/>
      <c r="B56" s="427"/>
      <c r="C56" s="24" t="s">
        <v>234</v>
      </c>
      <c r="D56" s="67">
        <v>45078</v>
      </c>
    </row>
    <row r="57" spans="1:4" ht="15">
      <c r="A57" s="378"/>
      <c r="B57" s="427"/>
      <c r="C57" s="24" t="s">
        <v>235</v>
      </c>
      <c r="D57" s="67">
        <v>45272</v>
      </c>
    </row>
    <row r="58" spans="1:4" ht="15">
      <c r="A58" s="378"/>
      <c r="B58" s="427"/>
      <c r="C58" s="24" t="s">
        <v>258</v>
      </c>
      <c r="D58" s="24" t="s">
        <v>1075</v>
      </c>
    </row>
    <row r="59" spans="1:4" ht="30">
      <c r="A59" s="378"/>
      <c r="B59" s="427"/>
      <c r="C59" s="24" t="s">
        <v>89</v>
      </c>
      <c r="D59" s="25">
        <v>0.04</v>
      </c>
    </row>
    <row r="60" spans="1:4" ht="45">
      <c r="A60" s="378"/>
      <c r="B60" s="427"/>
      <c r="C60" s="24" t="s">
        <v>237</v>
      </c>
      <c r="D60" s="24" t="s">
        <v>385</v>
      </c>
    </row>
    <row r="61" spans="1:4" ht="15">
      <c r="A61" s="378"/>
      <c r="B61" s="427"/>
      <c r="C61" s="24" t="s">
        <v>238</v>
      </c>
      <c r="D61" s="67">
        <v>45323</v>
      </c>
    </row>
    <row r="62" spans="1:4" ht="15">
      <c r="A62" s="378"/>
      <c r="B62" s="427"/>
      <c r="C62" s="24" t="s">
        <v>239</v>
      </c>
      <c r="D62" s="67">
        <v>46022</v>
      </c>
    </row>
    <row r="63" spans="1:4" ht="15">
      <c r="A63" s="378"/>
      <c r="B63" s="427"/>
      <c r="C63" s="24" t="s">
        <v>260</v>
      </c>
      <c r="D63" s="24" t="s">
        <v>1076</v>
      </c>
    </row>
    <row r="64" spans="1:4" ht="30">
      <c r="A64" s="378"/>
      <c r="B64" s="427"/>
      <c r="C64" s="24" t="s">
        <v>89</v>
      </c>
      <c r="D64" s="25">
        <v>7.0000000000000007E-2</v>
      </c>
    </row>
    <row r="65" spans="1:4" ht="15">
      <c r="A65" s="378"/>
      <c r="B65" s="427"/>
      <c r="C65" s="24" t="s">
        <v>247</v>
      </c>
      <c r="D65" s="24" t="s">
        <v>386</v>
      </c>
    </row>
    <row r="66" spans="1:4" ht="15">
      <c r="A66" s="378"/>
      <c r="B66" s="427"/>
      <c r="C66" s="24" t="s">
        <v>261</v>
      </c>
      <c r="D66" s="67">
        <v>45078</v>
      </c>
    </row>
    <row r="67" spans="1:4" ht="15">
      <c r="A67" s="378"/>
      <c r="B67" s="427"/>
      <c r="C67" s="24" t="s">
        <v>262</v>
      </c>
      <c r="D67" s="67">
        <v>45272</v>
      </c>
    </row>
    <row r="68" spans="1:4" ht="15">
      <c r="A68" s="378"/>
      <c r="B68" s="427"/>
      <c r="C68" s="24" t="s">
        <v>263</v>
      </c>
      <c r="D68" s="24" t="s">
        <v>1077</v>
      </c>
    </row>
    <row r="69" spans="1:4" ht="30">
      <c r="A69" s="378"/>
      <c r="B69" s="427"/>
      <c r="C69" s="24" t="s">
        <v>89</v>
      </c>
      <c r="D69" s="25">
        <v>0.04</v>
      </c>
    </row>
    <row r="70" spans="1:4" ht="15">
      <c r="A70" s="378"/>
      <c r="B70" s="427"/>
      <c r="C70" s="24" t="s">
        <v>249</v>
      </c>
      <c r="D70" s="24" t="s">
        <v>387</v>
      </c>
    </row>
    <row r="71" spans="1:4" ht="15">
      <c r="A71" s="378"/>
      <c r="B71" s="427"/>
      <c r="C71" s="24" t="s">
        <v>338</v>
      </c>
      <c r="D71" s="67">
        <v>45323</v>
      </c>
    </row>
    <row r="72" spans="1:4" ht="15">
      <c r="A72" s="378"/>
      <c r="B72" s="427"/>
      <c r="C72" s="24" t="s">
        <v>339</v>
      </c>
      <c r="D72" s="67">
        <v>46022</v>
      </c>
    </row>
    <row r="73" spans="1:4" ht="15">
      <c r="A73" s="378"/>
      <c r="B73" s="427"/>
      <c r="C73" s="24" t="s">
        <v>340</v>
      </c>
      <c r="D73" s="24" t="s">
        <v>1078</v>
      </c>
    </row>
    <row r="74" spans="1:4" ht="30">
      <c r="A74" s="378"/>
      <c r="B74" s="427"/>
      <c r="C74" s="24" t="s">
        <v>89</v>
      </c>
      <c r="D74" s="25">
        <v>7.0000000000000007E-2</v>
      </c>
    </row>
    <row r="75" spans="1:4" ht="45">
      <c r="A75" s="378"/>
      <c r="B75" s="427"/>
      <c r="C75" s="24" t="s">
        <v>251</v>
      </c>
      <c r="D75" s="24" t="s">
        <v>388</v>
      </c>
    </row>
    <row r="76" spans="1:4" ht="15">
      <c r="A76" s="378"/>
      <c r="B76" s="427"/>
      <c r="C76" s="24" t="s">
        <v>341</v>
      </c>
      <c r="D76" s="67">
        <v>45078</v>
      </c>
    </row>
    <row r="77" spans="1:4" ht="15">
      <c r="A77" s="378"/>
      <c r="B77" s="427"/>
      <c r="C77" s="24" t="s">
        <v>342</v>
      </c>
      <c r="D77" s="67">
        <v>45272</v>
      </c>
    </row>
    <row r="78" spans="1:4" ht="15">
      <c r="A78" s="378"/>
      <c r="B78" s="427"/>
      <c r="C78" s="24" t="s">
        <v>343</v>
      </c>
      <c r="D78" s="24" t="s">
        <v>344</v>
      </c>
    </row>
    <row r="79" spans="1:4" ht="30">
      <c r="A79" s="378"/>
      <c r="B79" s="427"/>
      <c r="C79" s="24" t="s">
        <v>89</v>
      </c>
      <c r="D79" s="25">
        <v>0.04</v>
      </c>
    </row>
    <row r="80" spans="1:4" ht="45">
      <c r="A80" s="378"/>
      <c r="B80" s="427"/>
      <c r="C80" s="24" t="s">
        <v>253</v>
      </c>
      <c r="D80" s="24" t="s">
        <v>1080</v>
      </c>
    </row>
    <row r="81" spans="1:4" ht="15">
      <c r="A81" s="378"/>
      <c r="B81" s="427"/>
      <c r="C81" s="24" t="s">
        <v>345</v>
      </c>
      <c r="D81" s="67">
        <v>45323</v>
      </c>
    </row>
    <row r="82" spans="1:4" ht="15">
      <c r="A82" s="378"/>
      <c r="B82" s="427"/>
      <c r="C82" s="24" t="s">
        <v>346</v>
      </c>
      <c r="D82" s="67">
        <v>46022</v>
      </c>
    </row>
    <row r="83" spans="1:4" ht="15">
      <c r="A83" s="378"/>
      <c r="B83" s="427"/>
      <c r="C83" s="24" t="s">
        <v>347</v>
      </c>
      <c r="D83" s="24" t="s">
        <v>1079</v>
      </c>
    </row>
    <row r="84" spans="1:4" ht="30">
      <c r="A84" s="378"/>
      <c r="B84" s="427"/>
      <c r="C84" s="24" t="s">
        <v>89</v>
      </c>
      <c r="D84" s="25">
        <v>0.06</v>
      </c>
    </row>
    <row r="85" spans="1:4" ht="15">
      <c r="A85" s="378"/>
      <c r="B85" s="427"/>
      <c r="C85" s="24" t="s">
        <v>349</v>
      </c>
      <c r="D85" s="24" t="s">
        <v>389</v>
      </c>
    </row>
    <row r="86" spans="1:4" ht="15">
      <c r="A86" s="378"/>
      <c r="B86" s="427"/>
      <c r="C86" s="24" t="s">
        <v>350</v>
      </c>
      <c r="D86" s="67">
        <v>45323</v>
      </c>
    </row>
    <row r="87" spans="1:4" ht="15">
      <c r="A87" s="378"/>
      <c r="B87" s="427"/>
      <c r="C87" s="24" t="s">
        <v>351</v>
      </c>
      <c r="D87" s="67">
        <v>46022</v>
      </c>
    </row>
    <row r="88" spans="1:4" ht="30">
      <c r="A88" s="378"/>
      <c r="B88" s="427"/>
      <c r="C88" s="24" t="s">
        <v>352</v>
      </c>
      <c r="D88" s="24" t="s">
        <v>348</v>
      </c>
    </row>
    <row r="89" spans="1:4" ht="30">
      <c r="A89" s="378"/>
      <c r="B89" s="427"/>
      <c r="C89" s="24" t="s">
        <v>89</v>
      </c>
      <c r="D89" s="25">
        <v>7.0000000000000007E-2</v>
      </c>
    </row>
    <row r="90" spans="1:4" ht="15">
      <c r="A90" s="378"/>
      <c r="B90" s="427"/>
      <c r="C90" s="24" t="s">
        <v>353</v>
      </c>
      <c r="D90" s="24" t="s">
        <v>390</v>
      </c>
    </row>
    <row r="91" spans="1:4" ht="15">
      <c r="A91" s="378"/>
      <c r="B91" s="427"/>
      <c r="C91" s="24" t="s">
        <v>354</v>
      </c>
      <c r="D91" s="67">
        <v>45323</v>
      </c>
    </row>
    <row r="92" spans="1:4" ht="15">
      <c r="A92" s="378"/>
      <c r="B92" s="427"/>
      <c r="C92" s="24" t="s">
        <v>355</v>
      </c>
      <c r="D92" s="67">
        <v>46022</v>
      </c>
    </row>
    <row r="93" spans="1:4" ht="30">
      <c r="A93" s="378"/>
      <c r="B93" s="427"/>
      <c r="C93" s="24" t="s">
        <v>356</v>
      </c>
      <c r="D93" s="24" t="s">
        <v>348</v>
      </c>
    </row>
    <row r="94" spans="1:4" ht="30">
      <c r="A94" s="378"/>
      <c r="B94" s="427"/>
      <c r="C94" s="24" t="s">
        <v>89</v>
      </c>
      <c r="D94" s="25">
        <v>0.06</v>
      </c>
    </row>
    <row r="95" spans="1:4">
      <c r="A95" s="378"/>
      <c r="B95" s="427"/>
      <c r="C95" s="63" t="s">
        <v>95</v>
      </c>
      <c r="D95" s="272" t="s">
        <v>1096</v>
      </c>
    </row>
    <row r="96" spans="1:4" ht="15.75" customHeight="1">
      <c r="A96" s="378"/>
      <c r="B96" s="427"/>
      <c r="C96" s="64" t="s">
        <v>84</v>
      </c>
      <c r="D96" s="64" t="s">
        <v>391</v>
      </c>
    </row>
    <row r="97" spans="1:5" ht="15">
      <c r="A97" s="378"/>
      <c r="B97" s="427"/>
      <c r="C97" s="64" t="s">
        <v>85</v>
      </c>
      <c r="D97" s="79">
        <v>45000</v>
      </c>
    </row>
    <row r="98" spans="1:5" ht="15">
      <c r="A98" s="378"/>
      <c r="B98" s="427"/>
      <c r="C98" s="64" t="s">
        <v>86</v>
      </c>
      <c r="D98" s="79">
        <v>46022</v>
      </c>
    </row>
    <row r="99" spans="1:5" ht="15.75" customHeight="1">
      <c r="A99" s="378"/>
      <c r="B99" s="427"/>
      <c r="C99" s="64" t="s">
        <v>87</v>
      </c>
      <c r="D99" s="78" t="s">
        <v>358</v>
      </c>
      <c r="E99" s="428"/>
    </row>
    <row r="100" spans="1:5" ht="30">
      <c r="A100" s="378"/>
      <c r="B100" s="427"/>
      <c r="C100" s="64" t="s">
        <v>89</v>
      </c>
      <c r="D100" s="70">
        <v>0.1</v>
      </c>
      <c r="E100" s="428"/>
    </row>
    <row r="101" spans="1:5" ht="15.75" customHeight="1">
      <c r="A101" s="378"/>
      <c r="B101" s="427"/>
      <c r="C101" s="21" t="s">
        <v>90</v>
      </c>
      <c r="D101" s="21" t="s">
        <v>392</v>
      </c>
      <c r="E101" s="428"/>
    </row>
    <row r="102" spans="1:5" ht="15.75" customHeight="1">
      <c r="A102" s="378"/>
      <c r="B102" s="427"/>
      <c r="C102" s="21" t="s">
        <v>98</v>
      </c>
      <c r="D102" s="22">
        <v>45108</v>
      </c>
      <c r="E102" s="428"/>
    </row>
    <row r="103" spans="1:5" ht="31.35" customHeight="1">
      <c r="A103" s="378"/>
      <c r="B103" s="427"/>
      <c r="C103" s="21" t="s">
        <v>92</v>
      </c>
      <c r="D103" s="22">
        <v>46022</v>
      </c>
      <c r="E103" s="428"/>
    </row>
    <row r="104" spans="1:5" ht="15">
      <c r="A104" s="378"/>
      <c r="B104" s="427"/>
      <c r="C104" s="21" t="s">
        <v>93</v>
      </c>
      <c r="D104" s="21" t="s">
        <v>359</v>
      </c>
      <c r="E104" s="428"/>
    </row>
    <row r="105" spans="1:5" ht="15" customHeight="1">
      <c r="A105" s="378"/>
      <c r="B105" s="427"/>
      <c r="C105" s="64" t="s">
        <v>89</v>
      </c>
      <c r="D105" s="23">
        <v>0.06</v>
      </c>
      <c r="E105" s="428"/>
    </row>
    <row r="106" spans="1:5" ht="30">
      <c r="A106" s="378"/>
      <c r="B106" s="427"/>
      <c r="C106" s="16" t="s">
        <v>221</v>
      </c>
      <c r="D106" s="17" t="s">
        <v>393</v>
      </c>
    </row>
    <row r="107" spans="1:5" ht="15.75" customHeight="1">
      <c r="A107" s="378"/>
      <c r="B107" s="427"/>
      <c r="C107" s="18" t="s">
        <v>84</v>
      </c>
      <c r="D107" s="18" t="s">
        <v>394</v>
      </c>
    </row>
    <row r="108" spans="1:5" ht="15.75" customHeight="1">
      <c r="A108" s="378"/>
      <c r="B108" s="427"/>
      <c r="C108" s="18" t="s">
        <v>85</v>
      </c>
      <c r="D108" s="19">
        <v>45078</v>
      </c>
    </row>
    <row r="109" spans="1:5" ht="15">
      <c r="A109" s="378"/>
      <c r="B109" s="427"/>
      <c r="C109" s="18" t="s">
        <v>86</v>
      </c>
      <c r="D109" s="19">
        <v>45275</v>
      </c>
    </row>
    <row r="110" spans="1:5" ht="15" customHeight="1">
      <c r="A110" s="378"/>
      <c r="B110" s="427"/>
      <c r="C110" s="18" t="s">
        <v>87</v>
      </c>
      <c r="D110" s="18" t="s">
        <v>361</v>
      </c>
    </row>
    <row r="111" spans="1:5" ht="30">
      <c r="A111" s="378"/>
      <c r="B111" s="427"/>
      <c r="C111" s="18" t="s">
        <v>89</v>
      </c>
      <c r="D111" s="25">
        <v>0.04</v>
      </c>
    </row>
    <row r="112" spans="1:5" ht="15.75" customHeight="1">
      <c r="A112" s="378"/>
      <c r="B112" s="427"/>
      <c r="C112" s="24" t="s">
        <v>90</v>
      </c>
      <c r="D112" s="24" t="s">
        <v>395</v>
      </c>
    </row>
    <row r="113" spans="1:4" ht="15.75" customHeight="1">
      <c r="A113" s="378"/>
      <c r="B113" s="427"/>
      <c r="C113" s="24" t="s">
        <v>98</v>
      </c>
      <c r="D113" s="67">
        <v>45078</v>
      </c>
    </row>
    <row r="114" spans="1:4" ht="15">
      <c r="A114" s="378"/>
      <c r="B114" s="427"/>
      <c r="C114" s="24" t="s">
        <v>92</v>
      </c>
      <c r="D114" s="67">
        <v>45323</v>
      </c>
    </row>
    <row r="115" spans="1:4" ht="30">
      <c r="A115" s="378"/>
      <c r="B115" s="427"/>
      <c r="C115" s="24" t="s">
        <v>93</v>
      </c>
      <c r="D115" s="24" t="s">
        <v>362</v>
      </c>
    </row>
    <row r="116" spans="1:4" ht="30">
      <c r="A116" s="378"/>
      <c r="B116" s="427"/>
      <c r="C116" s="24" t="s">
        <v>89</v>
      </c>
      <c r="D116" s="25">
        <v>0.04</v>
      </c>
    </row>
    <row r="117" spans="1:4" ht="30">
      <c r="A117" s="378"/>
      <c r="B117" s="427"/>
      <c r="C117" s="24" t="s">
        <v>216</v>
      </c>
      <c r="D117" s="24" t="s">
        <v>396</v>
      </c>
    </row>
    <row r="118" spans="1:4" ht="15">
      <c r="A118" s="378"/>
      <c r="B118" s="427"/>
      <c r="C118" s="24" t="s">
        <v>217</v>
      </c>
      <c r="D118" s="67">
        <v>45325</v>
      </c>
    </row>
    <row r="119" spans="1:4" ht="15">
      <c r="A119" s="378"/>
      <c r="B119" s="427"/>
      <c r="C119" s="24" t="s">
        <v>218</v>
      </c>
      <c r="D119" s="67">
        <v>46003</v>
      </c>
    </row>
    <row r="120" spans="1:4" ht="15">
      <c r="A120" s="378"/>
      <c r="B120" s="427"/>
      <c r="C120" s="24" t="s">
        <v>228</v>
      </c>
      <c r="D120" s="24" t="s">
        <v>363</v>
      </c>
    </row>
    <row r="121" spans="1:4" ht="30">
      <c r="A121" s="378"/>
      <c r="B121" s="427"/>
      <c r="C121" s="24" t="s">
        <v>89</v>
      </c>
      <c r="D121" s="25">
        <v>0.04</v>
      </c>
    </row>
    <row r="122" spans="1:4" ht="45">
      <c r="A122" s="378"/>
      <c r="B122" s="427"/>
      <c r="C122" s="24" t="s">
        <v>229</v>
      </c>
      <c r="D122" s="24" t="s">
        <v>397</v>
      </c>
    </row>
    <row r="123" spans="1:4" ht="15">
      <c r="A123" s="378"/>
      <c r="B123" s="427"/>
      <c r="C123" s="24" t="s">
        <v>234</v>
      </c>
      <c r="D123" s="67">
        <v>45313</v>
      </c>
    </row>
    <row r="124" spans="1:4" ht="15">
      <c r="A124" s="378"/>
      <c r="B124" s="427"/>
      <c r="C124" s="24" t="s">
        <v>235</v>
      </c>
      <c r="D124" s="67">
        <v>45748</v>
      </c>
    </row>
    <row r="125" spans="1:4" ht="30">
      <c r="A125" s="378"/>
      <c r="B125" s="427"/>
      <c r="C125" s="24" t="s">
        <v>364</v>
      </c>
      <c r="D125" s="24" t="s">
        <v>365</v>
      </c>
    </row>
    <row r="126" spans="1:4" ht="30">
      <c r="A126" s="378"/>
      <c r="B126" s="427"/>
      <c r="C126" s="24" t="s">
        <v>89</v>
      </c>
      <c r="D126" s="25">
        <v>0.04</v>
      </c>
    </row>
    <row r="127" spans="1:4" ht="60">
      <c r="A127" s="378"/>
      <c r="B127" s="427"/>
      <c r="C127" s="24" t="s">
        <v>237</v>
      </c>
      <c r="D127" s="24" t="s">
        <v>398</v>
      </c>
    </row>
    <row r="128" spans="1:4" ht="15">
      <c r="A128" s="378"/>
      <c r="B128" s="427"/>
      <c r="C128" s="24" t="s">
        <v>238</v>
      </c>
      <c r="D128" s="67">
        <v>45313</v>
      </c>
    </row>
    <row r="129" spans="1:16" ht="15">
      <c r="A129" s="378"/>
      <c r="B129" s="427"/>
      <c r="C129" s="24" t="s">
        <v>239</v>
      </c>
      <c r="D129" s="67">
        <v>46003</v>
      </c>
    </row>
    <row r="130" spans="1:16" ht="15">
      <c r="A130" s="378"/>
      <c r="B130" s="427"/>
      <c r="C130" s="24" t="s">
        <v>366</v>
      </c>
      <c r="D130" s="24" t="s">
        <v>367</v>
      </c>
    </row>
    <row r="131" spans="1:16" ht="30">
      <c r="A131" s="378"/>
      <c r="B131" s="427"/>
      <c r="C131" s="24" t="s">
        <v>89</v>
      </c>
      <c r="D131" s="25">
        <v>0.04</v>
      </c>
    </row>
    <row r="132" spans="1:16" ht="30">
      <c r="A132" s="378"/>
      <c r="B132" s="427"/>
      <c r="C132" s="24" t="s">
        <v>247</v>
      </c>
      <c r="D132" s="24" t="s">
        <v>399</v>
      </c>
    </row>
    <row r="133" spans="1:16" ht="15">
      <c r="A133" s="378"/>
      <c r="B133" s="427"/>
      <c r="C133" s="24" t="s">
        <v>261</v>
      </c>
      <c r="D133" s="67">
        <v>45078</v>
      </c>
    </row>
    <row r="134" spans="1:16" ht="15">
      <c r="A134" s="378"/>
      <c r="B134" s="427"/>
      <c r="C134" s="24" t="s">
        <v>262</v>
      </c>
      <c r="D134" s="67">
        <v>45272</v>
      </c>
    </row>
    <row r="135" spans="1:16" ht="15">
      <c r="A135" s="378"/>
      <c r="B135" s="427"/>
      <c r="C135" s="24" t="s">
        <v>368</v>
      </c>
      <c r="D135" s="24" t="s">
        <v>369</v>
      </c>
      <c r="E135" s="429"/>
    </row>
    <row r="136" spans="1:16" ht="30">
      <c r="A136" s="378"/>
      <c r="B136" s="427"/>
      <c r="C136" s="24" t="s">
        <v>89</v>
      </c>
      <c r="D136" s="25">
        <v>0.04</v>
      </c>
      <c r="E136" s="429"/>
    </row>
    <row r="137" spans="1:16" ht="15">
      <c r="A137" s="28"/>
      <c r="B137" s="28"/>
      <c r="C137" s="26"/>
      <c r="D137" s="234"/>
    </row>
    <row r="138" spans="1:16" ht="15">
      <c r="A138" s="28"/>
      <c r="B138" s="28"/>
      <c r="C138" s="26"/>
      <c r="D138" s="234"/>
    </row>
    <row r="139" spans="1:16">
      <c r="A139" s="355" t="s">
        <v>103</v>
      </c>
      <c r="B139" s="355"/>
      <c r="C139" s="29" t="s">
        <v>104</v>
      </c>
      <c r="D139" s="29"/>
      <c r="E139" s="357">
        <v>2023</v>
      </c>
      <c r="F139" s="357"/>
      <c r="G139" s="357"/>
      <c r="H139" s="357"/>
      <c r="I139" s="357">
        <v>2024</v>
      </c>
      <c r="J139" s="357"/>
      <c r="K139" s="357"/>
      <c r="L139" s="357"/>
      <c r="M139" s="357">
        <v>2025</v>
      </c>
      <c r="N139" s="357"/>
      <c r="O139" s="357"/>
      <c r="P139" s="357"/>
    </row>
    <row r="140" spans="1:16" ht="31.35" customHeight="1">
      <c r="A140" s="355"/>
      <c r="B140" s="355"/>
      <c r="C140" s="29"/>
      <c r="D140" s="29"/>
      <c r="E140" s="31" t="s">
        <v>105</v>
      </c>
      <c r="F140" s="31" t="s">
        <v>106</v>
      </c>
      <c r="G140" s="29" t="s">
        <v>107</v>
      </c>
      <c r="H140" s="31" t="s">
        <v>108</v>
      </c>
      <c r="I140" s="31" t="s">
        <v>105</v>
      </c>
      <c r="J140" s="31" t="s">
        <v>106</v>
      </c>
      <c r="K140" s="29" t="s">
        <v>107</v>
      </c>
      <c r="L140" s="31" t="s">
        <v>108</v>
      </c>
      <c r="M140" s="31" t="s">
        <v>105</v>
      </c>
      <c r="N140" s="31" t="s">
        <v>106</v>
      </c>
      <c r="O140" s="29" t="s">
        <v>107</v>
      </c>
      <c r="P140" s="31" t="s">
        <v>108</v>
      </c>
    </row>
    <row r="141" spans="1:16" ht="14.65" customHeight="1">
      <c r="A141" s="355"/>
      <c r="B141" s="355"/>
      <c r="C141" s="29" t="s">
        <v>109</v>
      </c>
      <c r="D141" s="32" t="s">
        <v>110</v>
      </c>
      <c r="E141" s="33"/>
      <c r="F141" s="33"/>
      <c r="G141" s="33"/>
      <c r="H141" s="33"/>
      <c r="I141" s="33"/>
      <c r="J141" s="33"/>
      <c r="K141" s="33"/>
      <c r="L141" s="33"/>
      <c r="M141" s="33"/>
      <c r="N141" s="33"/>
      <c r="O141" s="33"/>
      <c r="P141" s="33"/>
    </row>
    <row r="142" spans="1:16" ht="14.65" customHeight="1">
      <c r="A142" s="355"/>
      <c r="B142" s="355"/>
      <c r="C142" s="29"/>
      <c r="D142" s="32" t="s">
        <v>111</v>
      </c>
      <c r="E142" s="33"/>
      <c r="F142" s="33"/>
      <c r="G142" s="33"/>
      <c r="H142" s="33"/>
      <c r="I142" s="33"/>
      <c r="J142" s="33"/>
      <c r="K142" s="33"/>
      <c r="L142" s="33"/>
      <c r="M142" s="33"/>
      <c r="N142" s="33"/>
      <c r="O142" s="33"/>
      <c r="P142" s="33"/>
    </row>
    <row r="143" spans="1:16">
      <c r="A143" s="355"/>
      <c r="B143" s="355"/>
      <c r="C143" s="29"/>
      <c r="D143" s="34" t="s">
        <v>112</v>
      </c>
      <c r="E143" s="35">
        <f>SUM(E141:E142)</f>
        <v>0</v>
      </c>
      <c r="F143" s="35">
        <f t="shared" ref="F143:P143" si="0">SUM(F141:F142)</f>
        <v>0</v>
      </c>
      <c r="G143" s="35">
        <f t="shared" si="0"/>
        <v>0</v>
      </c>
      <c r="H143" s="35">
        <f t="shared" si="0"/>
        <v>0</v>
      </c>
      <c r="I143" s="35">
        <f t="shared" si="0"/>
        <v>0</v>
      </c>
      <c r="J143" s="35">
        <f t="shared" si="0"/>
        <v>0</v>
      </c>
      <c r="K143" s="35">
        <f t="shared" si="0"/>
        <v>0</v>
      </c>
      <c r="L143" s="35">
        <f t="shared" si="0"/>
        <v>0</v>
      </c>
      <c r="M143" s="35">
        <f t="shared" si="0"/>
        <v>0</v>
      </c>
      <c r="N143" s="35">
        <f t="shared" si="0"/>
        <v>0</v>
      </c>
      <c r="O143" s="35">
        <f t="shared" si="0"/>
        <v>0</v>
      </c>
      <c r="P143" s="35">
        <f t="shared" si="0"/>
        <v>0</v>
      </c>
    </row>
    <row r="144" spans="1:16">
      <c r="A144" s="355"/>
      <c r="B144" s="355"/>
      <c r="C144" s="29"/>
      <c r="D144" s="32" t="s">
        <v>113</v>
      </c>
      <c r="E144" s="236">
        <v>247711844.19149551</v>
      </c>
      <c r="F144" s="236">
        <v>68956378.102793232</v>
      </c>
      <c r="G144" s="236">
        <v>0</v>
      </c>
      <c r="H144" s="236">
        <v>0</v>
      </c>
      <c r="I144" s="236">
        <v>409730762.20319825</v>
      </c>
      <c r="J144" s="236">
        <v>292218408.05380249</v>
      </c>
      <c r="K144" s="236">
        <v>0</v>
      </c>
      <c r="L144" s="236">
        <v>0</v>
      </c>
      <c r="M144" s="236">
        <v>486680410.66391504</v>
      </c>
      <c r="N144" s="236">
        <v>336963069.87295246</v>
      </c>
      <c r="O144" s="236">
        <v>0</v>
      </c>
      <c r="P144" s="236">
        <v>0</v>
      </c>
    </row>
    <row r="145" spans="1:16">
      <c r="A145" s="355"/>
      <c r="B145" s="355"/>
      <c r="C145" s="29"/>
      <c r="D145" s="32" t="s">
        <v>114</v>
      </c>
      <c r="E145" s="236">
        <v>0</v>
      </c>
      <c r="F145" s="236">
        <v>0</v>
      </c>
      <c r="G145" s="236">
        <v>0</v>
      </c>
      <c r="H145" s="236">
        <v>0</v>
      </c>
      <c r="I145" s="236">
        <v>0</v>
      </c>
      <c r="J145" s="236">
        <v>0</v>
      </c>
      <c r="K145" s="236">
        <v>0</v>
      </c>
      <c r="L145" s="236">
        <v>0</v>
      </c>
      <c r="M145" s="236">
        <v>0</v>
      </c>
      <c r="N145" s="236">
        <v>0</v>
      </c>
      <c r="O145" s="236">
        <v>0</v>
      </c>
      <c r="P145" s="236">
        <v>0</v>
      </c>
    </row>
    <row r="146" spans="1:16">
      <c r="A146" s="355"/>
      <c r="B146" s="355"/>
      <c r="C146" s="29"/>
      <c r="D146" s="32" t="s">
        <v>115</v>
      </c>
      <c r="E146" s="236">
        <v>0</v>
      </c>
      <c r="F146" s="236">
        <v>0</v>
      </c>
      <c r="G146" s="236">
        <v>0</v>
      </c>
      <c r="H146" s="236">
        <v>0</v>
      </c>
      <c r="I146" s="236">
        <v>0</v>
      </c>
      <c r="J146" s="236">
        <v>0</v>
      </c>
      <c r="K146" s="236">
        <v>0</v>
      </c>
      <c r="L146" s="236">
        <v>0</v>
      </c>
      <c r="M146" s="236">
        <v>0</v>
      </c>
      <c r="N146" s="236">
        <v>0</v>
      </c>
      <c r="O146" s="236">
        <v>0</v>
      </c>
      <c r="P146" s="236">
        <v>0</v>
      </c>
    </row>
    <row r="147" spans="1:16">
      <c r="A147" s="355"/>
      <c r="B147" s="355"/>
      <c r="C147" s="29"/>
      <c r="D147" s="32" t="s">
        <v>116</v>
      </c>
      <c r="E147" s="236">
        <v>0</v>
      </c>
      <c r="F147" s="236">
        <v>7260000</v>
      </c>
      <c r="G147" s="236">
        <v>0</v>
      </c>
      <c r="H147" s="236">
        <v>0</v>
      </c>
      <c r="I147" s="236">
        <v>0</v>
      </c>
      <c r="J147" s="236">
        <v>91079999.999999985</v>
      </c>
      <c r="K147" s="236">
        <v>0</v>
      </c>
      <c r="L147" s="236">
        <v>0</v>
      </c>
      <c r="M147" s="236">
        <v>0</v>
      </c>
      <c r="N147" s="236">
        <v>104741999.99999997</v>
      </c>
      <c r="O147" s="236">
        <v>0</v>
      </c>
      <c r="P147" s="236">
        <v>0</v>
      </c>
    </row>
    <row r="148" spans="1:16">
      <c r="A148" s="355"/>
      <c r="B148" s="355"/>
      <c r="C148" s="29"/>
      <c r="D148" s="32" t="s">
        <v>117</v>
      </c>
      <c r="E148" s="236">
        <v>0</v>
      </c>
      <c r="F148" s="236">
        <v>379800000</v>
      </c>
      <c r="G148" s="236">
        <v>0</v>
      </c>
      <c r="H148" s="236">
        <v>0</v>
      </c>
      <c r="I148" s="236">
        <v>0</v>
      </c>
      <c r="J148" s="236">
        <v>418209000</v>
      </c>
      <c r="K148" s="236">
        <v>0</v>
      </c>
      <c r="L148" s="236">
        <v>0</v>
      </c>
      <c r="M148" s="236">
        <v>0</v>
      </c>
      <c r="N148" s="236">
        <v>509744400</v>
      </c>
      <c r="O148" s="236">
        <v>0</v>
      </c>
      <c r="P148" s="236">
        <v>0</v>
      </c>
    </row>
    <row r="149" spans="1:16">
      <c r="A149" s="355"/>
      <c r="B149" s="355"/>
      <c r="C149" s="29"/>
      <c r="D149" s="32" t="s">
        <v>118</v>
      </c>
      <c r="E149" s="236">
        <v>0</v>
      </c>
      <c r="F149" s="236">
        <v>350000</v>
      </c>
      <c r="G149" s="236">
        <v>0</v>
      </c>
      <c r="H149" s="236">
        <v>0</v>
      </c>
      <c r="I149" s="236">
        <v>0</v>
      </c>
      <c r="J149" s="236">
        <v>2414999.9999999995</v>
      </c>
      <c r="K149" s="236">
        <v>0</v>
      </c>
      <c r="L149" s="236">
        <v>0</v>
      </c>
      <c r="M149" s="236">
        <v>0</v>
      </c>
      <c r="N149" s="236">
        <v>2777249.9999999991</v>
      </c>
      <c r="O149" s="236">
        <v>0</v>
      </c>
      <c r="P149" s="236">
        <v>0</v>
      </c>
    </row>
    <row r="150" spans="1:16">
      <c r="A150" s="355"/>
      <c r="B150" s="355"/>
      <c r="C150" s="29"/>
      <c r="D150" s="32" t="s">
        <v>119</v>
      </c>
      <c r="E150" s="236">
        <v>0</v>
      </c>
      <c r="F150" s="236">
        <v>4550000</v>
      </c>
      <c r="G150" s="236">
        <v>0</v>
      </c>
      <c r="H150" s="236">
        <v>0</v>
      </c>
      <c r="I150" s="236">
        <v>0</v>
      </c>
      <c r="J150" s="236">
        <v>4829999.9999999991</v>
      </c>
      <c r="K150" s="236">
        <v>0</v>
      </c>
      <c r="L150" s="236">
        <v>0</v>
      </c>
      <c r="M150" s="236">
        <v>0</v>
      </c>
      <c r="N150" s="236">
        <v>5554499.9999999981</v>
      </c>
      <c r="O150" s="236">
        <v>0</v>
      </c>
      <c r="P150" s="236">
        <v>0</v>
      </c>
    </row>
    <row r="151" spans="1:16">
      <c r="A151" s="355"/>
      <c r="B151" s="355"/>
      <c r="C151" s="29"/>
      <c r="D151" s="34" t="s">
        <v>120</v>
      </c>
      <c r="E151" s="237">
        <f t="shared" ref="E151:P151" si="1">SUM(E144:E150)</f>
        <v>247711844.19149551</v>
      </c>
      <c r="F151" s="237">
        <f t="shared" si="1"/>
        <v>460916378.10279322</v>
      </c>
      <c r="G151" s="237">
        <f t="shared" si="1"/>
        <v>0</v>
      </c>
      <c r="H151" s="237">
        <f t="shared" si="1"/>
        <v>0</v>
      </c>
      <c r="I151" s="237">
        <f t="shared" si="1"/>
        <v>409730762.20319825</v>
      </c>
      <c r="J151" s="237">
        <f t="shared" si="1"/>
        <v>808752408.05380249</v>
      </c>
      <c r="K151" s="237">
        <f t="shared" si="1"/>
        <v>0</v>
      </c>
      <c r="L151" s="237">
        <f t="shared" si="1"/>
        <v>0</v>
      </c>
      <c r="M151" s="237">
        <f t="shared" si="1"/>
        <v>486680410.66391504</v>
      </c>
      <c r="N151" s="237">
        <f t="shared" si="1"/>
        <v>959781219.87295246</v>
      </c>
      <c r="O151" s="237">
        <f t="shared" si="1"/>
        <v>0</v>
      </c>
      <c r="P151" s="237">
        <f t="shared" si="1"/>
        <v>0</v>
      </c>
    </row>
  </sheetData>
  <mergeCells count="23">
    <mergeCell ref="A29:B32"/>
    <mergeCell ref="A1:D1"/>
    <mergeCell ref="A3:B4"/>
    <mergeCell ref="A5:B7"/>
    <mergeCell ref="A8:A14"/>
    <mergeCell ref="B8:B10"/>
    <mergeCell ref="B11:B13"/>
    <mergeCell ref="A15:A25"/>
    <mergeCell ref="B15:B17"/>
    <mergeCell ref="B18:B23"/>
    <mergeCell ref="B24:B25"/>
    <mergeCell ref="A26:B28"/>
    <mergeCell ref="A139:B151"/>
    <mergeCell ref="E139:H139"/>
    <mergeCell ref="I139:L139"/>
    <mergeCell ref="M139:P139"/>
    <mergeCell ref="A33:B36"/>
    <mergeCell ref="A37:B38"/>
    <mergeCell ref="A39:A136"/>
    <mergeCell ref="B39:B136"/>
    <mergeCell ref="E99:E103"/>
    <mergeCell ref="E104:E105"/>
    <mergeCell ref="E135:E136"/>
  </mergeCells>
  <hyperlinks>
    <hyperlink ref="D10" r:id="rId1" display="mailto:diego.velez@udea.edu.co" xr:uid="{8B5A9268-5BB8-4D49-80EE-7CD71C2C9568}"/>
    <hyperlink ref="D13" r:id="rId2" xr:uid="{6D5F8279-13D0-4A13-B56A-6FEC122254AC}"/>
  </hyperlinks>
  <pageMargins left="0.7" right="0.7" top="0.75" bottom="0.75" header="0.3" footer="0.3"/>
  <pageSetup orientation="portrait"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6C5D0-8A91-4D1C-84A3-D241B444BD50}">
  <sheetPr>
    <tabColor theme="7" tint="-0.249977111117893"/>
  </sheetPr>
  <dimension ref="A1:CO67"/>
  <sheetViews>
    <sheetView zoomScaleNormal="100" workbookViewId="0">
      <pane xSplit="9" ySplit="3" topLeftCell="J28" activePane="bottomRight" state="frozen"/>
      <selection pane="topRight" activeCell="J1" sqref="J1"/>
      <selection pane="bottomLeft" activeCell="A4" sqref="A4"/>
      <selection pane="bottomRight" activeCell="E32" sqref="E32:G32"/>
    </sheetView>
  </sheetViews>
  <sheetFormatPr defaultColWidth="11.42578125" defaultRowHeight="15"/>
  <cols>
    <col min="1" max="1" width="15.42578125" customWidth="1"/>
    <col min="2" max="2" width="21.7109375" style="48" customWidth="1"/>
    <col min="3" max="4" width="23" style="48" customWidth="1"/>
    <col min="5" max="5" width="10.42578125" style="62" customWidth="1"/>
    <col min="6" max="6" width="14.7109375" style="48" bestFit="1" customWidth="1"/>
    <col min="7" max="8" width="12.140625" style="48" bestFit="1" customWidth="1"/>
    <col min="9" max="9" width="19.7109375" style="48" customWidth="1"/>
    <col min="10" max="10" width="16.140625" style="48" bestFit="1" customWidth="1"/>
    <col min="11" max="11" width="12.42578125" style="48" customWidth="1"/>
    <col min="12" max="13" width="11.42578125" style="48"/>
    <col min="14" max="14" width="17.7109375" style="48" bestFit="1" customWidth="1"/>
    <col min="15" max="15" width="13" style="48" bestFit="1" customWidth="1"/>
    <col min="16" max="17" width="11.42578125" style="48"/>
    <col min="18" max="19" width="14" style="48" bestFit="1" customWidth="1"/>
    <col min="20" max="20" width="11.42578125" style="48"/>
    <col min="21" max="21" width="11.42578125" style="54"/>
    <col min="55" max="55" width="12.42578125" bestFit="1" customWidth="1"/>
    <col min="59" max="59" width="12" bestFit="1" customWidth="1"/>
    <col min="63" max="63" width="14.42578125" bestFit="1" customWidth="1"/>
    <col min="67" max="67" width="14.42578125" bestFit="1" customWidth="1"/>
  </cols>
  <sheetData>
    <row r="1" spans="1:93" s="36" customFormat="1" ht="26.65" customHeight="1">
      <c r="A1" s="406" t="s">
        <v>121</v>
      </c>
      <c r="B1" s="407" t="s">
        <v>122</v>
      </c>
      <c r="C1" s="407" t="s">
        <v>123</v>
      </c>
      <c r="D1" s="414" t="s">
        <v>124</v>
      </c>
      <c r="E1" s="414" t="s">
        <v>125</v>
      </c>
      <c r="F1" s="410" t="s">
        <v>126</v>
      </c>
      <c r="G1" s="410" t="s">
        <v>127</v>
      </c>
      <c r="H1" s="406" t="s">
        <v>128</v>
      </c>
      <c r="I1" s="413"/>
      <c r="J1" s="430"/>
      <c r="K1" s="430"/>
      <c r="L1" s="430"/>
      <c r="M1" s="430"/>
      <c r="N1" s="430"/>
      <c r="O1" s="430"/>
      <c r="P1" s="430"/>
      <c r="Q1" s="430"/>
      <c r="R1" s="430"/>
      <c r="S1" s="430"/>
      <c r="T1" s="430"/>
      <c r="U1" s="430"/>
      <c r="V1" s="430"/>
      <c r="W1" s="430"/>
      <c r="X1" s="430"/>
      <c r="Y1" s="430"/>
      <c r="Z1" s="430"/>
      <c r="AA1" s="430"/>
      <c r="AB1" s="430"/>
      <c r="AC1" s="430"/>
      <c r="AD1" s="430"/>
      <c r="AE1" s="430"/>
      <c r="AF1" s="430"/>
      <c r="AG1" s="430"/>
      <c r="AH1" s="430"/>
      <c r="AI1" s="430"/>
      <c r="AJ1" s="430"/>
      <c r="AK1" s="430"/>
      <c r="AL1" s="430"/>
      <c r="AM1" s="430"/>
      <c r="AN1" s="430"/>
      <c r="AO1" s="430"/>
      <c r="AP1" s="430"/>
      <c r="AQ1" s="430"/>
      <c r="AR1" s="430"/>
      <c r="AS1" s="430"/>
      <c r="AT1" s="430"/>
      <c r="AU1" s="430"/>
      <c r="AV1" s="430"/>
      <c r="AW1" s="430"/>
      <c r="AX1" s="430"/>
      <c r="AY1" s="430"/>
      <c r="AZ1" s="430"/>
      <c r="BA1" s="430"/>
      <c r="BB1" s="430"/>
      <c r="BC1" s="430"/>
      <c r="BD1" s="430"/>
      <c r="BE1" s="430"/>
      <c r="BF1" s="430"/>
      <c r="BG1" s="430"/>
      <c r="BH1" s="430"/>
      <c r="BI1" s="430"/>
      <c r="BJ1" s="430"/>
      <c r="BK1" s="430"/>
      <c r="BL1" s="430"/>
      <c r="BM1" s="430"/>
      <c r="BN1" s="430"/>
      <c r="BO1" s="430"/>
      <c r="BP1" s="430"/>
      <c r="BQ1" s="430"/>
      <c r="BR1" s="430"/>
      <c r="BS1" s="430"/>
      <c r="BT1" s="430"/>
      <c r="BU1" s="430"/>
      <c r="BV1" s="430"/>
      <c r="BW1" s="430"/>
      <c r="BX1" s="430"/>
      <c r="BY1" s="430"/>
      <c r="BZ1" s="430"/>
      <c r="CA1" s="430"/>
      <c r="CB1" s="430"/>
      <c r="CC1" s="430"/>
      <c r="CD1" s="430"/>
      <c r="CE1" s="430"/>
      <c r="CF1" s="430"/>
      <c r="CG1" s="430"/>
      <c r="CH1" s="430"/>
      <c r="CI1" s="430"/>
      <c r="CJ1" s="430"/>
      <c r="CK1" s="430"/>
      <c r="CL1" s="430"/>
      <c r="CM1" s="430"/>
      <c r="CN1" s="430"/>
      <c r="CO1" s="430"/>
    </row>
    <row r="2" spans="1:93" s="37" customFormat="1">
      <c r="A2" s="407"/>
      <c r="B2" s="407"/>
      <c r="C2" s="407"/>
      <c r="D2" s="411"/>
      <c r="E2" s="411"/>
      <c r="F2" s="411"/>
      <c r="G2" s="411"/>
      <c r="H2" s="407"/>
      <c r="I2" s="413"/>
      <c r="J2" s="397"/>
      <c r="K2" s="397"/>
      <c r="L2" s="397"/>
      <c r="M2" s="397"/>
      <c r="N2" s="397"/>
      <c r="O2" s="397"/>
      <c r="P2" s="397"/>
      <c r="Q2" s="397"/>
      <c r="R2" s="397"/>
      <c r="S2" s="397"/>
      <c r="T2" s="397"/>
      <c r="U2" s="397"/>
      <c r="V2" s="397"/>
      <c r="W2" s="397"/>
      <c r="X2" s="397"/>
      <c r="Y2" s="397"/>
      <c r="Z2" s="397"/>
      <c r="AA2" s="397"/>
      <c r="AB2" s="397"/>
      <c r="AC2" s="397"/>
      <c r="AD2" s="397"/>
      <c r="AE2" s="397"/>
      <c r="AF2" s="397"/>
      <c r="AG2" s="397"/>
      <c r="AH2" s="397"/>
      <c r="AI2" s="397"/>
      <c r="AJ2" s="397"/>
      <c r="AK2" s="397"/>
      <c r="AL2" s="397"/>
      <c r="AM2" s="397"/>
      <c r="AN2" s="397"/>
      <c r="AO2" s="397"/>
      <c r="AP2" s="397"/>
      <c r="AQ2" s="397"/>
      <c r="AR2" s="397"/>
      <c r="AS2" s="397"/>
      <c r="AT2" s="397"/>
      <c r="AU2" s="397"/>
      <c r="AV2" s="397"/>
      <c r="AW2" s="397"/>
      <c r="AX2" s="397"/>
      <c r="AY2" s="397"/>
      <c r="AZ2" s="397"/>
      <c r="BA2" s="397"/>
      <c r="BB2" s="397"/>
      <c r="BC2" s="397"/>
      <c r="BD2" s="397"/>
      <c r="BE2" s="397"/>
      <c r="BF2" s="397"/>
      <c r="BG2" s="397"/>
      <c r="BH2" s="397"/>
      <c r="BI2" s="397"/>
      <c r="BJ2" s="397"/>
      <c r="BK2" s="397"/>
      <c r="BL2" s="397"/>
      <c r="BM2" s="397"/>
      <c r="BN2" s="397"/>
      <c r="BO2" s="397"/>
      <c r="BP2" s="397"/>
      <c r="BQ2" s="397"/>
      <c r="BR2" s="397"/>
      <c r="BS2" s="397"/>
      <c r="BT2" s="397"/>
      <c r="BU2" s="397"/>
      <c r="BV2" s="397"/>
      <c r="BW2" s="397"/>
      <c r="BX2" s="397"/>
      <c r="BY2" s="397"/>
      <c r="BZ2" s="397"/>
      <c r="CA2" s="397"/>
      <c r="CB2" s="397"/>
      <c r="CC2" s="397"/>
      <c r="CD2" s="397"/>
      <c r="CE2" s="397"/>
      <c r="CF2" s="397"/>
      <c r="CG2" s="397"/>
      <c r="CH2" s="397"/>
      <c r="CI2" s="397"/>
      <c r="CJ2" s="397"/>
      <c r="CK2" s="397"/>
      <c r="CL2" s="397"/>
      <c r="CM2" s="397"/>
      <c r="CN2" s="397"/>
      <c r="CO2" s="397"/>
    </row>
    <row r="3" spans="1:93" s="36" customFormat="1">
      <c r="A3" s="407"/>
      <c r="B3" s="407"/>
      <c r="C3" s="407"/>
      <c r="D3" s="412"/>
      <c r="E3" s="412"/>
      <c r="F3" s="412"/>
      <c r="G3" s="412"/>
      <c r="H3" s="407"/>
      <c r="I3" s="413"/>
      <c r="J3" s="298"/>
      <c r="K3" s="298"/>
      <c r="L3" s="299"/>
      <c r="M3" s="298"/>
      <c r="N3" s="298"/>
      <c r="O3" s="298"/>
      <c r="P3" s="299"/>
      <c r="Q3" s="298"/>
      <c r="R3" s="298"/>
      <c r="S3" s="298"/>
      <c r="T3" s="299"/>
      <c r="U3" s="298"/>
      <c r="V3" s="298"/>
      <c r="W3" s="298"/>
      <c r="X3" s="299"/>
      <c r="Y3" s="298"/>
      <c r="Z3" s="298"/>
      <c r="AA3" s="298"/>
      <c r="AB3" s="299"/>
      <c r="AC3" s="298"/>
      <c r="AD3" s="298"/>
      <c r="AE3" s="298"/>
      <c r="AF3" s="299"/>
      <c r="AG3" s="298"/>
      <c r="AH3" s="298"/>
      <c r="AI3" s="298"/>
      <c r="AJ3" s="299"/>
      <c r="AK3" s="298"/>
      <c r="AL3" s="298"/>
      <c r="AM3" s="298"/>
      <c r="AN3" s="299"/>
      <c r="AO3" s="298"/>
      <c r="AP3" s="298"/>
      <c r="AQ3" s="298"/>
      <c r="AR3" s="299"/>
      <c r="AS3" s="298"/>
      <c r="AT3" s="298"/>
      <c r="AU3" s="298"/>
      <c r="AV3" s="299"/>
      <c r="AW3" s="298"/>
      <c r="AX3" s="298"/>
      <c r="AY3" s="298"/>
      <c r="AZ3" s="299"/>
      <c r="BA3" s="298"/>
      <c r="BB3" s="298"/>
      <c r="BC3" s="298"/>
      <c r="BD3" s="299"/>
      <c r="BE3" s="298"/>
      <c r="BF3" s="298"/>
      <c r="BG3" s="298"/>
      <c r="BH3" s="299"/>
      <c r="BI3" s="298"/>
      <c r="BJ3" s="298"/>
      <c r="BK3" s="298"/>
      <c r="BL3" s="299"/>
      <c r="BM3" s="298"/>
      <c r="BN3" s="298"/>
      <c r="BO3" s="298"/>
      <c r="BP3" s="299"/>
      <c r="BQ3" s="298"/>
      <c r="BR3" s="298"/>
      <c r="BS3" s="298"/>
      <c r="BT3" s="299"/>
      <c r="BU3" s="298"/>
      <c r="BV3" s="298"/>
      <c r="BW3" s="298"/>
      <c r="BX3" s="299"/>
      <c r="BY3" s="298"/>
      <c r="BZ3" s="298"/>
      <c r="CA3" s="298"/>
      <c r="CB3" s="299"/>
      <c r="CC3" s="298"/>
      <c r="CD3" s="298"/>
      <c r="CE3" s="298"/>
      <c r="CF3" s="299"/>
      <c r="CG3" s="298"/>
      <c r="CH3" s="298"/>
      <c r="CI3" s="298"/>
      <c r="CJ3" s="299"/>
      <c r="CK3" s="298"/>
      <c r="CL3" s="298"/>
      <c r="CM3" s="298"/>
      <c r="CN3" s="299"/>
      <c r="CO3" s="298"/>
    </row>
    <row r="4" spans="1:93" s="43" customFormat="1" ht="102" customHeight="1">
      <c r="A4" s="421" t="s">
        <v>330</v>
      </c>
      <c r="B4" s="423" t="s">
        <v>380</v>
      </c>
      <c r="C4" s="39" t="s">
        <v>381</v>
      </c>
      <c r="D4" s="39" t="s">
        <v>333</v>
      </c>
      <c r="E4" s="72">
        <v>0.03</v>
      </c>
      <c r="F4" s="41">
        <v>45078</v>
      </c>
      <c r="G4" s="41">
        <v>45139</v>
      </c>
      <c r="H4" s="42">
        <v>3</v>
      </c>
      <c r="I4" s="306"/>
      <c r="J4" s="301"/>
      <c r="K4" s="301"/>
      <c r="L4" s="302"/>
      <c r="M4" s="302"/>
      <c r="N4" s="302"/>
      <c r="O4" s="302"/>
      <c r="P4" s="302"/>
      <c r="Q4" s="302"/>
      <c r="R4" s="302"/>
      <c r="S4" s="302"/>
      <c r="T4" s="302"/>
      <c r="U4" s="303"/>
      <c r="V4" s="303"/>
      <c r="W4" s="303"/>
      <c r="X4" s="303"/>
      <c r="Y4" s="303"/>
      <c r="Z4" s="303"/>
      <c r="AA4" s="303"/>
      <c r="AB4" s="303"/>
      <c r="AC4" s="303"/>
      <c r="AD4" s="303"/>
      <c r="AE4" s="303"/>
      <c r="AF4" s="303"/>
      <c r="AG4" s="303"/>
      <c r="AH4" s="303"/>
      <c r="AI4" s="303"/>
      <c r="AJ4" s="303"/>
      <c r="AK4" s="303"/>
      <c r="AL4" s="303"/>
      <c r="AM4" s="303"/>
      <c r="AN4" s="303"/>
      <c r="AO4" s="303"/>
      <c r="AP4" s="303"/>
      <c r="AQ4" s="303"/>
      <c r="AR4" s="303"/>
      <c r="AS4" s="303"/>
      <c r="AT4" s="303"/>
      <c r="AU4" s="303"/>
      <c r="AV4" s="303"/>
      <c r="AW4" s="303"/>
      <c r="AX4" s="303"/>
      <c r="AY4" s="303"/>
      <c r="AZ4" s="303"/>
      <c r="BA4" s="303"/>
      <c r="BB4" s="303"/>
      <c r="BC4" s="303"/>
      <c r="BD4" s="303"/>
      <c r="BE4" s="303"/>
      <c r="BF4" s="303"/>
      <c r="BG4" s="303"/>
      <c r="BH4" s="303"/>
      <c r="BI4" s="303"/>
      <c r="BJ4" s="303"/>
      <c r="BK4" s="303"/>
      <c r="BL4" s="303"/>
      <c r="BM4" s="303"/>
      <c r="BN4" s="303"/>
      <c r="BO4" s="303"/>
      <c r="BP4" s="303"/>
      <c r="BQ4" s="303"/>
      <c r="BR4" s="303"/>
      <c r="BS4" s="303"/>
      <c r="BT4" s="303"/>
      <c r="BU4" s="303"/>
      <c r="BV4" s="303"/>
      <c r="BW4" s="303"/>
      <c r="BX4" s="303"/>
      <c r="BY4" s="303"/>
      <c r="BZ4" s="303"/>
      <c r="CA4" s="303"/>
      <c r="CB4" s="303"/>
      <c r="CC4" s="303"/>
      <c r="CD4" s="303"/>
      <c r="CE4" s="303"/>
      <c r="CF4" s="303"/>
      <c r="CG4" s="303"/>
      <c r="CH4" s="303"/>
      <c r="CI4" s="303"/>
      <c r="CJ4" s="303"/>
      <c r="CK4" s="303"/>
      <c r="CL4" s="303"/>
      <c r="CM4" s="303"/>
      <c r="CN4" s="303"/>
      <c r="CO4" s="303"/>
    </row>
    <row r="5" spans="1:93" s="43" customFormat="1" ht="102">
      <c r="A5" s="422" t="s">
        <v>330</v>
      </c>
      <c r="B5" s="424" t="s">
        <v>332</v>
      </c>
      <c r="C5" s="44" t="s">
        <v>382</v>
      </c>
      <c r="D5" s="44" t="s">
        <v>335</v>
      </c>
      <c r="E5" s="73">
        <v>0.05</v>
      </c>
      <c r="F5" s="46">
        <v>45078</v>
      </c>
      <c r="G5" s="46">
        <v>45200</v>
      </c>
      <c r="H5" s="47">
        <v>5</v>
      </c>
      <c r="I5" s="300"/>
      <c r="J5" s="301"/>
      <c r="K5" s="301"/>
      <c r="L5" s="302"/>
      <c r="M5" s="302"/>
      <c r="N5" s="302"/>
      <c r="O5" s="302"/>
      <c r="P5" s="302"/>
      <c r="Q5" s="302"/>
      <c r="R5" s="302"/>
      <c r="S5" s="302"/>
      <c r="T5" s="302"/>
      <c r="U5" s="303"/>
      <c r="V5" s="303"/>
      <c r="W5" s="303"/>
      <c r="X5" s="303"/>
      <c r="Y5" s="303"/>
      <c r="Z5" s="303"/>
      <c r="AA5" s="303"/>
      <c r="AB5" s="303"/>
      <c r="AC5" s="303"/>
      <c r="AD5" s="303"/>
      <c r="AE5" s="303"/>
      <c r="AF5" s="303"/>
      <c r="AG5" s="303"/>
      <c r="AH5" s="303"/>
      <c r="AI5" s="303"/>
      <c r="AJ5" s="303"/>
      <c r="AK5" s="303"/>
      <c r="AL5" s="303"/>
      <c r="AM5" s="303"/>
      <c r="AN5" s="303"/>
      <c r="AO5" s="303"/>
      <c r="AP5" s="303"/>
      <c r="AQ5" s="303"/>
      <c r="AR5" s="303"/>
      <c r="AS5" s="303"/>
      <c r="AT5" s="303"/>
      <c r="AU5" s="303"/>
      <c r="AV5" s="303"/>
      <c r="AW5" s="303"/>
      <c r="AX5" s="303"/>
      <c r="AY5" s="303"/>
      <c r="AZ5" s="303"/>
      <c r="BA5" s="303"/>
      <c r="BB5" s="303"/>
      <c r="BC5" s="303"/>
      <c r="BD5" s="303"/>
      <c r="BE5" s="303"/>
      <c r="BF5" s="303"/>
      <c r="BG5" s="303"/>
      <c r="BH5" s="303"/>
      <c r="BI5" s="303"/>
      <c r="BJ5" s="303"/>
      <c r="BK5" s="303"/>
      <c r="BL5" s="303"/>
      <c r="BM5" s="303"/>
      <c r="BN5" s="303"/>
      <c r="BO5" s="303"/>
      <c r="BP5" s="303"/>
      <c r="BQ5" s="303"/>
      <c r="BR5" s="303"/>
      <c r="BS5" s="303"/>
      <c r="BT5" s="303"/>
      <c r="BU5" s="303"/>
      <c r="BV5" s="303"/>
      <c r="BW5" s="303"/>
      <c r="BX5" s="303"/>
      <c r="BY5" s="303"/>
      <c r="BZ5" s="303"/>
      <c r="CA5" s="303"/>
      <c r="CB5" s="303"/>
      <c r="CC5" s="303"/>
      <c r="CD5" s="303"/>
      <c r="CE5" s="303"/>
      <c r="CF5" s="303"/>
      <c r="CG5" s="303"/>
      <c r="CH5" s="303"/>
      <c r="CI5" s="303"/>
      <c r="CJ5" s="303"/>
      <c r="CK5" s="303"/>
      <c r="CL5" s="303"/>
      <c r="CM5" s="303"/>
      <c r="CN5" s="303"/>
      <c r="CO5" s="303"/>
    </row>
    <row r="6" spans="1:93" s="43" customFormat="1" ht="38.25">
      <c r="A6" s="422" t="s">
        <v>330</v>
      </c>
      <c r="B6" s="424" t="s">
        <v>332</v>
      </c>
      <c r="C6" s="39" t="s">
        <v>383</v>
      </c>
      <c r="D6" s="39" t="s">
        <v>337</v>
      </c>
      <c r="E6" s="72">
        <v>7.0000000000000007E-2</v>
      </c>
      <c r="F6" s="41">
        <v>45200</v>
      </c>
      <c r="G6" s="41">
        <v>45992</v>
      </c>
      <c r="H6" s="42">
        <v>27</v>
      </c>
      <c r="I6" s="306"/>
      <c r="J6" s="301"/>
      <c r="K6" s="310"/>
      <c r="L6" s="302"/>
      <c r="M6" s="302"/>
      <c r="N6" s="310"/>
      <c r="O6" s="310"/>
      <c r="P6" s="302"/>
      <c r="Q6" s="302"/>
      <c r="R6" s="310"/>
      <c r="S6" s="310"/>
      <c r="T6" s="302"/>
      <c r="U6" s="303"/>
      <c r="V6" s="303"/>
      <c r="W6" s="303"/>
      <c r="X6" s="303"/>
      <c r="Y6" s="303"/>
      <c r="Z6" s="303"/>
      <c r="AA6" s="303"/>
      <c r="AB6" s="303"/>
      <c r="AC6" s="303"/>
      <c r="AD6" s="303"/>
      <c r="AE6" s="303"/>
      <c r="AF6" s="303"/>
      <c r="AG6" s="303"/>
      <c r="AH6" s="303"/>
      <c r="AI6" s="303"/>
      <c r="AJ6" s="303"/>
      <c r="AK6" s="303"/>
      <c r="AL6" s="303"/>
      <c r="AM6" s="303"/>
      <c r="AN6" s="303"/>
      <c r="AO6" s="303"/>
      <c r="AP6" s="303"/>
      <c r="AQ6" s="303"/>
      <c r="AR6" s="303"/>
      <c r="AS6" s="303"/>
      <c r="AT6" s="303"/>
      <c r="AU6" s="304"/>
      <c r="AV6" s="303"/>
      <c r="AW6" s="303"/>
      <c r="AX6" s="303"/>
      <c r="AY6" s="304"/>
      <c r="AZ6" s="303"/>
      <c r="BA6" s="303"/>
      <c r="BB6" s="303"/>
      <c r="BC6" s="304"/>
      <c r="BD6" s="303"/>
      <c r="BE6" s="303"/>
      <c r="BF6" s="303"/>
      <c r="BG6" s="303"/>
      <c r="BH6" s="303"/>
      <c r="BI6" s="303"/>
      <c r="BJ6" s="303"/>
      <c r="BK6" s="303"/>
      <c r="BL6" s="303"/>
      <c r="BM6" s="303"/>
      <c r="BN6" s="303"/>
      <c r="BO6" s="303"/>
      <c r="BP6" s="303"/>
      <c r="BQ6" s="303"/>
      <c r="BR6" s="303"/>
      <c r="BS6" s="304"/>
      <c r="BT6" s="303"/>
      <c r="BU6" s="303"/>
      <c r="BV6" s="303"/>
      <c r="BW6" s="304"/>
      <c r="BX6" s="303"/>
      <c r="BY6" s="303"/>
      <c r="BZ6" s="303"/>
      <c r="CA6" s="304"/>
      <c r="CB6" s="303"/>
      <c r="CC6" s="303"/>
      <c r="CD6" s="303"/>
      <c r="CE6" s="303"/>
      <c r="CF6" s="303"/>
      <c r="CG6" s="303"/>
      <c r="CH6" s="303"/>
      <c r="CI6" s="303"/>
      <c r="CJ6" s="303"/>
      <c r="CK6" s="303"/>
      <c r="CL6" s="303"/>
      <c r="CM6" s="303"/>
      <c r="CN6" s="303"/>
      <c r="CO6" s="303"/>
    </row>
    <row r="7" spans="1:93" s="43" customFormat="1" ht="127.5">
      <c r="A7" s="422" t="s">
        <v>330</v>
      </c>
      <c r="B7" s="424" t="s">
        <v>332</v>
      </c>
      <c r="C7" s="39" t="s">
        <v>384</v>
      </c>
      <c r="D7" s="39" t="s">
        <v>1075</v>
      </c>
      <c r="E7" s="72">
        <v>0.04</v>
      </c>
      <c r="F7" s="41">
        <v>45078</v>
      </c>
      <c r="G7" s="41">
        <v>45261</v>
      </c>
      <c r="H7" s="42">
        <v>7</v>
      </c>
      <c r="I7" s="306"/>
      <c r="J7" s="310"/>
      <c r="K7" s="301"/>
      <c r="L7" s="302"/>
      <c r="M7" s="302"/>
      <c r="N7" s="302"/>
      <c r="O7" s="302"/>
      <c r="P7" s="302"/>
      <c r="Q7" s="302"/>
      <c r="R7" s="302"/>
      <c r="S7" s="302"/>
      <c r="T7" s="302"/>
      <c r="U7" s="303"/>
      <c r="V7" s="303"/>
      <c r="W7" s="303"/>
      <c r="X7" s="303"/>
      <c r="Y7" s="303"/>
      <c r="Z7" s="303"/>
      <c r="AA7" s="303"/>
      <c r="AB7" s="303"/>
      <c r="AC7" s="303"/>
      <c r="AD7" s="303"/>
      <c r="AE7" s="303"/>
      <c r="AF7" s="303"/>
      <c r="AG7" s="303"/>
      <c r="AH7" s="303"/>
      <c r="AI7" s="303"/>
      <c r="AJ7" s="303"/>
      <c r="AK7" s="303"/>
      <c r="AL7" s="303"/>
      <c r="AM7" s="303"/>
      <c r="AN7" s="303"/>
      <c r="AO7" s="303"/>
      <c r="AP7" s="303"/>
      <c r="AQ7" s="303"/>
      <c r="AR7" s="303"/>
      <c r="AS7" s="303"/>
      <c r="AT7" s="303"/>
      <c r="AU7" s="303"/>
      <c r="AV7" s="303"/>
      <c r="AW7" s="303"/>
      <c r="AX7" s="303"/>
      <c r="AY7" s="303"/>
      <c r="AZ7" s="303"/>
      <c r="BA7" s="303"/>
      <c r="BB7" s="303"/>
      <c r="BC7" s="303"/>
      <c r="BD7" s="303"/>
      <c r="BE7" s="303"/>
      <c r="BF7" s="303"/>
      <c r="BG7" s="303"/>
      <c r="BH7" s="303"/>
      <c r="BI7" s="303"/>
      <c r="BJ7" s="303"/>
      <c r="BK7" s="303"/>
      <c r="BL7" s="303"/>
      <c r="BM7" s="303"/>
      <c r="BN7" s="303"/>
      <c r="BO7" s="303"/>
      <c r="BP7" s="303"/>
      <c r="BQ7" s="303"/>
      <c r="BR7" s="303"/>
      <c r="BS7" s="303"/>
      <c r="BT7" s="303"/>
      <c r="BU7" s="303"/>
      <c r="BV7" s="303"/>
      <c r="BW7" s="303"/>
      <c r="BX7" s="303"/>
      <c r="BY7" s="303"/>
      <c r="BZ7" s="303"/>
      <c r="CA7" s="303"/>
      <c r="CB7" s="303"/>
      <c r="CC7" s="303"/>
      <c r="CD7" s="303"/>
      <c r="CE7" s="303"/>
      <c r="CF7" s="303"/>
      <c r="CG7" s="303"/>
      <c r="CH7" s="303"/>
      <c r="CI7" s="303"/>
      <c r="CJ7" s="303"/>
      <c r="CK7" s="303"/>
      <c r="CL7" s="303"/>
      <c r="CM7" s="303"/>
      <c r="CN7" s="303"/>
      <c r="CO7" s="303"/>
    </row>
    <row r="8" spans="1:93" s="43" customFormat="1" ht="127.5">
      <c r="A8" s="422" t="s">
        <v>330</v>
      </c>
      <c r="B8" s="424" t="s">
        <v>332</v>
      </c>
      <c r="C8" s="39" t="s">
        <v>385</v>
      </c>
      <c r="D8" s="81" t="s">
        <v>1076</v>
      </c>
      <c r="E8" s="72">
        <v>7.0000000000000007E-2</v>
      </c>
      <c r="F8" s="41">
        <v>45323</v>
      </c>
      <c r="G8" s="41">
        <v>45992</v>
      </c>
      <c r="H8" s="42">
        <v>23</v>
      </c>
      <c r="I8" s="306"/>
      <c r="J8" s="302"/>
      <c r="K8" s="302"/>
      <c r="L8" s="302"/>
      <c r="M8" s="302"/>
      <c r="N8" s="310"/>
      <c r="O8" s="310"/>
      <c r="P8" s="302"/>
      <c r="Q8" s="302"/>
      <c r="R8" s="310"/>
      <c r="S8" s="310"/>
      <c r="T8" s="302"/>
      <c r="U8" s="303"/>
      <c r="V8" s="303"/>
      <c r="W8" s="303"/>
      <c r="X8" s="303"/>
      <c r="Y8" s="303"/>
      <c r="Z8" s="303"/>
      <c r="AA8" s="303"/>
      <c r="AB8" s="303"/>
      <c r="AC8" s="303"/>
      <c r="AD8" s="303"/>
      <c r="AE8" s="303"/>
      <c r="AF8" s="303"/>
      <c r="AG8" s="303"/>
      <c r="AH8" s="303"/>
      <c r="AI8" s="303"/>
      <c r="AJ8" s="303"/>
      <c r="AK8" s="303"/>
      <c r="AL8" s="303"/>
      <c r="AM8" s="303"/>
      <c r="AN8" s="303"/>
      <c r="AO8" s="303"/>
      <c r="AP8" s="303"/>
      <c r="AQ8" s="303"/>
      <c r="AR8" s="303"/>
      <c r="AS8" s="303"/>
      <c r="AT8" s="303"/>
      <c r="AU8" s="303"/>
      <c r="AV8" s="303"/>
      <c r="AW8" s="303"/>
      <c r="AX8" s="303"/>
      <c r="AY8" s="303"/>
      <c r="AZ8" s="303"/>
      <c r="BA8" s="303"/>
      <c r="BB8" s="303"/>
      <c r="BC8" s="303"/>
      <c r="BD8" s="303"/>
      <c r="BE8" s="303"/>
      <c r="BF8" s="303"/>
      <c r="BG8" s="303"/>
      <c r="BH8" s="303"/>
      <c r="BI8" s="303"/>
      <c r="BJ8" s="303"/>
      <c r="BK8" s="303"/>
      <c r="BL8" s="303"/>
      <c r="BM8" s="303"/>
      <c r="BN8" s="303"/>
      <c r="BO8" s="303"/>
      <c r="BP8" s="303"/>
      <c r="BQ8" s="303"/>
      <c r="BR8" s="303"/>
      <c r="BS8" s="303"/>
      <c r="BT8" s="303"/>
      <c r="BU8" s="303"/>
      <c r="BV8" s="303"/>
      <c r="BW8" s="304"/>
      <c r="BX8" s="303"/>
      <c r="BY8" s="303"/>
      <c r="BZ8" s="303"/>
      <c r="CA8" s="304"/>
      <c r="CB8" s="303"/>
      <c r="CC8" s="303"/>
      <c r="CD8" s="303"/>
      <c r="CE8" s="303"/>
      <c r="CF8" s="303"/>
      <c r="CG8" s="303"/>
      <c r="CH8" s="303"/>
      <c r="CI8" s="303"/>
      <c r="CJ8" s="303"/>
      <c r="CK8" s="303"/>
      <c r="CL8" s="303"/>
      <c r="CM8" s="303"/>
      <c r="CN8" s="303"/>
      <c r="CO8" s="303"/>
    </row>
    <row r="9" spans="1:93" s="43" customFormat="1" ht="51">
      <c r="A9" s="422" t="s">
        <v>330</v>
      </c>
      <c r="B9" s="424" t="s">
        <v>332</v>
      </c>
      <c r="C9" s="39" t="s">
        <v>386</v>
      </c>
      <c r="D9" s="81" t="s">
        <v>1077</v>
      </c>
      <c r="E9" s="72">
        <v>0.04</v>
      </c>
      <c r="F9" s="41">
        <v>45078</v>
      </c>
      <c r="G9" s="41">
        <v>45261</v>
      </c>
      <c r="H9" s="42">
        <v>7</v>
      </c>
      <c r="I9" s="300"/>
      <c r="J9" s="301"/>
      <c r="K9" s="302"/>
      <c r="L9" s="302"/>
      <c r="M9" s="302"/>
      <c r="N9" s="302"/>
      <c r="O9" s="302"/>
      <c r="P9" s="302"/>
      <c r="Q9" s="302"/>
      <c r="R9" s="302"/>
      <c r="S9" s="302"/>
      <c r="T9" s="302"/>
      <c r="U9" s="303"/>
      <c r="V9" s="303"/>
      <c r="W9" s="303"/>
      <c r="X9" s="303"/>
      <c r="Y9" s="303"/>
      <c r="Z9" s="303"/>
      <c r="AA9" s="303"/>
      <c r="AB9" s="303"/>
      <c r="AC9" s="303"/>
      <c r="AD9" s="303"/>
      <c r="AE9" s="303"/>
      <c r="AF9" s="303"/>
      <c r="AG9" s="303"/>
      <c r="AH9" s="303"/>
      <c r="AI9" s="303"/>
      <c r="AJ9" s="303"/>
      <c r="AK9" s="303"/>
      <c r="AL9" s="303"/>
      <c r="AM9" s="303"/>
      <c r="AN9" s="303"/>
      <c r="AO9" s="303"/>
      <c r="AP9" s="303"/>
      <c r="AQ9" s="303"/>
      <c r="AR9" s="303"/>
      <c r="AS9" s="303"/>
      <c r="AT9" s="303"/>
      <c r="AU9" s="303"/>
      <c r="AV9" s="303"/>
      <c r="AW9" s="303"/>
      <c r="AX9" s="303"/>
      <c r="AY9" s="303"/>
      <c r="AZ9" s="303"/>
      <c r="BA9" s="303"/>
      <c r="BB9" s="303"/>
      <c r="BC9" s="303"/>
      <c r="BD9" s="303"/>
      <c r="BE9" s="303"/>
      <c r="BF9" s="303"/>
      <c r="BG9" s="303"/>
      <c r="BH9" s="303"/>
      <c r="BI9" s="303"/>
      <c r="BJ9" s="303"/>
      <c r="BK9" s="303"/>
      <c r="BL9" s="303"/>
      <c r="BM9" s="303"/>
      <c r="BN9" s="303"/>
      <c r="BO9" s="303"/>
      <c r="BP9" s="303"/>
      <c r="BQ9" s="303"/>
      <c r="BR9" s="303"/>
      <c r="BS9" s="303"/>
      <c r="BT9" s="303"/>
      <c r="BU9" s="303"/>
      <c r="BV9" s="303"/>
      <c r="BW9" s="303"/>
      <c r="BX9" s="303"/>
      <c r="BY9" s="303"/>
      <c r="BZ9" s="303"/>
      <c r="CA9" s="303"/>
      <c r="CB9" s="303"/>
      <c r="CC9" s="303"/>
      <c r="CD9" s="303"/>
      <c r="CE9" s="303"/>
      <c r="CF9" s="303"/>
      <c r="CG9" s="303"/>
      <c r="CH9" s="303"/>
      <c r="CI9" s="303"/>
      <c r="CJ9" s="303"/>
      <c r="CK9" s="303"/>
      <c r="CL9" s="303"/>
      <c r="CM9" s="303"/>
      <c r="CN9" s="303"/>
      <c r="CO9" s="303"/>
    </row>
    <row r="10" spans="1:93" s="43" customFormat="1" ht="63.75">
      <c r="A10" s="422" t="s">
        <v>330</v>
      </c>
      <c r="B10" s="424" t="s">
        <v>332</v>
      </c>
      <c r="C10" s="39" t="s">
        <v>387</v>
      </c>
      <c r="D10" s="81" t="s">
        <v>1078</v>
      </c>
      <c r="E10" s="72">
        <v>7.0000000000000007E-2</v>
      </c>
      <c r="F10" s="41">
        <v>45323</v>
      </c>
      <c r="G10" s="41">
        <v>45992</v>
      </c>
      <c r="H10" s="42">
        <v>23</v>
      </c>
      <c r="I10" s="306"/>
      <c r="J10" s="302"/>
      <c r="K10" s="302"/>
      <c r="L10" s="302"/>
      <c r="M10" s="302"/>
      <c r="N10" s="301"/>
      <c r="O10" s="301"/>
      <c r="P10" s="302"/>
      <c r="Q10" s="302"/>
      <c r="R10" s="301"/>
      <c r="S10" s="301"/>
      <c r="T10" s="302"/>
      <c r="U10" s="303"/>
      <c r="V10" s="303"/>
      <c r="W10" s="303"/>
      <c r="X10" s="303"/>
      <c r="Y10" s="303"/>
      <c r="Z10" s="303"/>
      <c r="AA10" s="303"/>
      <c r="AB10" s="303"/>
      <c r="AC10" s="303"/>
      <c r="AD10" s="303"/>
      <c r="AE10" s="303"/>
      <c r="AF10" s="303"/>
      <c r="AG10" s="303"/>
      <c r="AH10" s="303"/>
      <c r="AI10" s="303"/>
      <c r="AJ10" s="303"/>
      <c r="AK10" s="303"/>
      <c r="AL10" s="303"/>
      <c r="AM10" s="303"/>
      <c r="AN10" s="303"/>
      <c r="AO10" s="303"/>
      <c r="AP10" s="303"/>
      <c r="AQ10" s="303"/>
      <c r="AR10" s="303"/>
      <c r="AS10" s="303"/>
      <c r="AT10" s="303"/>
      <c r="AU10" s="303"/>
      <c r="AV10" s="303"/>
      <c r="AW10" s="303"/>
      <c r="AX10" s="303"/>
      <c r="AY10" s="303"/>
      <c r="AZ10" s="303"/>
      <c r="BA10" s="303"/>
      <c r="BB10" s="303"/>
      <c r="BC10" s="303"/>
      <c r="BD10" s="303"/>
      <c r="BE10" s="303"/>
      <c r="BF10" s="303"/>
      <c r="BG10" s="303"/>
      <c r="BH10" s="303"/>
      <c r="BI10" s="303"/>
      <c r="BJ10" s="303"/>
      <c r="BK10" s="303"/>
      <c r="BL10" s="303"/>
      <c r="BM10" s="303"/>
      <c r="BN10" s="303"/>
      <c r="BO10" s="303"/>
      <c r="BP10" s="303"/>
      <c r="BQ10" s="303"/>
      <c r="BR10" s="303"/>
      <c r="BS10" s="303"/>
      <c r="BT10" s="303"/>
      <c r="BU10" s="303"/>
      <c r="BV10" s="303"/>
      <c r="BW10" s="303"/>
      <c r="BX10" s="303"/>
      <c r="BY10" s="303"/>
      <c r="BZ10" s="303"/>
      <c r="CA10" s="303"/>
      <c r="CB10" s="303"/>
      <c r="CC10" s="303"/>
      <c r="CD10" s="303"/>
      <c r="CE10" s="303"/>
      <c r="CF10" s="303"/>
      <c r="CG10" s="303"/>
      <c r="CH10" s="303"/>
      <c r="CI10" s="303"/>
      <c r="CJ10" s="303"/>
      <c r="CK10" s="303"/>
      <c r="CL10" s="303"/>
      <c r="CM10" s="303"/>
      <c r="CN10" s="303"/>
      <c r="CO10" s="303"/>
    </row>
    <row r="11" spans="1:93" s="43" customFormat="1" ht="153">
      <c r="A11" s="422"/>
      <c r="B11" s="424"/>
      <c r="C11" s="39" t="s">
        <v>388</v>
      </c>
      <c r="D11" s="39" t="s">
        <v>344</v>
      </c>
      <c r="E11" s="72">
        <v>0.04</v>
      </c>
      <c r="F11" s="41">
        <v>45078</v>
      </c>
      <c r="G11" s="41">
        <v>45261</v>
      </c>
      <c r="H11" s="42">
        <v>7</v>
      </c>
      <c r="I11" s="300"/>
      <c r="J11" s="301"/>
      <c r="K11" s="301"/>
      <c r="L11" s="302"/>
      <c r="M11" s="302"/>
      <c r="N11" s="302"/>
      <c r="O11" s="302"/>
      <c r="P11" s="302"/>
      <c r="Q11" s="302"/>
      <c r="R11" s="302"/>
      <c r="S11" s="302"/>
      <c r="T11" s="302"/>
      <c r="U11" s="303"/>
      <c r="V11" s="303"/>
      <c r="W11" s="303"/>
      <c r="X11" s="303"/>
      <c r="Y11" s="303"/>
      <c r="Z11" s="303"/>
      <c r="AA11" s="303"/>
      <c r="AB11" s="303"/>
      <c r="AC11" s="303"/>
      <c r="AD11" s="303"/>
      <c r="AE11" s="303"/>
      <c r="AF11" s="303"/>
      <c r="AG11" s="303"/>
      <c r="AH11" s="303"/>
      <c r="AI11" s="303"/>
      <c r="AJ11" s="303"/>
      <c r="AK11" s="303"/>
      <c r="AL11" s="303"/>
      <c r="AM11" s="303"/>
      <c r="AN11" s="303"/>
      <c r="AO11" s="303"/>
      <c r="AP11" s="303"/>
      <c r="AQ11" s="303"/>
      <c r="AR11" s="303"/>
      <c r="AS11" s="303"/>
      <c r="AT11" s="303"/>
      <c r="AU11" s="304"/>
      <c r="AV11" s="303"/>
      <c r="AW11" s="303"/>
      <c r="AX11" s="303"/>
      <c r="AY11" s="303"/>
      <c r="AZ11" s="303"/>
      <c r="BA11" s="303"/>
      <c r="BB11" s="303"/>
      <c r="BC11" s="303"/>
      <c r="BD11" s="303"/>
      <c r="BE11" s="303"/>
      <c r="BF11" s="303"/>
      <c r="BG11" s="303"/>
      <c r="BH11" s="303"/>
      <c r="BI11" s="303"/>
      <c r="BJ11" s="303"/>
      <c r="BK11" s="303"/>
      <c r="BL11" s="303"/>
      <c r="BM11" s="303"/>
      <c r="BN11" s="303"/>
      <c r="BO11" s="303"/>
      <c r="BP11" s="303"/>
      <c r="BQ11" s="303"/>
      <c r="BR11" s="303"/>
      <c r="BS11" s="303"/>
      <c r="BT11" s="303"/>
      <c r="BU11" s="303"/>
      <c r="BV11" s="303"/>
      <c r="BW11" s="303"/>
      <c r="BX11" s="303"/>
      <c r="BY11" s="303"/>
      <c r="BZ11" s="303"/>
      <c r="CA11" s="303"/>
      <c r="CB11" s="303"/>
      <c r="CC11" s="303"/>
      <c r="CD11" s="303"/>
      <c r="CE11" s="303"/>
      <c r="CF11" s="303"/>
      <c r="CG11" s="303"/>
      <c r="CH11" s="303"/>
      <c r="CI11" s="303"/>
      <c r="CJ11" s="303"/>
      <c r="CK11" s="303"/>
      <c r="CL11" s="303"/>
      <c r="CM11" s="303"/>
      <c r="CN11" s="303"/>
      <c r="CO11" s="303"/>
    </row>
    <row r="12" spans="1:93" s="43" customFormat="1" ht="153">
      <c r="A12" s="422"/>
      <c r="B12" s="424"/>
      <c r="C12" s="39" t="s">
        <v>1080</v>
      </c>
      <c r="D12" s="39" t="s">
        <v>1079</v>
      </c>
      <c r="E12" s="72">
        <v>0.06</v>
      </c>
      <c r="F12" s="41">
        <v>45323</v>
      </c>
      <c r="G12" s="41">
        <v>45992</v>
      </c>
      <c r="H12" s="42">
        <v>23</v>
      </c>
      <c r="I12" s="300"/>
      <c r="J12" s="302"/>
      <c r="K12" s="302"/>
      <c r="L12" s="302"/>
      <c r="M12" s="302"/>
      <c r="N12" s="301"/>
      <c r="O12" s="301"/>
      <c r="P12" s="302"/>
      <c r="Q12" s="302"/>
      <c r="R12" s="301"/>
      <c r="S12" s="301"/>
      <c r="T12" s="302"/>
      <c r="U12" s="303"/>
      <c r="V12" s="303"/>
      <c r="W12" s="303"/>
      <c r="X12" s="303"/>
      <c r="Y12" s="303"/>
      <c r="Z12" s="303"/>
      <c r="AA12" s="303"/>
      <c r="AB12" s="303"/>
      <c r="AC12" s="303"/>
      <c r="AD12" s="303"/>
      <c r="AE12" s="303"/>
      <c r="AF12" s="303"/>
      <c r="AG12" s="303"/>
      <c r="AH12" s="303"/>
      <c r="AI12" s="303"/>
      <c r="AJ12" s="303"/>
      <c r="AK12" s="303"/>
      <c r="AL12" s="303"/>
      <c r="AM12" s="303"/>
      <c r="AN12" s="303"/>
      <c r="AO12" s="303"/>
      <c r="AP12" s="303"/>
      <c r="AQ12" s="303"/>
      <c r="AR12" s="303"/>
      <c r="AS12" s="303"/>
      <c r="AT12" s="303"/>
      <c r="AU12" s="303"/>
      <c r="AV12" s="303"/>
      <c r="AW12" s="303"/>
      <c r="AX12" s="303"/>
      <c r="AY12" s="304"/>
      <c r="AZ12" s="303"/>
      <c r="BA12" s="303"/>
      <c r="BB12" s="303"/>
      <c r="BC12" s="304"/>
      <c r="BD12" s="303"/>
      <c r="BE12" s="303"/>
      <c r="BF12" s="303"/>
      <c r="BG12" s="303"/>
      <c r="BH12" s="303"/>
      <c r="BI12" s="303"/>
      <c r="BJ12" s="303"/>
      <c r="BK12" s="303"/>
      <c r="BL12" s="303"/>
      <c r="BM12" s="303"/>
      <c r="BN12" s="303"/>
      <c r="BO12" s="303"/>
      <c r="BP12" s="303"/>
      <c r="BQ12" s="303"/>
      <c r="BR12" s="303"/>
      <c r="BS12" s="303"/>
      <c r="BT12" s="303"/>
      <c r="BU12" s="303"/>
      <c r="BV12" s="303"/>
      <c r="BW12" s="303"/>
      <c r="BX12" s="303"/>
      <c r="BY12" s="303"/>
      <c r="BZ12" s="303"/>
      <c r="CA12" s="303"/>
      <c r="CB12" s="303"/>
      <c r="CC12" s="303"/>
      <c r="CD12" s="303"/>
      <c r="CE12" s="303"/>
      <c r="CF12" s="303"/>
      <c r="CG12" s="303"/>
      <c r="CH12" s="303"/>
      <c r="CI12" s="303"/>
      <c r="CJ12" s="303"/>
      <c r="CK12" s="303"/>
      <c r="CL12" s="303"/>
      <c r="CM12" s="303"/>
      <c r="CN12" s="303"/>
      <c r="CO12" s="303"/>
    </row>
    <row r="13" spans="1:93" s="43" customFormat="1" ht="89.25">
      <c r="A13" s="422" t="s">
        <v>330</v>
      </c>
      <c r="B13" s="424" t="s">
        <v>332</v>
      </c>
      <c r="C13" s="39" t="s">
        <v>389</v>
      </c>
      <c r="D13" s="81" t="s">
        <v>348</v>
      </c>
      <c r="E13" s="72">
        <v>7.0000000000000007E-2</v>
      </c>
      <c r="F13" s="41">
        <v>45323</v>
      </c>
      <c r="G13" s="41">
        <v>45992</v>
      </c>
      <c r="H13" s="42">
        <v>23</v>
      </c>
      <c r="I13" s="300"/>
      <c r="J13" s="302"/>
      <c r="K13" s="302"/>
      <c r="L13" s="302"/>
      <c r="M13" s="302"/>
      <c r="N13" s="301"/>
      <c r="O13" s="301"/>
      <c r="P13" s="302"/>
      <c r="Q13" s="302"/>
      <c r="R13" s="301"/>
      <c r="S13" s="301"/>
      <c r="T13" s="302"/>
      <c r="U13" s="303"/>
      <c r="V13" s="303"/>
      <c r="W13" s="303"/>
      <c r="X13" s="303"/>
      <c r="Y13" s="303"/>
      <c r="Z13" s="303"/>
      <c r="AA13" s="303"/>
      <c r="AB13" s="303"/>
      <c r="AC13" s="303"/>
      <c r="AD13" s="303"/>
      <c r="AE13" s="303"/>
      <c r="AF13" s="303"/>
      <c r="AG13" s="303"/>
      <c r="AH13" s="303"/>
      <c r="AI13" s="303"/>
      <c r="AJ13" s="303"/>
      <c r="AK13" s="303"/>
      <c r="AL13" s="303"/>
      <c r="AM13" s="303"/>
      <c r="AN13" s="303"/>
      <c r="AO13" s="303"/>
      <c r="AP13" s="303"/>
      <c r="AQ13" s="303"/>
      <c r="AR13" s="303"/>
      <c r="AS13" s="303"/>
      <c r="AT13" s="303"/>
      <c r="AU13" s="303"/>
      <c r="AV13" s="303"/>
      <c r="AW13" s="303"/>
      <c r="AX13" s="303"/>
      <c r="AY13" s="303"/>
      <c r="AZ13" s="303"/>
      <c r="BA13" s="303"/>
      <c r="BB13" s="303"/>
      <c r="BC13" s="303"/>
      <c r="BD13" s="303"/>
      <c r="BE13" s="303"/>
      <c r="BF13" s="303"/>
      <c r="BG13" s="303"/>
      <c r="BH13" s="303"/>
      <c r="BI13" s="303"/>
      <c r="BJ13" s="303"/>
      <c r="BK13" s="303"/>
      <c r="BL13" s="303"/>
      <c r="BM13" s="303"/>
      <c r="BN13" s="303"/>
      <c r="BO13" s="303"/>
      <c r="BP13" s="303"/>
      <c r="BQ13" s="303"/>
      <c r="BR13" s="303"/>
      <c r="BS13" s="303"/>
      <c r="BT13" s="303"/>
      <c r="BU13" s="303"/>
      <c r="BV13" s="303"/>
      <c r="BW13" s="303"/>
      <c r="BX13" s="303"/>
      <c r="BY13" s="303"/>
      <c r="BZ13" s="303"/>
      <c r="CA13" s="303"/>
      <c r="CB13" s="303"/>
      <c r="CC13" s="303"/>
      <c r="CD13" s="303"/>
      <c r="CE13" s="303"/>
      <c r="CF13" s="303"/>
      <c r="CG13" s="303"/>
      <c r="CH13" s="303"/>
      <c r="CI13" s="303"/>
      <c r="CJ13" s="303"/>
      <c r="CK13" s="303"/>
      <c r="CL13" s="303"/>
      <c r="CM13" s="303"/>
      <c r="CN13" s="303"/>
      <c r="CO13" s="303"/>
    </row>
    <row r="14" spans="1:93" s="43" customFormat="1" ht="89.25">
      <c r="A14" s="422" t="s">
        <v>330</v>
      </c>
      <c r="B14" s="425" t="s">
        <v>332</v>
      </c>
      <c r="C14" s="39" t="s">
        <v>390</v>
      </c>
      <c r="D14" s="39" t="s">
        <v>348</v>
      </c>
      <c r="E14" s="72">
        <v>0.06</v>
      </c>
      <c r="F14" s="41">
        <v>45323</v>
      </c>
      <c r="G14" s="41">
        <v>45992</v>
      </c>
      <c r="H14" s="42">
        <v>23</v>
      </c>
      <c r="I14" s="300"/>
      <c r="J14" s="302"/>
      <c r="K14" s="302"/>
      <c r="L14" s="302"/>
      <c r="M14" s="302"/>
      <c r="N14" s="301"/>
      <c r="O14" s="301"/>
      <c r="P14" s="302"/>
      <c r="Q14" s="302"/>
      <c r="R14" s="301"/>
      <c r="S14" s="301"/>
      <c r="T14" s="302"/>
      <c r="U14" s="303"/>
      <c r="V14" s="303"/>
      <c r="W14" s="303"/>
      <c r="X14" s="303"/>
      <c r="Y14" s="303"/>
      <c r="Z14" s="303"/>
      <c r="AA14" s="303"/>
      <c r="AB14" s="303"/>
      <c r="AC14" s="303"/>
      <c r="AD14" s="303"/>
      <c r="AE14" s="303"/>
      <c r="AF14" s="303"/>
      <c r="AG14" s="303"/>
      <c r="AH14" s="303"/>
      <c r="AI14" s="303"/>
      <c r="AJ14" s="303"/>
      <c r="AK14" s="303"/>
      <c r="AL14" s="303"/>
      <c r="AM14" s="303"/>
      <c r="AN14" s="303"/>
      <c r="AO14" s="303"/>
      <c r="AP14" s="303"/>
      <c r="AQ14" s="303"/>
      <c r="AR14" s="303"/>
      <c r="AS14" s="303"/>
      <c r="AT14" s="303"/>
      <c r="AU14" s="303"/>
      <c r="AV14" s="303"/>
      <c r="AW14" s="303"/>
      <c r="AX14" s="303"/>
      <c r="AY14" s="303"/>
      <c r="AZ14" s="303"/>
      <c r="BA14" s="303"/>
      <c r="BB14" s="303"/>
      <c r="BC14" s="303"/>
      <c r="BD14" s="303"/>
      <c r="BE14" s="303"/>
      <c r="BF14" s="303"/>
      <c r="BG14" s="303"/>
      <c r="BH14" s="303"/>
      <c r="BI14" s="303"/>
      <c r="BJ14" s="303"/>
      <c r="BK14" s="303"/>
      <c r="BL14" s="303"/>
      <c r="BM14" s="303"/>
      <c r="BN14" s="303"/>
      <c r="BO14" s="303"/>
      <c r="BP14" s="303"/>
      <c r="BQ14" s="303"/>
      <c r="BR14" s="303"/>
      <c r="BS14" s="303"/>
      <c r="BT14" s="303"/>
      <c r="BU14" s="303"/>
      <c r="BV14" s="303"/>
      <c r="BW14" s="303"/>
      <c r="BX14" s="303"/>
      <c r="BY14" s="303"/>
      <c r="BZ14" s="303"/>
      <c r="CA14" s="303"/>
      <c r="CB14" s="303"/>
      <c r="CC14" s="303"/>
      <c r="CD14" s="303"/>
      <c r="CE14" s="303"/>
      <c r="CF14" s="303"/>
      <c r="CG14" s="303"/>
      <c r="CH14" s="303"/>
      <c r="CI14" s="303"/>
      <c r="CJ14" s="303"/>
      <c r="CK14" s="303"/>
      <c r="CL14" s="303"/>
      <c r="CM14" s="303"/>
      <c r="CN14" s="303"/>
      <c r="CO14" s="303"/>
    </row>
    <row r="15" spans="1:93" s="43" customFormat="1" ht="63.75">
      <c r="A15" s="422" t="s">
        <v>330</v>
      </c>
      <c r="B15" s="423" t="s">
        <v>959</v>
      </c>
      <c r="C15" s="44" t="s">
        <v>391</v>
      </c>
      <c r="D15" s="44" t="s">
        <v>358</v>
      </c>
      <c r="E15" s="73">
        <v>0.1</v>
      </c>
      <c r="F15" s="46">
        <v>44986</v>
      </c>
      <c r="G15" s="46">
        <v>45992</v>
      </c>
      <c r="H15" s="47">
        <v>34</v>
      </c>
      <c r="I15" s="300"/>
      <c r="J15" s="301"/>
      <c r="K15" s="301"/>
      <c r="L15" s="302"/>
      <c r="M15" s="302"/>
      <c r="N15" s="301"/>
      <c r="O15" s="301"/>
      <c r="P15" s="302"/>
      <c r="Q15" s="302"/>
      <c r="R15" s="301"/>
      <c r="S15" s="301"/>
      <c r="T15" s="302"/>
      <c r="U15" s="303"/>
      <c r="V15" s="303"/>
      <c r="W15" s="303"/>
      <c r="X15" s="303"/>
      <c r="Y15" s="303"/>
      <c r="Z15" s="303"/>
      <c r="AA15" s="303"/>
      <c r="AB15" s="303"/>
      <c r="AC15" s="303"/>
      <c r="AD15" s="303"/>
      <c r="AE15" s="303"/>
      <c r="AF15" s="303"/>
      <c r="AG15" s="303"/>
      <c r="AH15" s="303"/>
      <c r="AI15" s="303"/>
      <c r="AJ15" s="303"/>
      <c r="AK15" s="303"/>
      <c r="AL15" s="303"/>
      <c r="AM15" s="303"/>
      <c r="AN15" s="303"/>
      <c r="AO15" s="303"/>
      <c r="AP15" s="303"/>
      <c r="AQ15" s="303"/>
      <c r="AR15" s="303"/>
      <c r="AS15" s="303"/>
      <c r="AT15" s="303"/>
      <c r="AU15" s="303"/>
      <c r="AV15" s="303"/>
      <c r="AW15" s="303"/>
      <c r="AX15" s="303"/>
      <c r="AY15" s="303"/>
      <c r="AZ15" s="303"/>
      <c r="BA15" s="303"/>
      <c r="BB15" s="303"/>
      <c r="BC15" s="303"/>
      <c r="BD15" s="303"/>
      <c r="BE15" s="303"/>
      <c r="BF15" s="303"/>
      <c r="BG15" s="304"/>
      <c r="BH15" s="303"/>
      <c r="BI15" s="303"/>
      <c r="BJ15" s="303"/>
      <c r="BK15" s="304"/>
      <c r="BL15" s="303"/>
      <c r="BM15" s="303"/>
      <c r="BN15" s="303"/>
      <c r="BO15" s="304"/>
      <c r="BP15" s="303"/>
      <c r="BQ15" s="303"/>
      <c r="BR15" s="303"/>
      <c r="BS15" s="303"/>
      <c r="BT15" s="303"/>
      <c r="BU15" s="303"/>
      <c r="BV15" s="303"/>
      <c r="BW15" s="303"/>
      <c r="BX15" s="303"/>
      <c r="BY15" s="303"/>
      <c r="BZ15" s="303"/>
      <c r="CA15" s="303"/>
      <c r="CB15" s="303"/>
      <c r="CC15" s="303"/>
      <c r="CD15" s="303"/>
      <c r="CE15" s="303"/>
      <c r="CF15" s="303"/>
      <c r="CG15" s="303"/>
      <c r="CH15" s="303"/>
      <c r="CI15" s="303"/>
      <c r="CJ15" s="303"/>
      <c r="CK15" s="303"/>
      <c r="CL15" s="303"/>
      <c r="CM15" s="303"/>
      <c r="CN15" s="303"/>
      <c r="CO15" s="303"/>
    </row>
    <row r="16" spans="1:93" s="43" customFormat="1" ht="38.25">
      <c r="A16" s="422" t="s">
        <v>330</v>
      </c>
      <c r="B16" s="424" t="s">
        <v>357</v>
      </c>
      <c r="C16" s="39" t="s">
        <v>392</v>
      </c>
      <c r="D16" s="39" t="s">
        <v>359</v>
      </c>
      <c r="E16" s="72">
        <v>0.06</v>
      </c>
      <c r="F16" s="41">
        <v>45108</v>
      </c>
      <c r="G16" s="41">
        <v>45992</v>
      </c>
      <c r="H16" s="42">
        <v>30</v>
      </c>
      <c r="I16" s="300"/>
      <c r="J16" s="301"/>
      <c r="K16" s="301"/>
      <c r="L16" s="302"/>
      <c r="M16" s="302"/>
      <c r="N16" s="301"/>
      <c r="O16" s="301"/>
      <c r="P16" s="302"/>
      <c r="Q16" s="302"/>
      <c r="R16" s="301"/>
      <c r="S16" s="301"/>
      <c r="T16" s="302"/>
      <c r="U16" s="303"/>
      <c r="V16" s="303"/>
      <c r="W16" s="303"/>
      <c r="X16" s="303"/>
      <c r="Y16" s="303"/>
      <c r="Z16" s="303"/>
      <c r="AA16" s="303"/>
      <c r="AB16" s="303"/>
      <c r="AC16" s="303"/>
      <c r="AD16" s="303"/>
      <c r="AE16" s="303"/>
      <c r="AF16" s="303"/>
      <c r="AG16" s="303"/>
      <c r="AH16" s="303"/>
      <c r="AI16" s="303"/>
      <c r="AJ16" s="303"/>
      <c r="AK16" s="303"/>
      <c r="AL16" s="303"/>
      <c r="AM16" s="303"/>
      <c r="AN16" s="303"/>
      <c r="AO16" s="303"/>
      <c r="AP16" s="303"/>
      <c r="AQ16" s="303"/>
      <c r="AR16" s="303"/>
      <c r="AS16" s="303"/>
      <c r="AT16" s="303"/>
      <c r="AU16" s="303"/>
      <c r="AV16" s="303"/>
      <c r="AW16" s="303"/>
      <c r="AX16" s="303"/>
      <c r="AY16" s="303"/>
      <c r="AZ16" s="303"/>
      <c r="BA16" s="303"/>
      <c r="BB16" s="303"/>
      <c r="BC16" s="303"/>
      <c r="BD16" s="303"/>
      <c r="BE16" s="303"/>
      <c r="BF16" s="303"/>
      <c r="BG16" s="303"/>
      <c r="BH16" s="303"/>
      <c r="BI16" s="303"/>
      <c r="BJ16" s="303"/>
      <c r="BK16" s="303"/>
      <c r="BL16" s="303"/>
      <c r="BM16" s="303"/>
      <c r="BN16" s="303"/>
      <c r="BO16" s="303"/>
      <c r="BP16" s="303"/>
      <c r="BQ16" s="303"/>
      <c r="BR16" s="303"/>
      <c r="BS16" s="303"/>
      <c r="BT16" s="303"/>
      <c r="BU16" s="303"/>
      <c r="BV16" s="303"/>
      <c r="BW16" s="303"/>
      <c r="BX16" s="303"/>
      <c r="BY16" s="303"/>
      <c r="BZ16" s="303"/>
      <c r="CA16" s="303"/>
      <c r="CB16" s="303"/>
      <c r="CC16" s="303"/>
      <c r="CD16" s="303"/>
      <c r="CE16" s="304"/>
      <c r="CF16" s="303"/>
      <c r="CG16" s="303"/>
      <c r="CH16" s="303"/>
      <c r="CI16" s="304"/>
      <c r="CJ16" s="303"/>
      <c r="CK16" s="303"/>
      <c r="CL16" s="304"/>
      <c r="CM16" s="303"/>
      <c r="CN16" s="303"/>
      <c r="CO16" s="303"/>
    </row>
    <row r="17" spans="1:93" s="43" customFormat="1" ht="63.75">
      <c r="A17" s="422" t="s">
        <v>330</v>
      </c>
      <c r="B17" s="423" t="s">
        <v>393</v>
      </c>
      <c r="C17" s="39" t="s">
        <v>394</v>
      </c>
      <c r="D17" s="39" t="s">
        <v>361</v>
      </c>
      <c r="E17" s="72">
        <v>0.04</v>
      </c>
      <c r="F17" s="41">
        <v>45078</v>
      </c>
      <c r="G17" s="41">
        <v>45261</v>
      </c>
      <c r="H17" s="42">
        <v>7</v>
      </c>
      <c r="I17" s="300"/>
      <c r="J17" s="301"/>
      <c r="K17" s="301"/>
      <c r="L17" s="302"/>
      <c r="M17" s="302"/>
      <c r="N17" s="301"/>
      <c r="O17" s="302"/>
      <c r="P17" s="302"/>
      <c r="Q17" s="302"/>
      <c r="R17" s="302"/>
      <c r="S17" s="302"/>
      <c r="T17" s="302"/>
      <c r="U17" s="303"/>
      <c r="V17" s="303"/>
      <c r="W17" s="303"/>
      <c r="X17" s="303"/>
      <c r="Y17" s="303"/>
      <c r="Z17" s="303"/>
      <c r="AA17" s="303"/>
      <c r="AB17" s="303"/>
      <c r="AC17" s="303"/>
      <c r="AD17" s="303"/>
      <c r="AE17" s="303"/>
      <c r="AF17" s="303"/>
      <c r="AG17" s="303"/>
      <c r="AH17" s="303"/>
      <c r="AI17" s="303"/>
      <c r="AJ17" s="303"/>
      <c r="AK17" s="303"/>
      <c r="AL17" s="303"/>
      <c r="AM17" s="303"/>
      <c r="AN17" s="303"/>
      <c r="AO17" s="303"/>
      <c r="AP17" s="303"/>
      <c r="AQ17" s="303"/>
      <c r="AR17" s="303"/>
      <c r="AS17" s="303"/>
      <c r="AT17" s="303"/>
      <c r="AU17" s="303"/>
      <c r="AV17" s="303"/>
      <c r="AW17" s="303"/>
      <c r="AX17" s="303"/>
      <c r="AY17" s="303"/>
      <c r="AZ17" s="303"/>
      <c r="BA17" s="303"/>
      <c r="BB17" s="303"/>
      <c r="BC17" s="303"/>
      <c r="BD17" s="303"/>
      <c r="BE17" s="303"/>
      <c r="BF17" s="303"/>
      <c r="BG17" s="303"/>
      <c r="BH17" s="303"/>
      <c r="BI17" s="303"/>
      <c r="BJ17" s="303"/>
      <c r="BK17" s="303"/>
      <c r="BL17" s="303"/>
      <c r="BM17" s="303"/>
      <c r="BN17" s="303"/>
      <c r="BO17" s="303"/>
      <c r="BP17" s="303"/>
      <c r="BQ17" s="303"/>
      <c r="BR17" s="303"/>
      <c r="BS17" s="303"/>
      <c r="BT17" s="303"/>
      <c r="BU17" s="303"/>
      <c r="BV17" s="303"/>
      <c r="BW17" s="303"/>
      <c r="BX17" s="303"/>
      <c r="BY17" s="303"/>
      <c r="BZ17" s="303"/>
      <c r="CA17" s="303"/>
      <c r="CB17" s="303"/>
      <c r="CC17" s="303"/>
      <c r="CD17" s="303"/>
      <c r="CE17" s="304"/>
      <c r="CF17" s="303"/>
      <c r="CG17" s="303"/>
      <c r="CH17" s="303"/>
      <c r="CI17" s="303"/>
      <c r="CJ17" s="303"/>
      <c r="CK17" s="303"/>
      <c r="CL17" s="303"/>
      <c r="CM17" s="303"/>
      <c r="CN17" s="303"/>
      <c r="CO17" s="303"/>
    </row>
    <row r="18" spans="1:93" s="43" customFormat="1" ht="63.75">
      <c r="A18" s="422"/>
      <c r="B18" s="424"/>
      <c r="C18" s="39" t="s">
        <v>395</v>
      </c>
      <c r="D18" s="39" t="s">
        <v>362</v>
      </c>
      <c r="E18" s="72">
        <v>0.04</v>
      </c>
      <c r="F18" s="41">
        <v>45078</v>
      </c>
      <c r="G18" s="41">
        <v>45323</v>
      </c>
      <c r="H18" s="42">
        <v>9</v>
      </c>
      <c r="I18" s="300"/>
      <c r="J18" s="301"/>
      <c r="K18" s="301"/>
      <c r="L18" s="302"/>
      <c r="M18" s="302"/>
      <c r="N18" s="301"/>
      <c r="O18" s="301"/>
      <c r="P18" s="302"/>
      <c r="Q18" s="302"/>
      <c r="R18" s="302"/>
      <c r="S18" s="302"/>
      <c r="T18" s="302"/>
      <c r="U18" s="303"/>
      <c r="V18" s="303"/>
      <c r="W18" s="303"/>
      <c r="X18" s="303"/>
      <c r="Y18" s="303"/>
      <c r="Z18" s="303"/>
      <c r="AA18" s="303"/>
      <c r="AB18" s="303"/>
      <c r="AC18" s="303"/>
      <c r="AD18" s="303"/>
      <c r="AE18" s="303"/>
      <c r="AF18" s="303"/>
      <c r="AG18" s="303"/>
      <c r="AH18" s="303"/>
      <c r="AI18" s="303"/>
      <c r="AJ18" s="303"/>
      <c r="AK18" s="303"/>
      <c r="AL18" s="303"/>
      <c r="AM18" s="303"/>
      <c r="AN18" s="303"/>
      <c r="AO18" s="303"/>
      <c r="AP18" s="303"/>
      <c r="AQ18" s="303"/>
      <c r="AR18" s="303"/>
      <c r="AS18" s="303"/>
      <c r="AT18" s="303"/>
      <c r="AU18" s="303"/>
      <c r="AV18" s="303"/>
      <c r="AW18" s="303"/>
      <c r="AX18" s="303"/>
      <c r="AY18" s="303"/>
      <c r="AZ18" s="303"/>
      <c r="BA18" s="303"/>
      <c r="BB18" s="303"/>
      <c r="BC18" s="303"/>
      <c r="BD18" s="303"/>
      <c r="BE18" s="303"/>
      <c r="BF18" s="303"/>
      <c r="BG18" s="303"/>
      <c r="BH18" s="303"/>
      <c r="BI18" s="303"/>
      <c r="BJ18" s="303"/>
      <c r="BK18" s="303"/>
      <c r="BL18" s="303"/>
      <c r="BM18" s="303"/>
      <c r="BN18" s="303"/>
      <c r="BO18" s="303"/>
      <c r="BP18" s="303"/>
      <c r="BQ18" s="303"/>
      <c r="BR18" s="303"/>
      <c r="BS18" s="303"/>
      <c r="BT18" s="303"/>
      <c r="BU18" s="303"/>
      <c r="BV18" s="303"/>
      <c r="BW18" s="303"/>
      <c r="BX18" s="303"/>
      <c r="BY18" s="303"/>
      <c r="BZ18" s="303"/>
      <c r="CA18" s="303"/>
      <c r="CB18" s="303"/>
      <c r="CC18" s="303"/>
      <c r="CD18" s="303"/>
      <c r="CE18" s="303"/>
      <c r="CF18" s="303"/>
      <c r="CG18" s="303"/>
      <c r="CH18" s="303"/>
      <c r="CI18" s="303"/>
      <c r="CJ18" s="303"/>
      <c r="CK18" s="303"/>
      <c r="CL18" s="303"/>
      <c r="CM18" s="303"/>
      <c r="CN18" s="303"/>
      <c r="CO18" s="303"/>
    </row>
    <row r="19" spans="1:93" s="43" customFormat="1" ht="63.75">
      <c r="A19" s="422"/>
      <c r="B19" s="424"/>
      <c r="C19" s="39" t="s">
        <v>396</v>
      </c>
      <c r="D19" s="39" t="s">
        <v>363</v>
      </c>
      <c r="E19" s="72">
        <v>0.04</v>
      </c>
      <c r="F19" s="41">
        <v>45323</v>
      </c>
      <c r="G19" s="41">
        <v>45992</v>
      </c>
      <c r="H19" s="42">
        <v>23</v>
      </c>
      <c r="I19" s="300"/>
      <c r="J19" s="302"/>
      <c r="K19" s="302"/>
      <c r="L19" s="302"/>
      <c r="M19" s="302"/>
      <c r="N19" s="301"/>
      <c r="O19" s="301"/>
      <c r="P19" s="302"/>
      <c r="Q19" s="302"/>
      <c r="R19" s="301"/>
      <c r="S19" s="301"/>
      <c r="T19" s="302"/>
      <c r="U19" s="303"/>
      <c r="V19" s="303"/>
      <c r="W19" s="303"/>
      <c r="X19" s="303"/>
      <c r="Y19" s="303"/>
      <c r="Z19" s="303"/>
      <c r="AA19" s="303"/>
      <c r="AB19" s="303"/>
      <c r="AC19" s="303"/>
      <c r="AD19" s="303"/>
      <c r="AE19" s="303"/>
      <c r="AF19" s="303"/>
      <c r="AG19" s="303"/>
      <c r="AH19" s="303"/>
      <c r="AI19" s="303"/>
      <c r="AJ19" s="303"/>
      <c r="AK19" s="303"/>
      <c r="AL19" s="303"/>
      <c r="AM19" s="303"/>
      <c r="AN19" s="303"/>
      <c r="AO19" s="303"/>
      <c r="AP19" s="303"/>
      <c r="AQ19" s="303"/>
      <c r="AR19" s="303"/>
      <c r="AS19" s="303"/>
      <c r="AT19" s="303"/>
      <c r="AU19" s="303"/>
      <c r="AV19" s="303"/>
      <c r="AW19" s="303"/>
      <c r="AX19" s="303"/>
      <c r="AY19" s="303"/>
      <c r="AZ19" s="303"/>
      <c r="BA19" s="303"/>
      <c r="BB19" s="303"/>
      <c r="BC19" s="303"/>
      <c r="BD19" s="303"/>
      <c r="BE19" s="303"/>
      <c r="BF19" s="303"/>
      <c r="BG19" s="303"/>
      <c r="BH19" s="303"/>
      <c r="BI19" s="303"/>
      <c r="BJ19" s="303"/>
      <c r="BK19" s="303"/>
      <c r="BL19" s="303"/>
      <c r="BM19" s="303"/>
      <c r="BN19" s="303"/>
      <c r="BO19" s="303"/>
      <c r="BP19" s="303"/>
      <c r="BQ19" s="303"/>
      <c r="BR19" s="303"/>
      <c r="BS19" s="303"/>
      <c r="BT19" s="303"/>
      <c r="BU19" s="303"/>
      <c r="BV19" s="303"/>
      <c r="BW19" s="303"/>
      <c r="BX19" s="303"/>
      <c r="BY19" s="303"/>
      <c r="BZ19" s="303"/>
      <c r="CA19" s="303"/>
      <c r="CB19" s="303"/>
      <c r="CC19" s="303"/>
      <c r="CD19" s="303"/>
      <c r="CE19" s="303"/>
      <c r="CF19" s="303"/>
      <c r="CG19" s="303"/>
      <c r="CH19" s="303"/>
      <c r="CI19" s="303"/>
      <c r="CJ19" s="303"/>
      <c r="CK19" s="303"/>
      <c r="CL19" s="303"/>
      <c r="CM19" s="303"/>
      <c r="CN19" s="303"/>
      <c r="CO19" s="303"/>
    </row>
    <row r="20" spans="1:93" s="43" customFormat="1" ht="165.75">
      <c r="A20" s="422"/>
      <c r="B20" s="424"/>
      <c r="C20" s="39" t="s">
        <v>397</v>
      </c>
      <c r="D20" s="39" t="s">
        <v>365</v>
      </c>
      <c r="E20" s="72">
        <v>0.04</v>
      </c>
      <c r="F20" s="41">
        <v>45292</v>
      </c>
      <c r="G20" s="41">
        <v>45748</v>
      </c>
      <c r="H20" s="42">
        <v>16</v>
      </c>
      <c r="I20" s="300"/>
      <c r="J20" s="302"/>
      <c r="K20" s="302"/>
      <c r="L20" s="302"/>
      <c r="M20" s="302"/>
      <c r="N20" s="301"/>
      <c r="O20" s="301"/>
      <c r="P20" s="302"/>
      <c r="Q20" s="302"/>
      <c r="R20" s="301"/>
      <c r="S20" s="301"/>
      <c r="T20" s="302"/>
      <c r="U20" s="303"/>
      <c r="V20" s="303"/>
      <c r="W20" s="303"/>
      <c r="X20" s="303"/>
      <c r="Y20" s="303"/>
      <c r="Z20" s="303"/>
      <c r="AA20" s="303"/>
      <c r="AB20" s="303"/>
      <c r="AC20" s="303"/>
      <c r="AD20" s="303"/>
      <c r="AE20" s="303"/>
      <c r="AF20" s="303"/>
      <c r="AG20" s="303"/>
      <c r="AH20" s="303"/>
      <c r="AI20" s="303"/>
      <c r="AJ20" s="303"/>
      <c r="AK20" s="303"/>
      <c r="AL20" s="303"/>
      <c r="AM20" s="303"/>
      <c r="AN20" s="303"/>
      <c r="AO20" s="303"/>
      <c r="AP20" s="303"/>
      <c r="AQ20" s="303"/>
      <c r="AR20" s="303"/>
      <c r="AS20" s="303"/>
      <c r="AT20" s="303"/>
      <c r="AU20" s="303"/>
      <c r="AV20" s="303"/>
      <c r="AW20" s="303"/>
      <c r="AX20" s="303"/>
      <c r="AY20" s="303"/>
      <c r="AZ20" s="303"/>
      <c r="BA20" s="303"/>
      <c r="BB20" s="303"/>
      <c r="BC20" s="303"/>
      <c r="BD20" s="303"/>
      <c r="BE20" s="303"/>
      <c r="BF20" s="303"/>
      <c r="BG20" s="303"/>
      <c r="BH20" s="303"/>
      <c r="BI20" s="303"/>
      <c r="BJ20" s="303"/>
      <c r="BK20" s="304"/>
      <c r="BL20" s="303"/>
      <c r="BM20" s="303"/>
      <c r="BN20" s="303"/>
      <c r="BO20" s="304"/>
      <c r="BP20" s="303"/>
      <c r="BQ20" s="303"/>
      <c r="BR20" s="303"/>
      <c r="BS20" s="303"/>
      <c r="BT20" s="303"/>
      <c r="BU20" s="303"/>
      <c r="BV20" s="303"/>
      <c r="BW20" s="303"/>
      <c r="BX20" s="303"/>
      <c r="BY20" s="303"/>
      <c r="BZ20" s="303"/>
      <c r="CA20" s="303"/>
      <c r="CB20" s="303"/>
      <c r="CC20" s="303"/>
      <c r="CD20" s="303"/>
      <c r="CE20" s="303"/>
      <c r="CF20" s="303"/>
      <c r="CG20" s="303"/>
      <c r="CH20" s="303"/>
      <c r="CI20" s="303"/>
      <c r="CJ20" s="303"/>
      <c r="CK20" s="303"/>
      <c r="CL20" s="303"/>
      <c r="CM20" s="303"/>
      <c r="CN20" s="303"/>
      <c r="CO20" s="303"/>
    </row>
    <row r="21" spans="1:93" s="43" customFormat="1" ht="178.5">
      <c r="A21" s="422"/>
      <c r="B21" s="424"/>
      <c r="C21" s="39" t="s">
        <v>398</v>
      </c>
      <c r="D21" s="39" t="s">
        <v>367</v>
      </c>
      <c r="E21" s="72">
        <v>0.04</v>
      </c>
      <c r="F21" s="41">
        <v>45292</v>
      </c>
      <c r="G21" s="41">
        <v>45992</v>
      </c>
      <c r="H21" s="42">
        <v>24</v>
      </c>
      <c r="I21" s="300"/>
      <c r="J21" s="302"/>
      <c r="K21" s="302"/>
      <c r="L21" s="302"/>
      <c r="M21" s="302"/>
      <c r="N21" s="301"/>
      <c r="O21" s="301"/>
      <c r="P21" s="302"/>
      <c r="Q21" s="302"/>
      <c r="R21" s="301"/>
      <c r="S21" s="301"/>
      <c r="T21" s="302"/>
      <c r="U21" s="303"/>
      <c r="V21" s="303"/>
      <c r="W21" s="303"/>
      <c r="X21" s="303"/>
      <c r="Y21" s="303"/>
      <c r="Z21" s="303"/>
      <c r="AA21" s="303"/>
      <c r="AB21" s="303"/>
      <c r="AC21" s="303"/>
      <c r="AD21" s="303"/>
      <c r="AE21" s="303"/>
      <c r="AF21" s="303"/>
      <c r="AG21" s="303"/>
      <c r="AH21" s="303"/>
      <c r="AI21" s="303"/>
      <c r="AJ21" s="303"/>
      <c r="AK21" s="303"/>
      <c r="AL21" s="303"/>
      <c r="AM21" s="303"/>
      <c r="AN21" s="303"/>
      <c r="AO21" s="303"/>
      <c r="AP21" s="303"/>
      <c r="AQ21" s="303"/>
      <c r="AR21" s="303"/>
      <c r="AS21" s="303"/>
      <c r="AT21" s="303"/>
      <c r="AU21" s="303"/>
      <c r="AV21" s="303"/>
      <c r="AW21" s="303"/>
      <c r="AX21" s="303"/>
      <c r="AY21" s="303"/>
      <c r="AZ21" s="303"/>
      <c r="BA21" s="303"/>
      <c r="BB21" s="303"/>
      <c r="BC21" s="303"/>
      <c r="BD21" s="303"/>
      <c r="BE21" s="303"/>
      <c r="BF21" s="303"/>
      <c r="BG21" s="303"/>
      <c r="BH21" s="303"/>
      <c r="BI21" s="303"/>
      <c r="BJ21" s="303"/>
      <c r="BK21" s="308"/>
      <c r="BL21" s="303"/>
      <c r="BM21" s="303"/>
      <c r="BN21" s="303"/>
      <c r="BO21" s="308"/>
      <c r="BP21" s="303"/>
      <c r="BQ21" s="303"/>
      <c r="BR21" s="303"/>
      <c r="BS21" s="303"/>
      <c r="BT21" s="303"/>
      <c r="BU21" s="303"/>
      <c r="BV21" s="303"/>
      <c r="BW21" s="303"/>
      <c r="BX21" s="303"/>
      <c r="BY21" s="303"/>
      <c r="BZ21" s="303"/>
      <c r="CA21" s="303"/>
      <c r="CB21" s="303"/>
      <c r="CC21" s="303"/>
      <c r="CD21" s="303"/>
      <c r="CE21" s="303"/>
      <c r="CF21" s="303"/>
      <c r="CG21" s="303"/>
      <c r="CH21" s="303"/>
      <c r="CI21" s="303"/>
      <c r="CJ21" s="303"/>
      <c r="CK21" s="303"/>
      <c r="CL21" s="303"/>
      <c r="CM21" s="303"/>
      <c r="CN21" s="303"/>
      <c r="CO21" s="303"/>
    </row>
    <row r="22" spans="1:93" s="43" customFormat="1" ht="140.25">
      <c r="A22" s="422" t="s">
        <v>330</v>
      </c>
      <c r="B22" s="424" t="s">
        <v>360</v>
      </c>
      <c r="C22" s="44" t="s">
        <v>399</v>
      </c>
      <c r="D22" s="44" t="s">
        <v>369</v>
      </c>
      <c r="E22" s="73">
        <v>0.04</v>
      </c>
      <c r="F22" s="46">
        <v>45078</v>
      </c>
      <c r="G22" s="46">
        <v>45261</v>
      </c>
      <c r="H22" s="47">
        <v>7</v>
      </c>
      <c r="I22" s="300"/>
      <c r="J22" s="301"/>
      <c r="K22" s="302"/>
      <c r="L22" s="302"/>
      <c r="M22" s="302"/>
      <c r="N22" s="302"/>
      <c r="O22" s="302"/>
      <c r="P22" s="302"/>
      <c r="Q22" s="302"/>
      <c r="R22" s="302"/>
      <c r="S22" s="302"/>
      <c r="T22" s="302"/>
      <c r="U22" s="303"/>
      <c r="V22" s="303"/>
      <c r="W22" s="303"/>
      <c r="X22" s="303"/>
      <c r="Y22" s="303"/>
      <c r="Z22" s="303"/>
      <c r="AA22" s="303"/>
      <c r="AB22" s="303"/>
      <c r="AC22" s="303"/>
      <c r="AD22" s="303"/>
      <c r="AE22" s="303"/>
      <c r="AF22" s="303"/>
      <c r="AG22" s="303"/>
      <c r="AH22" s="303"/>
      <c r="AI22" s="303"/>
      <c r="AJ22" s="303"/>
      <c r="AK22" s="303"/>
      <c r="AL22" s="303"/>
      <c r="AM22" s="303"/>
      <c r="AN22" s="303"/>
      <c r="AO22" s="303"/>
      <c r="AP22" s="303"/>
      <c r="AQ22" s="303"/>
      <c r="AR22" s="303"/>
      <c r="AS22" s="303"/>
      <c r="AT22" s="303"/>
      <c r="AU22" s="303"/>
      <c r="AV22" s="303"/>
      <c r="AW22" s="303"/>
      <c r="AX22" s="303"/>
      <c r="AY22" s="303"/>
      <c r="AZ22" s="303"/>
      <c r="BA22" s="303"/>
      <c r="BB22" s="303"/>
      <c r="BC22" s="303"/>
      <c r="BD22" s="303"/>
      <c r="BE22" s="303"/>
      <c r="BF22" s="303"/>
      <c r="BG22" s="303"/>
      <c r="BH22" s="303"/>
      <c r="BI22" s="303"/>
      <c r="BJ22" s="303"/>
      <c r="BK22" s="303"/>
      <c r="BL22" s="303"/>
      <c r="BM22" s="303"/>
      <c r="BN22" s="303"/>
      <c r="BO22" s="303"/>
      <c r="BP22" s="303"/>
      <c r="BQ22" s="303"/>
      <c r="BR22" s="303"/>
      <c r="BS22" s="303"/>
      <c r="BT22" s="303"/>
      <c r="BU22" s="303"/>
      <c r="BV22" s="303"/>
      <c r="BW22" s="303"/>
      <c r="BX22" s="303"/>
      <c r="BY22" s="303"/>
      <c r="BZ22" s="303"/>
      <c r="CA22" s="303"/>
      <c r="CB22" s="303"/>
      <c r="CC22" s="303"/>
      <c r="CD22" s="303"/>
      <c r="CE22" s="303"/>
      <c r="CF22" s="303"/>
      <c r="CG22" s="303"/>
      <c r="CH22" s="303"/>
      <c r="CI22" s="303"/>
      <c r="CJ22" s="303"/>
      <c r="CK22" s="303"/>
      <c r="CL22" s="303"/>
      <c r="CM22" s="303"/>
      <c r="CN22" s="303"/>
      <c r="CO22" s="303"/>
    </row>
    <row r="23" spans="1:93">
      <c r="D23" s="49"/>
      <c r="E23" s="50">
        <f>SUM(E4:E22)</f>
        <v>1.0000000000000002</v>
      </c>
      <c r="J23" s="305"/>
      <c r="K23" s="305"/>
      <c r="L23" s="305"/>
      <c r="M23" s="305"/>
      <c r="N23" s="305"/>
      <c r="O23" s="305"/>
      <c r="P23" s="305"/>
      <c r="Q23" s="305"/>
      <c r="R23" s="305"/>
      <c r="S23" s="305"/>
      <c r="T23" s="305"/>
      <c r="U23" s="305"/>
      <c r="V23" s="305"/>
      <c r="W23" s="305"/>
      <c r="X23" s="305"/>
      <c r="Y23" s="305"/>
      <c r="Z23" s="305"/>
      <c r="AA23" s="305"/>
      <c r="AB23" s="305"/>
      <c r="AC23" s="305"/>
      <c r="AD23" s="305"/>
      <c r="AE23" s="305"/>
      <c r="AF23" s="305"/>
      <c r="AG23" s="305"/>
      <c r="AH23" s="305"/>
      <c r="AI23" s="305"/>
      <c r="AJ23" s="305"/>
      <c r="AK23" s="305"/>
      <c r="AL23" s="305"/>
      <c r="AM23" s="305"/>
      <c r="AN23" s="305"/>
      <c r="AO23" s="305"/>
      <c r="AP23" s="305"/>
      <c r="AQ23" s="305"/>
      <c r="AR23" s="305"/>
      <c r="AS23" s="305"/>
      <c r="AT23" s="305"/>
      <c r="AU23" s="305"/>
      <c r="AV23" s="305"/>
      <c r="AW23" s="305"/>
      <c r="AX23" s="305"/>
      <c r="AY23" s="305"/>
      <c r="AZ23" s="305"/>
      <c r="BA23" s="305"/>
      <c r="BB23" s="305"/>
      <c r="BC23" s="305"/>
      <c r="BD23" s="305"/>
      <c r="BE23" s="305"/>
      <c r="BF23" s="305"/>
      <c r="BG23" s="305"/>
      <c r="BH23" s="305"/>
      <c r="BI23" s="305"/>
      <c r="BJ23" s="305"/>
      <c r="BK23" s="305"/>
      <c r="BL23" s="305"/>
      <c r="BM23" s="305"/>
      <c r="BN23" s="305"/>
      <c r="BO23" s="305"/>
      <c r="BP23" s="305"/>
      <c r="BQ23" s="305"/>
      <c r="BR23" s="305"/>
      <c r="BS23" s="305"/>
      <c r="BT23" s="305"/>
      <c r="BU23" s="305"/>
      <c r="BV23" s="305"/>
      <c r="BW23" s="305"/>
      <c r="BX23" s="305"/>
      <c r="BY23" s="305"/>
      <c r="BZ23" s="305"/>
      <c r="CA23" s="305"/>
      <c r="CB23" s="305"/>
      <c r="CC23" s="305"/>
      <c r="CD23" s="305"/>
      <c r="CE23" s="305"/>
      <c r="CF23" s="305"/>
      <c r="CG23" s="305"/>
      <c r="CH23" s="305"/>
      <c r="CI23" s="305"/>
      <c r="CJ23" s="305"/>
      <c r="CK23" s="305"/>
      <c r="CL23" s="305"/>
      <c r="CM23" s="305"/>
      <c r="CN23" s="305"/>
      <c r="CO23" s="305"/>
    </row>
    <row r="25" spans="1:93">
      <c r="B25" s="353" t="s">
        <v>136</v>
      </c>
      <c r="C25" s="354"/>
      <c r="D25" s="354"/>
      <c r="E25" s="402"/>
      <c r="F25" s="52">
        <v>1149677517.0586088</v>
      </c>
      <c r="G25" s="53"/>
    </row>
    <row r="26" spans="1:93">
      <c r="B26" s="353" t="s">
        <v>137</v>
      </c>
      <c r="C26" s="354"/>
      <c r="D26" s="354"/>
      <c r="E26" s="402"/>
      <c r="F26" s="52">
        <v>2223895506.0295482</v>
      </c>
      <c r="G26" s="53"/>
    </row>
    <row r="27" spans="1:93" s="48" customFormat="1">
      <c r="A27"/>
      <c r="B27" s="353" t="s">
        <v>138</v>
      </c>
      <c r="C27" s="354"/>
      <c r="D27" s="354"/>
      <c r="E27" s="402"/>
      <c r="F27" s="52">
        <v>0</v>
      </c>
      <c r="G27" s="53"/>
      <c r="U27" s="54"/>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row>
    <row r="28" spans="1:93" s="48" customFormat="1">
      <c r="A28"/>
      <c r="B28" s="353" t="s">
        <v>139</v>
      </c>
      <c r="C28" s="354"/>
      <c r="D28" s="354"/>
      <c r="E28" s="402"/>
      <c r="F28" s="52">
        <v>0</v>
      </c>
      <c r="G28" s="53"/>
      <c r="U28" s="54"/>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row>
    <row r="29" spans="1:93" s="48" customFormat="1">
      <c r="A29"/>
      <c r="B29" s="358" t="s">
        <v>140</v>
      </c>
      <c r="C29" s="359"/>
      <c r="D29" s="359"/>
      <c r="E29" s="403"/>
      <c r="F29" s="55">
        <f>SUM(F25:G28)</f>
        <v>3373573023.0881567</v>
      </c>
      <c r="G29" s="53"/>
      <c r="U29" s="54"/>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row>
    <row r="31" spans="1:93" ht="30.75" customHeight="1">
      <c r="B31" s="398" t="s">
        <v>1117</v>
      </c>
      <c r="C31" s="398"/>
      <c r="E31" s="401" t="s">
        <v>1118</v>
      </c>
      <c r="F31" s="401"/>
      <c r="G31" s="401"/>
    </row>
    <row r="32" spans="1:93" ht="379.15" customHeight="1">
      <c r="B32" s="394" t="s">
        <v>1106</v>
      </c>
      <c r="C32" s="399"/>
      <c r="E32" s="394" t="s">
        <v>1124</v>
      </c>
      <c r="F32" s="394"/>
      <c r="G32" s="394"/>
    </row>
    <row r="33" spans="1:93">
      <c r="B33" s="400"/>
      <c r="C33" s="400"/>
    </row>
    <row r="34" spans="1:93" s="48" customFormat="1">
      <c r="A34"/>
      <c r="B34" s="395" t="s">
        <v>141</v>
      </c>
      <c r="C34" s="396"/>
      <c r="D34" s="396"/>
      <c r="E34" s="396"/>
      <c r="F34" s="396"/>
      <c r="G34" s="396"/>
      <c r="H34" s="396"/>
      <c r="I34" s="396"/>
      <c r="J34" s="56"/>
      <c r="U34" s="5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row>
    <row r="35" spans="1:93" s="48" customFormat="1" ht="38.25">
      <c r="A35"/>
      <c r="B35" s="391" t="s">
        <v>142</v>
      </c>
      <c r="C35" s="392"/>
      <c r="D35" s="392"/>
      <c r="E35" s="393"/>
      <c r="F35" s="60" t="s">
        <v>143</v>
      </c>
      <c r="G35" s="60" t="s">
        <v>144</v>
      </c>
      <c r="H35" s="60" t="s">
        <v>145</v>
      </c>
      <c r="I35" s="60" t="s">
        <v>146</v>
      </c>
      <c r="U35" s="54"/>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row>
    <row r="36" spans="1:93" s="48" customFormat="1">
      <c r="A36"/>
      <c r="B36" s="391" t="s">
        <v>147</v>
      </c>
      <c r="C36" s="392"/>
      <c r="D36" s="392"/>
      <c r="E36" s="393"/>
      <c r="F36" s="61" t="s">
        <v>148</v>
      </c>
      <c r="G36" s="51">
        <v>100000</v>
      </c>
      <c r="H36" s="51">
        <f>G36*1.15</f>
        <v>114999.99999999999</v>
      </c>
      <c r="I36" s="51">
        <f>H36*1.15</f>
        <v>132249.99999999997</v>
      </c>
      <c r="U36" s="54"/>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row>
    <row r="37" spans="1:93" s="48" customFormat="1">
      <c r="A37"/>
      <c r="B37" s="57" t="s">
        <v>149</v>
      </c>
      <c r="C37" s="58"/>
      <c r="D37" s="58"/>
      <c r="E37" s="59"/>
      <c r="F37" s="61" t="s">
        <v>150</v>
      </c>
      <c r="G37" s="51">
        <v>11800000</v>
      </c>
      <c r="H37" s="51">
        <f t="shared" ref="H37:I52" si="0">G37*1.15</f>
        <v>13569999.999999998</v>
      </c>
      <c r="I37" s="51">
        <f t="shared" si="0"/>
        <v>15605499.999999996</v>
      </c>
      <c r="U37" s="54"/>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row>
    <row r="38" spans="1:93" s="48" customFormat="1">
      <c r="A38"/>
      <c r="B38" s="391" t="s">
        <v>151</v>
      </c>
      <c r="C38" s="392"/>
      <c r="D38" s="392"/>
      <c r="E38" s="393"/>
      <c r="F38" s="61" t="s">
        <v>148</v>
      </c>
      <c r="G38" s="51">
        <v>5800</v>
      </c>
      <c r="H38" s="51">
        <f t="shared" si="0"/>
        <v>6669.9999999999991</v>
      </c>
      <c r="I38" s="51">
        <f t="shared" si="0"/>
        <v>7670.4999999999982</v>
      </c>
      <c r="U38" s="54"/>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row>
    <row r="39" spans="1:93" s="48" customFormat="1">
      <c r="A39"/>
      <c r="B39" s="391" t="s">
        <v>152</v>
      </c>
      <c r="C39" s="392"/>
      <c r="D39" s="392"/>
      <c r="E39" s="393"/>
      <c r="F39" s="61" t="s">
        <v>148</v>
      </c>
      <c r="G39" s="51">
        <v>7250</v>
      </c>
      <c r="H39" s="51">
        <f t="shared" si="0"/>
        <v>8337.5</v>
      </c>
      <c r="I39" s="51">
        <f t="shared" si="0"/>
        <v>9588.125</v>
      </c>
      <c r="U39" s="54"/>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row>
    <row r="40" spans="1:93" s="48" customFormat="1">
      <c r="A40"/>
      <c r="B40" s="391" t="s">
        <v>153</v>
      </c>
      <c r="C40" s="392"/>
      <c r="D40" s="392"/>
      <c r="E40" s="393"/>
      <c r="F40" s="61" t="s">
        <v>148</v>
      </c>
      <c r="G40" s="51">
        <v>10150</v>
      </c>
      <c r="H40" s="51">
        <f t="shared" si="0"/>
        <v>11672.5</v>
      </c>
      <c r="I40" s="51">
        <f t="shared" si="0"/>
        <v>13423.374999999998</v>
      </c>
      <c r="U40" s="54"/>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row>
    <row r="41" spans="1:93" s="48" customFormat="1">
      <c r="A41"/>
      <c r="B41" s="391" t="s">
        <v>154</v>
      </c>
      <c r="C41" s="392"/>
      <c r="D41" s="392"/>
      <c r="E41" s="393"/>
      <c r="F41" s="61" t="s">
        <v>148</v>
      </c>
      <c r="G41" s="51">
        <v>21750</v>
      </c>
      <c r="H41" s="51">
        <f t="shared" si="0"/>
        <v>25012.499999999996</v>
      </c>
      <c r="I41" s="51">
        <f t="shared" si="0"/>
        <v>28764.374999999993</v>
      </c>
      <c r="U41" s="54"/>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row>
    <row r="42" spans="1:93" s="48" customFormat="1">
      <c r="A42"/>
      <c r="B42" s="391" t="s">
        <v>155</v>
      </c>
      <c r="C42" s="392"/>
      <c r="D42" s="392"/>
      <c r="E42" s="393"/>
      <c r="F42" s="61" t="s">
        <v>148</v>
      </c>
      <c r="G42" s="51">
        <v>27549</v>
      </c>
      <c r="H42" s="51">
        <f t="shared" si="0"/>
        <v>31681.35</v>
      </c>
      <c r="I42" s="51">
        <f t="shared" si="0"/>
        <v>36433.552499999998</v>
      </c>
      <c r="U42" s="54"/>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row>
    <row r="43" spans="1:93" s="48" customFormat="1">
      <c r="A43"/>
      <c r="B43" s="391" t="s">
        <v>156</v>
      </c>
      <c r="C43" s="392"/>
      <c r="D43" s="392"/>
      <c r="E43" s="393"/>
      <c r="F43" s="61" t="s">
        <v>150</v>
      </c>
      <c r="G43" s="51">
        <v>6450000</v>
      </c>
      <c r="H43" s="51">
        <f t="shared" si="0"/>
        <v>7417499.9999999991</v>
      </c>
      <c r="I43" s="51">
        <f t="shared" si="0"/>
        <v>8530124.9999999981</v>
      </c>
      <c r="U43" s="54"/>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row>
    <row r="44" spans="1:93" s="48" customFormat="1">
      <c r="A44"/>
      <c r="B44" s="391" t="s">
        <v>157</v>
      </c>
      <c r="C44" s="392"/>
      <c r="D44" s="392"/>
      <c r="E44" s="393"/>
      <c r="F44" s="61" t="s">
        <v>150</v>
      </c>
      <c r="G44" s="51">
        <v>3550000</v>
      </c>
      <c r="H44" s="51">
        <f t="shared" si="0"/>
        <v>4082499.9999999995</v>
      </c>
      <c r="I44" s="51">
        <f t="shared" si="0"/>
        <v>4694874.9999999991</v>
      </c>
      <c r="U44" s="5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row>
    <row r="45" spans="1:93" s="48" customFormat="1">
      <c r="A45"/>
      <c r="B45" s="391" t="s">
        <v>158</v>
      </c>
      <c r="C45" s="392"/>
      <c r="D45" s="392"/>
      <c r="E45" s="393"/>
      <c r="F45" s="61" t="s">
        <v>150</v>
      </c>
      <c r="G45" s="51">
        <v>2050000</v>
      </c>
      <c r="H45" s="51">
        <f t="shared" si="0"/>
        <v>2357500</v>
      </c>
      <c r="I45" s="51">
        <f t="shared" si="0"/>
        <v>2711125</v>
      </c>
      <c r="U45" s="54"/>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row>
    <row r="46" spans="1:93" s="48" customFormat="1">
      <c r="A46"/>
      <c r="B46" s="391" t="s">
        <v>159</v>
      </c>
      <c r="C46" s="392" t="s">
        <v>159</v>
      </c>
      <c r="D46" s="392" t="s">
        <v>159</v>
      </c>
      <c r="E46" s="393" t="s">
        <v>159</v>
      </c>
      <c r="F46" s="61" t="s">
        <v>150</v>
      </c>
      <c r="G46" s="51">
        <v>8783593.975252809</v>
      </c>
      <c r="H46" s="51">
        <f t="shared" si="0"/>
        <v>10101133.07154073</v>
      </c>
      <c r="I46" s="51">
        <f t="shared" si="0"/>
        <v>11616303.032271838</v>
      </c>
      <c r="U46" s="54"/>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row>
    <row r="47" spans="1:93">
      <c r="B47" s="391" t="s">
        <v>160</v>
      </c>
      <c r="C47" s="392" t="s">
        <v>160</v>
      </c>
      <c r="D47" s="392" t="s">
        <v>160</v>
      </c>
      <c r="E47" s="393" t="s">
        <v>160</v>
      </c>
      <c r="F47" s="61" t="s">
        <v>150</v>
      </c>
      <c r="G47" s="51">
        <v>7210527.9050035113</v>
      </c>
      <c r="H47" s="51">
        <f t="shared" si="0"/>
        <v>8292107.0907540377</v>
      </c>
      <c r="I47" s="51">
        <f t="shared" si="0"/>
        <v>9535923.1543671433</v>
      </c>
    </row>
    <row r="48" spans="1:93">
      <c r="B48" s="391" t="s">
        <v>161</v>
      </c>
      <c r="C48" s="392" t="s">
        <v>161</v>
      </c>
      <c r="D48" s="392" t="s">
        <v>161</v>
      </c>
      <c r="E48" s="393" t="s">
        <v>161</v>
      </c>
      <c r="F48" s="61" t="s">
        <v>150</v>
      </c>
      <c r="G48" s="51">
        <v>6287539.2380898874</v>
      </c>
      <c r="H48" s="51">
        <f t="shared" si="0"/>
        <v>7230670.1238033697</v>
      </c>
      <c r="I48" s="51">
        <f t="shared" si="0"/>
        <v>8315270.6423738748</v>
      </c>
    </row>
    <row r="49" spans="2:9">
      <c r="B49" s="391" t="s">
        <v>162</v>
      </c>
      <c r="C49" s="392" t="s">
        <v>162</v>
      </c>
      <c r="D49" s="392" t="s">
        <v>162</v>
      </c>
      <c r="E49" s="393" t="s">
        <v>162</v>
      </c>
      <c r="F49" s="61" t="s">
        <v>150</v>
      </c>
      <c r="G49" s="51">
        <v>5680247.9545944529</v>
      </c>
      <c r="H49" s="51">
        <f t="shared" si="0"/>
        <v>6532285.1477836203</v>
      </c>
      <c r="I49" s="51">
        <f t="shared" si="0"/>
        <v>7512127.9199511623</v>
      </c>
    </row>
    <row r="50" spans="2:9">
      <c r="B50" s="391" t="s">
        <v>163</v>
      </c>
      <c r="C50" s="392" t="s">
        <v>163</v>
      </c>
      <c r="D50" s="392" t="s">
        <v>163</v>
      </c>
      <c r="E50" s="393" t="s">
        <v>163</v>
      </c>
      <c r="F50" s="61" t="s">
        <v>150</v>
      </c>
      <c r="G50" s="51">
        <v>4079343.3677949435</v>
      </c>
      <c r="H50" s="51">
        <f t="shared" si="0"/>
        <v>4691244.8729641847</v>
      </c>
      <c r="I50" s="51">
        <f t="shared" si="0"/>
        <v>5394931.6039088117</v>
      </c>
    </row>
    <row r="51" spans="2:9">
      <c r="B51" s="391" t="s">
        <v>164</v>
      </c>
      <c r="C51" s="392" t="s">
        <v>164</v>
      </c>
      <c r="D51" s="392" t="s">
        <v>164</v>
      </c>
      <c r="E51" s="393" t="s">
        <v>164</v>
      </c>
      <c r="F51" s="61" t="s">
        <v>150</v>
      </c>
      <c r="G51" s="51">
        <v>3992628.2231460675</v>
      </c>
      <c r="H51" s="51">
        <f t="shared" si="0"/>
        <v>4591522.4566179775</v>
      </c>
      <c r="I51" s="51">
        <f t="shared" si="0"/>
        <v>5280250.8251106739</v>
      </c>
    </row>
    <row r="52" spans="2:9">
      <c r="B52" s="391" t="s">
        <v>165</v>
      </c>
      <c r="C52" s="392" t="s">
        <v>165</v>
      </c>
      <c r="D52" s="392" t="s">
        <v>165</v>
      </c>
      <c r="E52" s="393" t="s">
        <v>165</v>
      </c>
      <c r="F52" s="61" t="s">
        <v>150</v>
      </c>
      <c r="G52" s="51">
        <v>3976232.6028573038</v>
      </c>
      <c r="H52" s="51">
        <f t="shared" si="0"/>
        <v>4572667.4932858991</v>
      </c>
      <c r="I52" s="51">
        <f t="shared" si="0"/>
        <v>5258567.6172787836</v>
      </c>
    </row>
    <row r="53" spans="2:9">
      <c r="B53" s="391" t="s">
        <v>166</v>
      </c>
      <c r="C53" s="392" t="s">
        <v>166</v>
      </c>
      <c r="D53" s="392" t="s">
        <v>166</v>
      </c>
      <c r="E53" s="393" t="s">
        <v>166</v>
      </c>
      <c r="F53" s="61" t="s">
        <v>150</v>
      </c>
      <c r="G53" s="51">
        <v>3802813.1566432589</v>
      </c>
      <c r="H53" s="51">
        <f t="shared" ref="H53:I67" si="1">G53*1.15</f>
        <v>4373235.1301397476</v>
      </c>
      <c r="I53" s="51">
        <f t="shared" si="1"/>
        <v>5029220.3996607093</v>
      </c>
    </row>
    <row r="54" spans="2:9">
      <c r="B54" s="391" t="s">
        <v>167</v>
      </c>
      <c r="C54" s="392" t="s">
        <v>167</v>
      </c>
      <c r="D54" s="392" t="s">
        <v>167</v>
      </c>
      <c r="E54" s="393" t="s">
        <v>167</v>
      </c>
      <c r="F54" s="61" t="s">
        <v>150</v>
      </c>
      <c r="G54" s="51">
        <v>3052878.2904985957</v>
      </c>
      <c r="H54" s="51">
        <f t="shared" si="1"/>
        <v>3510810.0340733849</v>
      </c>
      <c r="I54" s="51">
        <f t="shared" si="1"/>
        <v>4037431.5391843924</v>
      </c>
    </row>
    <row r="55" spans="2:9">
      <c r="B55" s="391" t="s">
        <v>168</v>
      </c>
      <c r="C55" s="392"/>
      <c r="D55" s="392"/>
      <c r="E55" s="393"/>
      <c r="F55" s="61" t="s">
        <v>169</v>
      </c>
      <c r="G55" s="51">
        <v>28000</v>
      </c>
      <c r="H55" s="51">
        <f t="shared" si="1"/>
        <v>32199.999999999996</v>
      </c>
      <c r="I55" s="51">
        <f t="shared" si="1"/>
        <v>37029.999999999993</v>
      </c>
    </row>
    <row r="56" spans="2:9">
      <c r="B56" s="391" t="s">
        <v>170</v>
      </c>
      <c r="C56" s="392"/>
      <c r="D56" s="392"/>
      <c r="E56" s="393"/>
      <c r="F56" s="61" t="s">
        <v>169</v>
      </c>
      <c r="G56" s="51">
        <v>250000</v>
      </c>
      <c r="H56" s="51">
        <f t="shared" si="1"/>
        <v>287500</v>
      </c>
      <c r="I56" s="51">
        <f t="shared" si="1"/>
        <v>330625</v>
      </c>
    </row>
    <row r="57" spans="2:9">
      <c r="B57" s="391" t="s">
        <v>171</v>
      </c>
      <c r="C57" s="392"/>
      <c r="D57" s="392"/>
      <c r="E57" s="393"/>
      <c r="F57" s="61" t="s">
        <v>169</v>
      </c>
      <c r="G57" s="51">
        <v>750000</v>
      </c>
      <c r="H57" s="51">
        <f t="shared" si="1"/>
        <v>862499.99999999988</v>
      </c>
      <c r="I57" s="51">
        <f t="shared" si="1"/>
        <v>991874.99999999977</v>
      </c>
    </row>
    <row r="58" spans="2:9">
      <c r="B58" s="391" t="s">
        <v>172</v>
      </c>
      <c r="C58" s="392"/>
      <c r="D58" s="392"/>
      <c r="E58" s="393"/>
      <c r="F58" s="61" t="s">
        <v>150</v>
      </c>
      <c r="G58" s="51">
        <v>350000</v>
      </c>
      <c r="H58" s="51">
        <f t="shared" si="1"/>
        <v>402499.99999999994</v>
      </c>
      <c r="I58" s="51">
        <f t="shared" si="1"/>
        <v>462874.99999999988</v>
      </c>
    </row>
    <row r="59" spans="2:9">
      <c r="B59" s="391" t="s">
        <v>173</v>
      </c>
      <c r="C59" s="392"/>
      <c r="D59" s="392"/>
      <c r="E59" s="393"/>
      <c r="F59" s="61" t="s">
        <v>169</v>
      </c>
      <c r="G59" s="51">
        <v>3000000</v>
      </c>
      <c r="H59" s="51">
        <f t="shared" si="1"/>
        <v>3449999.9999999995</v>
      </c>
      <c r="I59" s="51">
        <f t="shared" si="1"/>
        <v>3967499.9999999991</v>
      </c>
    </row>
    <row r="60" spans="2:9">
      <c r="B60" s="391" t="s">
        <v>174</v>
      </c>
      <c r="C60" s="392"/>
      <c r="D60" s="392"/>
      <c r="E60" s="393"/>
      <c r="F60" s="61" t="s">
        <v>169</v>
      </c>
      <c r="G60" s="51">
        <v>220000</v>
      </c>
      <c r="H60" s="51">
        <f t="shared" si="1"/>
        <v>252999.99999999997</v>
      </c>
      <c r="I60" s="51">
        <f t="shared" si="1"/>
        <v>290949.99999999994</v>
      </c>
    </row>
    <row r="61" spans="2:9">
      <c r="B61" s="391" t="s">
        <v>175</v>
      </c>
      <c r="C61" s="392"/>
      <c r="D61" s="392"/>
      <c r="E61" s="393"/>
      <c r="F61" s="61" t="s">
        <v>169</v>
      </c>
      <c r="G61" s="51">
        <v>350000</v>
      </c>
      <c r="H61" s="51">
        <f t="shared" si="1"/>
        <v>402499.99999999994</v>
      </c>
      <c r="I61" s="51">
        <f t="shared" si="1"/>
        <v>462874.99999999988</v>
      </c>
    </row>
    <row r="62" spans="2:9">
      <c r="B62" s="391" t="s">
        <v>176</v>
      </c>
      <c r="C62" s="392"/>
      <c r="D62" s="392"/>
      <c r="E62" s="393"/>
      <c r="F62" s="61" t="s">
        <v>169</v>
      </c>
      <c r="G62" s="51">
        <v>750000</v>
      </c>
      <c r="H62" s="51">
        <f t="shared" si="1"/>
        <v>862499.99999999988</v>
      </c>
      <c r="I62" s="51">
        <f t="shared" si="1"/>
        <v>991874.99999999977</v>
      </c>
    </row>
    <row r="63" spans="2:9">
      <c r="B63" s="391" t="s">
        <v>177</v>
      </c>
      <c r="C63" s="392"/>
      <c r="D63" s="392"/>
      <c r="E63" s="393"/>
      <c r="F63" s="61" t="s">
        <v>150</v>
      </c>
      <c r="G63" s="51">
        <v>5680248</v>
      </c>
      <c r="H63" s="51">
        <f t="shared" si="1"/>
        <v>6532285.1999999993</v>
      </c>
      <c r="I63" s="51">
        <f t="shared" si="1"/>
        <v>7512127.9799999986</v>
      </c>
    </row>
    <row r="64" spans="2:9">
      <c r="B64" s="391" t="s">
        <v>178</v>
      </c>
      <c r="C64" s="392"/>
      <c r="D64" s="392"/>
      <c r="E64" s="393"/>
      <c r="F64" s="61" t="s">
        <v>150</v>
      </c>
      <c r="G64" s="51">
        <v>5680248</v>
      </c>
      <c r="H64" s="51">
        <f t="shared" si="1"/>
        <v>6532285.1999999993</v>
      </c>
      <c r="I64" s="51">
        <f t="shared" si="1"/>
        <v>7512127.9799999986</v>
      </c>
    </row>
    <row r="65" spans="2:9">
      <c r="B65" s="391" t="s">
        <v>179</v>
      </c>
      <c r="C65" s="392"/>
      <c r="D65" s="392"/>
      <c r="E65" s="393"/>
      <c r="F65" s="61" t="s">
        <v>169</v>
      </c>
      <c r="G65" s="51">
        <v>30000000</v>
      </c>
      <c r="H65" s="51">
        <f t="shared" si="1"/>
        <v>34500000</v>
      </c>
      <c r="I65" s="51">
        <f t="shared" si="1"/>
        <v>39675000</v>
      </c>
    </row>
    <row r="66" spans="2:9">
      <c r="B66" s="391" t="s">
        <v>180</v>
      </c>
      <c r="C66" s="392"/>
      <c r="D66" s="392"/>
      <c r="E66" s="393"/>
      <c r="F66" s="61" t="s">
        <v>150</v>
      </c>
      <c r="G66" s="51">
        <v>165000</v>
      </c>
      <c r="H66" s="51">
        <f t="shared" si="1"/>
        <v>189749.99999999997</v>
      </c>
      <c r="I66" s="51">
        <f t="shared" si="1"/>
        <v>218212.49999999994</v>
      </c>
    </row>
    <row r="67" spans="2:9">
      <c r="B67" s="391" t="s">
        <v>189</v>
      </c>
      <c r="C67" s="392"/>
      <c r="D67" s="392"/>
      <c r="E67" s="393"/>
      <c r="F67" s="61" t="s">
        <v>190</v>
      </c>
      <c r="G67" s="51">
        <v>350000</v>
      </c>
      <c r="H67" s="51">
        <f t="shared" si="1"/>
        <v>402499.99999999994</v>
      </c>
      <c r="I67" s="51">
        <f t="shared" si="1"/>
        <v>462874.99999999988</v>
      </c>
    </row>
  </sheetData>
  <mergeCells count="84">
    <mergeCell ref="B26:E26"/>
    <mergeCell ref="G1:G3"/>
    <mergeCell ref="H1:H3"/>
    <mergeCell ref="I1:I3"/>
    <mergeCell ref="F1:F3"/>
    <mergeCell ref="B25:E25"/>
    <mergeCell ref="C1:C3"/>
    <mergeCell ref="D1:D3"/>
    <mergeCell ref="E1:E3"/>
    <mergeCell ref="CH2:CK2"/>
    <mergeCell ref="CL2:CO2"/>
    <mergeCell ref="AT2:AW2"/>
    <mergeCell ref="AX2:BA2"/>
    <mergeCell ref="BB2:BE2"/>
    <mergeCell ref="BF2:BI2"/>
    <mergeCell ref="BJ2:BM2"/>
    <mergeCell ref="BN2:BQ2"/>
    <mergeCell ref="BR2:BU2"/>
    <mergeCell ref="BV2:BY2"/>
    <mergeCell ref="BZ2:CC2"/>
    <mergeCell ref="CD2:CG2"/>
    <mergeCell ref="A4:A22"/>
    <mergeCell ref="B4:B14"/>
    <mergeCell ref="B15:B16"/>
    <mergeCell ref="B17:B22"/>
    <mergeCell ref="A1:A3"/>
    <mergeCell ref="B1:B3"/>
    <mergeCell ref="AT1:BE1"/>
    <mergeCell ref="BF1:BQ1"/>
    <mergeCell ref="J2:M2"/>
    <mergeCell ref="N2:Q2"/>
    <mergeCell ref="R2:U2"/>
    <mergeCell ref="AH1:AS1"/>
    <mergeCell ref="AH2:AK2"/>
    <mergeCell ref="AL2:AO2"/>
    <mergeCell ref="AP2:AS2"/>
    <mergeCell ref="V2:Y2"/>
    <mergeCell ref="Z2:AC2"/>
    <mergeCell ref="AD2:AG2"/>
    <mergeCell ref="J1:U1"/>
    <mergeCell ref="V1:AG1"/>
    <mergeCell ref="BR1:CC1"/>
    <mergeCell ref="CD1:CO1"/>
    <mergeCell ref="B43:E43"/>
    <mergeCell ref="B27:E27"/>
    <mergeCell ref="B28:E28"/>
    <mergeCell ref="B29:E29"/>
    <mergeCell ref="B34:I34"/>
    <mergeCell ref="B35:E35"/>
    <mergeCell ref="B36:E36"/>
    <mergeCell ref="B38:E38"/>
    <mergeCell ref="B39:E39"/>
    <mergeCell ref="B40:E40"/>
    <mergeCell ref="B41:E41"/>
    <mergeCell ref="B42:E42"/>
    <mergeCell ref="B31:C31"/>
    <mergeCell ref="E31:G31"/>
    <mergeCell ref="B32:C32"/>
    <mergeCell ref="E32:G32"/>
    <mergeCell ref="B55:E55"/>
    <mergeCell ref="B44:E44"/>
    <mergeCell ref="B45:E45"/>
    <mergeCell ref="B46:E46"/>
    <mergeCell ref="B47:E47"/>
    <mergeCell ref="B48:E48"/>
    <mergeCell ref="B49:E49"/>
    <mergeCell ref="B50:E50"/>
    <mergeCell ref="B51:E51"/>
    <mergeCell ref="B52:E52"/>
    <mergeCell ref="B53:E53"/>
    <mergeCell ref="B54:E54"/>
    <mergeCell ref="B33:C33"/>
    <mergeCell ref="B67:E67"/>
    <mergeCell ref="B56:E56"/>
    <mergeCell ref="B57:E57"/>
    <mergeCell ref="B58:E58"/>
    <mergeCell ref="B59:E59"/>
    <mergeCell ref="B60:E60"/>
    <mergeCell ref="B61:E61"/>
    <mergeCell ref="B62:E62"/>
    <mergeCell ref="B63:E63"/>
    <mergeCell ref="B64:E64"/>
    <mergeCell ref="B65:E65"/>
    <mergeCell ref="B66:E66"/>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A2C93-3AAC-477B-92F3-6C4A44D9A944}">
  <sheetPr>
    <tabColor theme="7" tint="-0.249977111117893"/>
  </sheetPr>
  <dimension ref="A1:CO49"/>
  <sheetViews>
    <sheetView zoomScaleNormal="100" workbookViewId="0">
      <pane xSplit="9" ySplit="1" topLeftCell="J2" activePane="bottomRight" state="frozen"/>
      <selection pane="topRight" activeCell="J1" sqref="J1"/>
      <selection pane="bottomLeft" activeCell="A4" sqref="A4"/>
      <selection pane="bottomRight" activeCell="F2" sqref="F2:G2"/>
    </sheetView>
  </sheetViews>
  <sheetFormatPr defaultColWidth="11.42578125" defaultRowHeight="15"/>
  <cols>
    <col min="1" max="1" width="15.42578125" customWidth="1"/>
    <col min="2" max="2" width="21.7109375" style="48" customWidth="1"/>
    <col min="3" max="4" width="23" style="48" customWidth="1"/>
    <col min="5" max="5" width="10.42578125" style="62" customWidth="1"/>
    <col min="6" max="6" width="10.42578125" style="48" customWidth="1"/>
    <col min="7" max="8" width="14" style="48" bestFit="1" customWidth="1"/>
    <col min="9" max="9" width="16.140625" style="48" customWidth="1"/>
    <col min="10" max="10" width="11.42578125" style="48"/>
    <col min="11" max="11" width="12.42578125" style="48" customWidth="1"/>
    <col min="12" max="13" width="11.42578125" style="48"/>
    <col min="14" max="14" width="12.42578125" style="48" bestFit="1" customWidth="1"/>
    <col min="15" max="17" width="11.42578125" style="48"/>
    <col min="18" max="18" width="12.42578125" style="48" bestFit="1" customWidth="1"/>
    <col min="19" max="20" width="11.42578125" style="48"/>
    <col min="21" max="21" width="11.42578125" style="54"/>
    <col min="23" max="24" width="12.42578125" bestFit="1" customWidth="1"/>
    <col min="27" max="28" width="12.42578125" bestFit="1" customWidth="1"/>
    <col min="31" max="32" width="12.42578125" bestFit="1" customWidth="1"/>
    <col min="35" max="36" width="12.42578125" bestFit="1" customWidth="1"/>
    <col min="39" max="40" width="12.42578125" bestFit="1" customWidth="1"/>
    <col min="43" max="43" width="12.42578125" bestFit="1" customWidth="1"/>
  </cols>
  <sheetData>
    <row r="1" spans="1:93" ht="35.1" customHeight="1">
      <c r="B1" s="351" t="s">
        <v>400</v>
      </c>
      <c r="C1" s="351"/>
      <c r="D1" s="351"/>
      <c r="E1" s="351"/>
      <c r="F1" s="351"/>
      <c r="G1" s="351"/>
    </row>
    <row r="2" spans="1:93">
      <c r="B2" s="353" t="s">
        <v>136</v>
      </c>
      <c r="C2" s="354"/>
      <c r="D2" s="354"/>
      <c r="E2" s="402"/>
      <c r="F2" s="431">
        <f>'[1]Costeo Inf_Final'!F10+'[1]Costeo Formación_Final'!F37+'[1]Costeo Relac_Final'!F25</f>
        <v>5226104899.1493587</v>
      </c>
      <c r="G2" s="431"/>
    </row>
    <row r="3" spans="1:93">
      <c r="B3" s="353" t="s">
        <v>137</v>
      </c>
      <c r="C3" s="354"/>
      <c r="D3" s="354"/>
      <c r="E3" s="402"/>
      <c r="F3" s="431">
        <f>'[1]Costeo Inf_Final'!F11+'[1]Costeo Formación_Final'!F38+'[1]Costeo Relac_Final'!F26</f>
        <v>5624513431.2255268</v>
      </c>
      <c r="G3" s="431"/>
    </row>
    <row r="4" spans="1:93" s="48" customFormat="1">
      <c r="A4"/>
      <c r="B4" s="353" t="s">
        <v>138</v>
      </c>
      <c r="C4" s="354"/>
      <c r="D4" s="354"/>
      <c r="E4" s="402"/>
      <c r="F4" s="431">
        <f>'[1]Costeo Inf_Final'!F12+'[1]Costeo Formación_Final'!F39+'[1]Costeo Relac_Final'!F27</f>
        <v>2200000000</v>
      </c>
      <c r="G4" s="431"/>
      <c r="U4" s="5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row>
    <row r="5" spans="1:93" s="48" customFormat="1">
      <c r="A5"/>
      <c r="B5" s="353" t="s">
        <v>139</v>
      </c>
      <c r="C5" s="354"/>
      <c r="D5" s="354"/>
      <c r="E5" s="402"/>
      <c r="F5" s="431">
        <f>'[1]Costeo Inf_Final'!F13+'[1]Costeo Formación_Final'!F40+'[1]Costeo Relac_Final'!F28</f>
        <v>0</v>
      </c>
      <c r="G5" s="431"/>
      <c r="U5" s="54"/>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row>
    <row r="6" spans="1:93" s="48" customFormat="1">
      <c r="A6"/>
      <c r="B6" s="358" t="s">
        <v>140</v>
      </c>
      <c r="C6" s="359"/>
      <c r="D6" s="359"/>
      <c r="E6" s="403"/>
      <c r="F6" s="432">
        <f>SUM(F2:G5)</f>
        <v>13050618330.374886</v>
      </c>
      <c r="G6" s="432"/>
      <c r="U6" s="54"/>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row>
    <row r="8" spans="1:93" s="48" customFormat="1">
      <c r="A8"/>
      <c r="B8" s="395" t="s">
        <v>141</v>
      </c>
      <c r="C8" s="396"/>
      <c r="D8" s="396"/>
      <c r="E8" s="396"/>
      <c r="F8" s="396"/>
      <c r="G8" s="396"/>
      <c r="H8" s="396"/>
      <c r="I8" s="396"/>
      <c r="J8" s="56"/>
      <c r="U8" s="54"/>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row>
    <row r="9" spans="1:93" s="48" customFormat="1" ht="38.25">
      <c r="A9"/>
      <c r="B9" s="391" t="s">
        <v>142</v>
      </c>
      <c r="C9" s="392"/>
      <c r="D9" s="392"/>
      <c r="E9" s="393"/>
      <c r="F9" s="60" t="s">
        <v>143</v>
      </c>
      <c r="G9" s="60" t="s">
        <v>144</v>
      </c>
      <c r="H9" s="60" t="s">
        <v>145</v>
      </c>
      <c r="I9" s="60" t="s">
        <v>146</v>
      </c>
      <c r="U9" s="54"/>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row>
    <row r="10" spans="1:93" s="48" customFormat="1">
      <c r="A10"/>
      <c r="B10" s="391" t="s">
        <v>147</v>
      </c>
      <c r="C10" s="392"/>
      <c r="D10" s="392"/>
      <c r="E10" s="393"/>
      <c r="F10" s="61" t="s">
        <v>148</v>
      </c>
      <c r="G10" s="51">
        <v>100000</v>
      </c>
      <c r="H10" s="51">
        <f>G10*1.15</f>
        <v>114999.99999999999</v>
      </c>
      <c r="I10" s="51">
        <f>H10*1.15</f>
        <v>132249.99999999997</v>
      </c>
      <c r="U10" s="54"/>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row>
    <row r="11" spans="1:93" s="48" customFormat="1">
      <c r="A11"/>
      <c r="B11" s="57" t="s">
        <v>149</v>
      </c>
      <c r="C11" s="58"/>
      <c r="D11" s="58"/>
      <c r="E11" s="59"/>
      <c r="F11" s="61" t="s">
        <v>150</v>
      </c>
      <c r="G11" s="51">
        <v>11800000</v>
      </c>
      <c r="H11" s="51">
        <f t="shared" ref="H11:I26" si="0">G11*1.15</f>
        <v>13569999.999999998</v>
      </c>
      <c r="I11" s="51">
        <f t="shared" si="0"/>
        <v>15605499.999999996</v>
      </c>
      <c r="U11" s="54"/>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row>
    <row r="12" spans="1:93" s="48" customFormat="1">
      <c r="A12"/>
      <c r="B12" s="391" t="s">
        <v>151</v>
      </c>
      <c r="C12" s="392"/>
      <c r="D12" s="392"/>
      <c r="E12" s="393"/>
      <c r="F12" s="61" t="s">
        <v>148</v>
      </c>
      <c r="G12" s="51">
        <v>5800</v>
      </c>
      <c r="H12" s="51">
        <f t="shared" si="0"/>
        <v>6669.9999999999991</v>
      </c>
      <c r="I12" s="51">
        <f t="shared" si="0"/>
        <v>7670.4999999999982</v>
      </c>
      <c r="U12" s="54"/>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row>
    <row r="13" spans="1:93" s="48" customFormat="1">
      <c r="A13"/>
      <c r="B13" s="391" t="s">
        <v>152</v>
      </c>
      <c r="C13" s="392"/>
      <c r="D13" s="392"/>
      <c r="E13" s="393"/>
      <c r="F13" s="61" t="s">
        <v>148</v>
      </c>
      <c r="G13" s="51">
        <v>7250</v>
      </c>
      <c r="H13" s="51">
        <f t="shared" si="0"/>
        <v>8337.5</v>
      </c>
      <c r="I13" s="51">
        <f t="shared" si="0"/>
        <v>9588.125</v>
      </c>
      <c r="U13" s="54"/>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row>
    <row r="14" spans="1:93" s="48" customFormat="1">
      <c r="A14"/>
      <c r="B14" s="391" t="s">
        <v>153</v>
      </c>
      <c r="C14" s="392"/>
      <c r="D14" s="392"/>
      <c r="E14" s="393"/>
      <c r="F14" s="61" t="s">
        <v>148</v>
      </c>
      <c r="G14" s="51">
        <v>10150</v>
      </c>
      <c r="H14" s="51">
        <f t="shared" si="0"/>
        <v>11672.5</v>
      </c>
      <c r="I14" s="51">
        <f t="shared" si="0"/>
        <v>13423.374999999998</v>
      </c>
      <c r="U14" s="5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row>
    <row r="15" spans="1:93" s="48" customFormat="1">
      <c r="A15"/>
      <c r="B15" s="391" t="s">
        <v>154</v>
      </c>
      <c r="C15" s="392"/>
      <c r="D15" s="392"/>
      <c r="E15" s="393"/>
      <c r="F15" s="61" t="s">
        <v>148</v>
      </c>
      <c r="G15" s="51">
        <v>21750</v>
      </c>
      <c r="H15" s="51">
        <f t="shared" si="0"/>
        <v>25012.499999999996</v>
      </c>
      <c r="I15" s="51">
        <f t="shared" si="0"/>
        <v>28764.374999999993</v>
      </c>
      <c r="U15" s="54"/>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row>
    <row r="16" spans="1:93" s="48" customFormat="1">
      <c r="A16"/>
      <c r="B16" s="391" t="s">
        <v>155</v>
      </c>
      <c r="C16" s="392"/>
      <c r="D16" s="392"/>
      <c r="E16" s="393"/>
      <c r="F16" s="61" t="s">
        <v>148</v>
      </c>
      <c r="G16" s="51">
        <v>27549</v>
      </c>
      <c r="H16" s="51">
        <f t="shared" si="0"/>
        <v>31681.35</v>
      </c>
      <c r="I16" s="51">
        <f t="shared" si="0"/>
        <v>36433.552499999998</v>
      </c>
      <c r="U16" s="54"/>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row>
    <row r="17" spans="1:93" s="48" customFormat="1">
      <c r="A17"/>
      <c r="B17" s="391" t="s">
        <v>156</v>
      </c>
      <c r="C17" s="392"/>
      <c r="D17" s="392"/>
      <c r="E17" s="393"/>
      <c r="F17" s="61" t="s">
        <v>150</v>
      </c>
      <c r="G17" s="51">
        <v>6450000</v>
      </c>
      <c r="H17" s="51">
        <f t="shared" si="0"/>
        <v>7417499.9999999991</v>
      </c>
      <c r="I17" s="51">
        <f t="shared" si="0"/>
        <v>8530124.9999999981</v>
      </c>
      <c r="U17" s="54"/>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row>
    <row r="18" spans="1:93" s="48" customFormat="1">
      <c r="A18"/>
      <c r="B18" s="391" t="s">
        <v>157</v>
      </c>
      <c r="C18" s="392"/>
      <c r="D18" s="392"/>
      <c r="E18" s="393"/>
      <c r="F18" s="61" t="s">
        <v>150</v>
      </c>
      <c r="G18" s="51">
        <v>3550000</v>
      </c>
      <c r="H18" s="51">
        <f t="shared" si="0"/>
        <v>4082499.9999999995</v>
      </c>
      <c r="I18" s="51">
        <f t="shared" si="0"/>
        <v>4694874.9999999991</v>
      </c>
      <c r="U18" s="54"/>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row>
    <row r="19" spans="1:93" s="48" customFormat="1">
      <c r="A19"/>
      <c r="B19" s="391" t="s">
        <v>158</v>
      </c>
      <c r="C19" s="392"/>
      <c r="D19" s="392"/>
      <c r="E19" s="393"/>
      <c r="F19" s="61" t="s">
        <v>150</v>
      </c>
      <c r="G19" s="51">
        <v>2050000</v>
      </c>
      <c r="H19" s="51">
        <f t="shared" si="0"/>
        <v>2357500</v>
      </c>
      <c r="I19" s="51">
        <f t="shared" si="0"/>
        <v>2711125</v>
      </c>
      <c r="U19" s="54"/>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row>
    <row r="20" spans="1:93" s="48" customFormat="1">
      <c r="A20"/>
      <c r="B20" s="391" t="s">
        <v>159</v>
      </c>
      <c r="C20" s="392" t="s">
        <v>159</v>
      </c>
      <c r="D20" s="392" t="s">
        <v>159</v>
      </c>
      <c r="E20" s="393" t="s">
        <v>159</v>
      </c>
      <c r="F20" s="61" t="s">
        <v>150</v>
      </c>
      <c r="G20" s="51">
        <v>8783593.975252809</v>
      </c>
      <c r="H20" s="51">
        <f t="shared" si="0"/>
        <v>10101133.07154073</v>
      </c>
      <c r="I20" s="51">
        <f t="shared" si="0"/>
        <v>11616303.032271838</v>
      </c>
      <c r="U20" s="54"/>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row>
    <row r="21" spans="1:93">
      <c r="B21" s="391" t="s">
        <v>160</v>
      </c>
      <c r="C21" s="392" t="s">
        <v>160</v>
      </c>
      <c r="D21" s="392" t="s">
        <v>160</v>
      </c>
      <c r="E21" s="393" t="s">
        <v>160</v>
      </c>
      <c r="F21" s="61" t="s">
        <v>150</v>
      </c>
      <c r="G21" s="51">
        <v>7210527.9050035113</v>
      </c>
      <c r="H21" s="51">
        <f t="shared" si="0"/>
        <v>8292107.0907540377</v>
      </c>
      <c r="I21" s="51">
        <f t="shared" si="0"/>
        <v>9535923.1543671433</v>
      </c>
    </row>
    <row r="22" spans="1:93">
      <c r="B22" s="391" t="s">
        <v>161</v>
      </c>
      <c r="C22" s="392" t="s">
        <v>161</v>
      </c>
      <c r="D22" s="392" t="s">
        <v>161</v>
      </c>
      <c r="E22" s="393" t="s">
        <v>161</v>
      </c>
      <c r="F22" s="61" t="s">
        <v>150</v>
      </c>
      <c r="G22" s="51">
        <v>6287539.2380898874</v>
      </c>
      <c r="H22" s="51">
        <f t="shared" si="0"/>
        <v>7230670.1238033697</v>
      </c>
      <c r="I22" s="51">
        <f t="shared" si="0"/>
        <v>8315270.6423738748</v>
      </c>
    </row>
    <row r="23" spans="1:93">
      <c r="B23" s="391" t="s">
        <v>162</v>
      </c>
      <c r="C23" s="392" t="s">
        <v>162</v>
      </c>
      <c r="D23" s="392" t="s">
        <v>162</v>
      </c>
      <c r="E23" s="393" t="s">
        <v>162</v>
      </c>
      <c r="F23" s="61" t="s">
        <v>150</v>
      </c>
      <c r="G23" s="51">
        <v>5680247.9545944529</v>
      </c>
      <c r="H23" s="51">
        <f t="shared" si="0"/>
        <v>6532285.1477836203</v>
      </c>
      <c r="I23" s="51">
        <f t="shared" si="0"/>
        <v>7512127.9199511623</v>
      </c>
    </row>
    <row r="24" spans="1:93">
      <c r="B24" s="391" t="s">
        <v>163</v>
      </c>
      <c r="C24" s="392" t="s">
        <v>163</v>
      </c>
      <c r="D24" s="392" t="s">
        <v>163</v>
      </c>
      <c r="E24" s="393" t="s">
        <v>163</v>
      </c>
      <c r="F24" s="61" t="s">
        <v>150</v>
      </c>
      <c r="G24" s="51">
        <v>4079343.3677949435</v>
      </c>
      <c r="H24" s="51">
        <f t="shared" si="0"/>
        <v>4691244.8729641847</v>
      </c>
      <c r="I24" s="51">
        <f t="shared" si="0"/>
        <v>5394931.6039088117</v>
      </c>
    </row>
    <row r="25" spans="1:93" s="48" customFormat="1">
      <c r="A25"/>
      <c r="B25" s="391" t="s">
        <v>164</v>
      </c>
      <c r="C25" s="392" t="s">
        <v>164</v>
      </c>
      <c r="D25" s="392" t="s">
        <v>164</v>
      </c>
      <c r="E25" s="393" t="s">
        <v>164</v>
      </c>
      <c r="F25" s="61" t="s">
        <v>150</v>
      </c>
      <c r="G25" s="51">
        <v>3992628.2231460675</v>
      </c>
      <c r="H25" s="51">
        <f t="shared" si="0"/>
        <v>4591522.4566179775</v>
      </c>
      <c r="I25" s="51">
        <f t="shared" si="0"/>
        <v>5280250.8251106739</v>
      </c>
      <c r="U25" s="54"/>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row>
    <row r="26" spans="1:93" s="48" customFormat="1">
      <c r="A26"/>
      <c r="B26" s="391" t="s">
        <v>165</v>
      </c>
      <c r="C26" s="392" t="s">
        <v>165</v>
      </c>
      <c r="D26" s="392" t="s">
        <v>165</v>
      </c>
      <c r="E26" s="393" t="s">
        <v>165</v>
      </c>
      <c r="F26" s="61" t="s">
        <v>150</v>
      </c>
      <c r="G26" s="51">
        <v>3976232.6028573038</v>
      </c>
      <c r="H26" s="51">
        <f t="shared" si="0"/>
        <v>4572667.4932858991</v>
      </c>
      <c r="I26" s="51">
        <f t="shared" si="0"/>
        <v>5258567.6172787836</v>
      </c>
      <c r="U26" s="54"/>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row>
    <row r="27" spans="1:93" s="48" customFormat="1">
      <c r="A27"/>
      <c r="B27" s="391" t="s">
        <v>166</v>
      </c>
      <c r="C27" s="392" t="s">
        <v>166</v>
      </c>
      <c r="D27" s="392" t="s">
        <v>166</v>
      </c>
      <c r="E27" s="393" t="s">
        <v>166</v>
      </c>
      <c r="F27" s="61" t="s">
        <v>150</v>
      </c>
      <c r="G27" s="51">
        <v>3802813.1566432589</v>
      </c>
      <c r="H27" s="51">
        <f t="shared" ref="H27:I49" si="1">G27*1.15</f>
        <v>4373235.1301397476</v>
      </c>
      <c r="I27" s="51">
        <f t="shared" si="1"/>
        <v>5029220.3996607093</v>
      </c>
      <c r="U27" s="54"/>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row>
    <row r="28" spans="1:93" s="48" customFormat="1">
      <c r="A28"/>
      <c r="B28" s="391" t="s">
        <v>167</v>
      </c>
      <c r="C28" s="392" t="s">
        <v>167</v>
      </c>
      <c r="D28" s="392" t="s">
        <v>167</v>
      </c>
      <c r="E28" s="393" t="s">
        <v>167</v>
      </c>
      <c r="F28" s="61" t="s">
        <v>150</v>
      </c>
      <c r="G28" s="51">
        <v>3052878.2904985957</v>
      </c>
      <c r="H28" s="51">
        <f t="shared" si="1"/>
        <v>3510810.0340733849</v>
      </c>
      <c r="I28" s="51">
        <f t="shared" si="1"/>
        <v>4037431.5391843924</v>
      </c>
      <c r="U28" s="54"/>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row>
    <row r="29" spans="1:93" s="48" customFormat="1">
      <c r="A29"/>
      <c r="B29" s="391" t="s">
        <v>168</v>
      </c>
      <c r="C29" s="392"/>
      <c r="D29" s="392"/>
      <c r="E29" s="393"/>
      <c r="F29" s="61" t="s">
        <v>169</v>
      </c>
      <c r="G29" s="51">
        <v>28000</v>
      </c>
      <c r="H29" s="51">
        <f t="shared" si="1"/>
        <v>32199.999999999996</v>
      </c>
      <c r="I29" s="51">
        <f t="shared" si="1"/>
        <v>37029.999999999993</v>
      </c>
      <c r="U29" s="54"/>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row>
    <row r="30" spans="1:93" s="48" customFormat="1">
      <c r="A30"/>
      <c r="B30" s="391" t="s">
        <v>170</v>
      </c>
      <c r="C30" s="392"/>
      <c r="D30" s="392"/>
      <c r="E30" s="393"/>
      <c r="F30" s="61" t="s">
        <v>169</v>
      </c>
      <c r="G30" s="51">
        <v>250000</v>
      </c>
      <c r="H30" s="51">
        <f t="shared" si="1"/>
        <v>287500</v>
      </c>
      <c r="I30" s="51">
        <f t="shared" si="1"/>
        <v>330625</v>
      </c>
      <c r="U30" s="54"/>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row>
    <row r="31" spans="1:93" s="48" customFormat="1">
      <c r="A31"/>
      <c r="B31" s="391" t="s">
        <v>171</v>
      </c>
      <c r="C31" s="392"/>
      <c r="D31" s="392"/>
      <c r="E31" s="393"/>
      <c r="F31" s="61" t="s">
        <v>169</v>
      </c>
      <c r="G31" s="51">
        <v>750000</v>
      </c>
      <c r="H31" s="51">
        <f t="shared" si="1"/>
        <v>862499.99999999988</v>
      </c>
      <c r="I31" s="51">
        <f t="shared" si="1"/>
        <v>991874.99999999977</v>
      </c>
      <c r="U31" s="54"/>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row>
    <row r="32" spans="1:93" s="48" customFormat="1">
      <c r="A32"/>
      <c r="B32" s="391" t="s">
        <v>172</v>
      </c>
      <c r="C32" s="392"/>
      <c r="D32" s="392"/>
      <c r="E32" s="393"/>
      <c r="F32" s="61" t="s">
        <v>150</v>
      </c>
      <c r="G32" s="51">
        <v>350000</v>
      </c>
      <c r="H32" s="51">
        <f t="shared" si="1"/>
        <v>402499.99999999994</v>
      </c>
      <c r="I32" s="51">
        <f t="shared" si="1"/>
        <v>462874.99999999988</v>
      </c>
      <c r="U32" s="54"/>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row>
    <row r="33" spans="1:93" s="48" customFormat="1">
      <c r="A33"/>
      <c r="B33" s="391" t="s">
        <v>173</v>
      </c>
      <c r="C33" s="392"/>
      <c r="D33" s="392"/>
      <c r="E33" s="393"/>
      <c r="F33" s="61" t="s">
        <v>169</v>
      </c>
      <c r="G33" s="51">
        <v>3000000</v>
      </c>
      <c r="H33" s="51">
        <f t="shared" si="1"/>
        <v>3449999.9999999995</v>
      </c>
      <c r="I33" s="51">
        <f t="shared" si="1"/>
        <v>3967499.9999999991</v>
      </c>
      <c r="U33" s="54"/>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row>
    <row r="34" spans="1:93" s="48" customFormat="1">
      <c r="A34"/>
      <c r="B34" s="391" t="s">
        <v>174</v>
      </c>
      <c r="C34" s="392"/>
      <c r="D34" s="392"/>
      <c r="E34" s="393"/>
      <c r="F34" s="61" t="s">
        <v>169</v>
      </c>
      <c r="G34" s="51">
        <v>220000</v>
      </c>
      <c r="H34" s="51">
        <f t="shared" si="1"/>
        <v>252999.99999999997</v>
      </c>
      <c r="I34" s="51">
        <f t="shared" si="1"/>
        <v>290949.99999999994</v>
      </c>
      <c r="U34" s="5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row>
    <row r="35" spans="1:93" s="48" customFormat="1">
      <c r="A35"/>
      <c r="B35" s="391" t="s">
        <v>175</v>
      </c>
      <c r="C35" s="392"/>
      <c r="D35" s="392"/>
      <c r="E35" s="393"/>
      <c r="F35" s="61" t="s">
        <v>169</v>
      </c>
      <c r="G35" s="51">
        <v>350000</v>
      </c>
      <c r="H35" s="51">
        <f t="shared" si="1"/>
        <v>402499.99999999994</v>
      </c>
      <c r="I35" s="51">
        <f t="shared" si="1"/>
        <v>462874.99999999988</v>
      </c>
      <c r="U35" s="54"/>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row>
    <row r="36" spans="1:93" s="48" customFormat="1">
      <c r="A36"/>
      <c r="B36" s="391" t="s">
        <v>176</v>
      </c>
      <c r="C36" s="392"/>
      <c r="D36" s="392"/>
      <c r="E36" s="393"/>
      <c r="F36" s="61" t="s">
        <v>169</v>
      </c>
      <c r="G36" s="51">
        <v>750000</v>
      </c>
      <c r="H36" s="51">
        <f t="shared" si="1"/>
        <v>862499.99999999988</v>
      </c>
      <c r="I36" s="51">
        <f t="shared" si="1"/>
        <v>991874.99999999977</v>
      </c>
      <c r="U36" s="54"/>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row>
    <row r="37" spans="1:93" s="48" customFormat="1">
      <c r="A37"/>
      <c r="B37" s="391" t="s">
        <v>177</v>
      </c>
      <c r="C37" s="392"/>
      <c r="D37" s="392"/>
      <c r="E37" s="393"/>
      <c r="F37" s="61" t="s">
        <v>150</v>
      </c>
      <c r="G37" s="51">
        <v>5680248</v>
      </c>
      <c r="H37" s="51">
        <f t="shared" si="1"/>
        <v>6532285.1999999993</v>
      </c>
      <c r="I37" s="51">
        <f t="shared" si="1"/>
        <v>7512127.9799999986</v>
      </c>
      <c r="U37" s="54"/>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row>
    <row r="38" spans="1:93" s="48" customFormat="1">
      <c r="A38"/>
      <c r="B38" s="391" t="s">
        <v>178</v>
      </c>
      <c r="C38" s="392"/>
      <c r="D38" s="392"/>
      <c r="E38" s="393"/>
      <c r="F38" s="61" t="s">
        <v>150</v>
      </c>
      <c r="G38" s="51">
        <v>5680248</v>
      </c>
      <c r="H38" s="51">
        <f t="shared" si="1"/>
        <v>6532285.1999999993</v>
      </c>
      <c r="I38" s="51">
        <f t="shared" si="1"/>
        <v>7512127.9799999986</v>
      </c>
      <c r="U38" s="54"/>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row>
    <row r="39" spans="1:93" s="48" customFormat="1">
      <c r="A39"/>
      <c r="B39" s="391" t="s">
        <v>179</v>
      </c>
      <c r="C39" s="392"/>
      <c r="D39" s="392"/>
      <c r="E39" s="393"/>
      <c r="F39" s="61" t="s">
        <v>169</v>
      </c>
      <c r="G39" s="51">
        <v>30000000</v>
      </c>
      <c r="H39" s="51">
        <f t="shared" si="1"/>
        <v>34500000</v>
      </c>
      <c r="I39" s="51">
        <f t="shared" si="1"/>
        <v>39675000</v>
      </c>
      <c r="U39" s="54"/>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row>
    <row r="40" spans="1:93" s="48" customFormat="1">
      <c r="A40"/>
      <c r="B40" s="391" t="s">
        <v>180</v>
      </c>
      <c r="C40" s="392"/>
      <c r="D40" s="392"/>
      <c r="E40" s="393"/>
      <c r="F40" s="61" t="s">
        <v>150</v>
      </c>
      <c r="G40" s="51">
        <v>165000</v>
      </c>
      <c r="H40" s="51">
        <f t="shared" si="1"/>
        <v>189749.99999999997</v>
      </c>
      <c r="I40" s="51">
        <f t="shared" si="1"/>
        <v>218212.49999999994</v>
      </c>
      <c r="U40" s="54"/>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row>
    <row r="41" spans="1:93" s="48" customFormat="1">
      <c r="A41"/>
      <c r="B41" s="391" t="s">
        <v>181</v>
      </c>
      <c r="C41" s="392"/>
      <c r="D41" s="392"/>
      <c r="E41" s="393"/>
      <c r="F41" s="61" t="s">
        <v>169</v>
      </c>
      <c r="G41" s="51">
        <v>400000000</v>
      </c>
      <c r="H41" s="51">
        <v>750000000</v>
      </c>
      <c r="I41" s="51">
        <v>1000000000</v>
      </c>
      <c r="U41" s="54"/>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row>
    <row r="42" spans="1:93" s="48" customFormat="1">
      <c r="A42"/>
      <c r="B42" s="391" t="s">
        <v>182</v>
      </c>
      <c r="C42" s="392"/>
      <c r="D42" s="392"/>
      <c r="E42" s="393"/>
      <c r="F42" s="61" t="s">
        <v>169</v>
      </c>
      <c r="G42" s="51">
        <v>400000000</v>
      </c>
      <c r="H42" s="51">
        <v>400000000</v>
      </c>
      <c r="I42" s="51">
        <v>0</v>
      </c>
      <c r="U42" s="54"/>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row>
    <row r="43" spans="1:93" s="48" customFormat="1">
      <c r="A43"/>
      <c r="B43" s="391" t="s">
        <v>183</v>
      </c>
      <c r="C43" s="392"/>
      <c r="D43" s="392"/>
      <c r="E43" s="393"/>
      <c r="F43" s="61" t="s">
        <v>169</v>
      </c>
      <c r="G43" s="51">
        <v>400000000</v>
      </c>
      <c r="H43" s="51">
        <v>250000000</v>
      </c>
      <c r="I43" s="51">
        <v>400000000</v>
      </c>
      <c r="U43" s="54"/>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row>
    <row r="44" spans="1:93" s="48" customFormat="1">
      <c r="A44"/>
      <c r="B44" s="391" t="s">
        <v>184</v>
      </c>
      <c r="C44" s="392"/>
      <c r="D44" s="392"/>
      <c r="E44" s="393"/>
      <c r="F44" s="61" t="s">
        <v>169</v>
      </c>
      <c r="G44" s="51">
        <v>200000000</v>
      </c>
      <c r="H44" s="51">
        <v>200000000</v>
      </c>
      <c r="I44" s="51">
        <v>200000000</v>
      </c>
      <c r="U44" s="5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row>
    <row r="45" spans="1:93" s="48" customFormat="1">
      <c r="A45"/>
      <c r="B45" s="391" t="s">
        <v>185</v>
      </c>
      <c r="C45" s="392"/>
      <c r="D45" s="392"/>
      <c r="E45" s="393"/>
      <c r="F45" s="61" t="s">
        <v>169</v>
      </c>
      <c r="G45" s="51">
        <v>600000000</v>
      </c>
      <c r="H45" s="51">
        <v>750000000</v>
      </c>
      <c r="I45" s="51">
        <v>500000000</v>
      </c>
      <c r="U45" s="54"/>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row>
    <row r="46" spans="1:93" s="48" customFormat="1">
      <c r="A46"/>
      <c r="B46" s="391" t="s">
        <v>186</v>
      </c>
      <c r="C46" s="392"/>
      <c r="D46" s="392"/>
      <c r="E46" s="393"/>
      <c r="F46" s="61" t="s">
        <v>169</v>
      </c>
      <c r="G46" s="51">
        <v>600000000</v>
      </c>
      <c r="H46" s="51">
        <v>600000000</v>
      </c>
      <c r="I46" s="51">
        <v>0</v>
      </c>
      <c r="U46" s="54"/>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row>
    <row r="47" spans="1:93" s="48" customFormat="1">
      <c r="A47"/>
      <c r="B47" s="391" t="s">
        <v>187</v>
      </c>
      <c r="C47" s="392"/>
      <c r="D47" s="392"/>
      <c r="E47" s="393"/>
      <c r="F47" s="61" t="s">
        <v>169</v>
      </c>
      <c r="G47" s="51">
        <v>600000000</v>
      </c>
      <c r="H47" s="51">
        <v>350000000</v>
      </c>
      <c r="I47" s="51">
        <v>500000000</v>
      </c>
      <c r="U47" s="54"/>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row>
    <row r="48" spans="1:93" s="48" customFormat="1">
      <c r="A48"/>
      <c r="B48" s="391" t="s">
        <v>188</v>
      </c>
      <c r="C48" s="392"/>
      <c r="D48" s="392"/>
      <c r="E48" s="393"/>
      <c r="F48" s="61" t="s">
        <v>169</v>
      </c>
      <c r="G48" s="51">
        <v>400000000</v>
      </c>
      <c r="H48" s="51">
        <v>400000000</v>
      </c>
      <c r="I48" s="51">
        <v>400000000</v>
      </c>
      <c r="U48" s="54"/>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row>
    <row r="49" spans="1:93" s="48" customFormat="1">
      <c r="A49"/>
      <c r="B49" s="391" t="s">
        <v>189</v>
      </c>
      <c r="C49" s="392"/>
      <c r="D49" s="392"/>
      <c r="E49" s="393"/>
      <c r="F49" s="61" t="s">
        <v>190</v>
      </c>
      <c r="G49" s="51">
        <v>350000</v>
      </c>
      <c r="H49" s="51">
        <f t="shared" si="1"/>
        <v>402499.99999999994</v>
      </c>
      <c r="I49" s="51">
        <f t="shared" si="1"/>
        <v>462874.99999999988</v>
      </c>
      <c r="U49" s="54"/>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row>
  </sheetData>
  <mergeCells count="52">
    <mergeCell ref="B4:E4"/>
    <mergeCell ref="F4:G4"/>
    <mergeCell ref="B1:G1"/>
    <mergeCell ref="B2:E2"/>
    <mergeCell ref="F2:G2"/>
    <mergeCell ref="B3:E3"/>
    <mergeCell ref="F3:G3"/>
    <mergeCell ref="B16:E16"/>
    <mergeCell ref="B5:E5"/>
    <mergeCell ref="F5:G5"/>
    <mergeCell ref="B6:E6"/>
    <mergeCell ref="F6:G6"/>
    <mergeCell ref="B8:I8"/>
    <mergeCell ref="B9:E9"/>
    <mergeCell ref="B10:E10"/>
    <mergeCell ref="B12:E12"/>
    <mergeCell ref="B13:E13"/>
    <mergeCell ref="B14:E14"/>
    <mergeCell ref="B15:E15"/>
    <mergeCell ref="B28:E28"/>
    <mergeCell ref="B17:E17"/>
    <mergeCell ref="B18:E18"/>
    <mergeCell ref="B19:E19"/>
    <mergeCell ref="B20:E20"/>
    <mergeCell ref="B21:E21"/>
    <mergeCell ref="B22:E22"/>
    <mergeCell ref="B23:E23"/>
    <mergeCell ref="B24:E24"/>
    <mergeCell ref="B25:E25"/>
    <mergeCell ref="B26:E26"/>
    <mergeCell ref="B27:E27"/>
    <mergeCell ref="B40:E40"/>
    <mergeCell ref="B29:E29"/>
    <mergeCell ref="B30:E30"/>
    <mergeCell ref="B31:E31"/>
    <mergeCell ref="B32:E32"/>
    <mergeCell ref="B33:E33"/>
    <mergeCell ref="B34:E34"/>
    <mergeCell ref="B35:E35"/>
    <mergeCell ref="B36:E36"/>
    <mergeCell ref="B37:E37"/>
    <mergeCell ref="B38:E38"/>
    <mergeCell ref="B39:E39"/>
    <mergeCell ref="B47:E47"/>
    <mergeCell ref="B48:E48"/>
    <mergeCell ref="B49:E49"/>
    <mergeCell ref="B41:E41"/>
    <mergeCell ref="B42:E42"/>
    <mergeCell ref="B43:E43"/>
    <mergeCell ref="B44:E44"/>
    <mergeCell ref="B45:E45"/>
    <mergeCell ref="B46:E4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92C89-52CE-468A-B2DC-F90E654A1DF7}">
  <sheetPr>
    <tabColor rgb="FF00B0F0"/>
  </sheetPr>
  <dimension ref="A2:P117"/>
  <sheetViews>
    <sheetView topLeftCell="A92" zoomScale="80" zoomScaleNormal="80" workbookViewId="0">
      <selection activeCell="C101" sqref="C101"/>
    </sheetView>
  </sheetViews>
  <sheetFormatPr defaultColWidth="8.7109375" defaultRowHeight="15"/>
  <cols>
    <col min="1" max="1" width="33.7109375" customWidth="1"/>
    <col min="2" max="2" width="34.7109375" customWidth="1"/>
    <col min="3" max="3" width="45.7109375" style="91" customWidth="1"/>
    <col min="4" max="4" width="65.42578125" style="285" customWidth="1"/>
    <col min="5" max="5" width="12.140625" customWidth="1"/>
    <col min="6" max="7" width="12.7109375" customWidth="1"/>
    <col min="8" max="8" width="12" customWidth="1"/>
    <col min="9" max="9" width="12.140625" customWidth="1"/>
    <col min="10" max="10" width="16.7109375" bestFit="1" customWidth="1"/>
    <col min="11" max="11" width="12.7109375" bestFit="1" customWidth="1"/>
    <col min="12" max="12" width="12.140625" bestFit="1" customWidth="1"/>
    <col min="13" max="13" width="13.7109375" bestFit="1" customWidth="1"/>
    <col min="14" max="14" width="16.42578125" bestFit="1" customWidth="1"/>
    <col min="15" max="15" width="12.7109375" bestFit="1" customWidth="1"/>
    <col min="16" max="16" width="12.140625" bestFit="1" customWidth="1"/>
  </cols>
  <sheetData>
    <row r="2" spans="1:5" ht="48.95" customHeight="1">
      <c r="A2" s="464" t="s">
        <v>0</v>
      </c>
      <c r="B2" s="465"/>
      <c r="C2" s="465"/>
      <c r="D2" s="466"/>
    </row>
    <row r="3" spans="1:5" ht="15.75">
      <c r="A3" s="82"/>
      <c r="B3" s="82"/>
      <c r="C3" s="118"/>
      <c r="D3" s="118" t="s">
        <v>1</v>
      </c>
    </row>
    <row r="4" spans="1:5">
      <c r="A4" s="442" t="s">
        <v>2</v>
      </c>
      <c r="B4" s="443"/>
      <c r="C4" s="83" t="s">
        <v>3</v>
      </c>
      <c r="D4" s="83" t="s">
        <v>401</v>
      </c>
    </row>
    <row r="5" spans="1:5" ht="30">
      <c r="A5" s="446"/>
      <c r="B5" s="447"/>
      <c r="C5" s="85" t="s">
        <v>5</v>
      </c>
      <c r="D5" s="85" t="s">
        <v>402</v>
      </c>
    </row>
    <row r="6" spans="1:5">
      <c r="A6" s="448" t="s">
        <v>7</v>
      </c>
      <c r="B6" s="459"/>
      <c r="C6" s="86" t="s">
        <v>8</v>
      </c>
      <c r="D6" s="86" t="s">
        <v>9</v>
      </c>
    </row>
    <row r="7" spans="1:5" ht="30">
      <c r="A7" s="460"/>
      <c r="B7" s="461"/>
      <c r="C7" s="88" t="s">
        <v>10</v>
      </c>
      <c r="D7" s="86" t="s">
        <v>403</v>
      </c>
    </row>
    <row r="8" spans="1:5">
      <c r="A8" s="462"/>
      <c r="B8" s="463"/>
      <c r="C8" s="86" t="s">
        <v>12</v>
      </c>
      <c r="D8" s="86" t="s">
        <v>404</v>
      </c>
    </row>
    <row r="9" spans="1:5" ht="30">
      <c r="A9" s="452" t="s">
        <v>14</v>
      </c>
      <c r="B9" s="452" t="s">
        <v>15</v>
      </c>
      <c r="C9" s="85" t="s">
        <v>16</v>
      </c>
      <c r="D9" s="85" t="s">
        <v>17</v>
      </c>
    </row>
    <row r="10" spans="1:5">
      <c r="A10" s="452"/>
      <c r="B10" s="452"/>
      <c r="C10" s="85" t="s">
        <v>18</v>
      </c>
      <c r="D10" s="85" t="s">
        <v>19</v>
      </c>
    </row>
    <row r="11" spans="1:5">
      <c r="A11" s="452"/>
      <c r="B11" s="467"/>
      <c r="C11" s="85" t="s">
        <v>20</v>
      </c>
      <c r="D11" s="90" t="s">
        <v>21</v>
      </c>
    </row>
    <row r="12" spans="1:5">
      <c r="A12" s="452"/>
      <c r="B12" s="452" t="s">
        <v>22</v>
      </c>
      <c r="C12" s="85" t="s">
        <v>23</v>
      </c>
      <c r="D12" s="274" t="s">
        <v>405</v>
      </c>
    </row>
    <row r="13" spans="1:5">
      <c r="A13" s="452"/>
      <c r="B13" s="452"/>
      <c r="C13" s="85" t="s">
        <v>25</v>
      </c>
      <c r="D13" s="83" t="s">
        <v>406</v>
      </c>
    </row>
    <row r="14" spans="1:5">
      <c r="A14" s="452"/>
      <c r="B14" s="467"/>
      <c r="C14" s="85" t="s">
        <v>27</v>
      </c>
      <c r="D14" s="90" t="s">
        <v>407</v>
      </c>
    </row>
    <row r="15" spans="1:5" ht="60">
      <c r="A15" s="467"/>
      <c r="B15" s="84" t="s">
        <v>29</v>
      </c>
      <c r="C15" s="85" t="s">
        <v>30</v>
      </c>
      <c r="D15" s="85" t="s">
        <v>408</v>
      </c>
    </row>
    <row r="16" spans="1:5" ht="352.35" customHeight="1">
      <c r="A16" s="468" t="s">
        <v>32</v>
      </c>
      <c r="B16" s="469" t="s">
        <v>33</v>
      </c>
      <c r="C16" s="86" t="s">
        <v>34</v>
      </c>
      <c r="D16" s="86" t="s">
        <v>409</v>
      </c>
      <c r="E16" s="91"/>
    </row>
    <row r="17" spans="1:4" ht="165">
      <c r="A17" s="468"/>
      <c r="B17" s="469"/>
      <c r="C17" s="86" t="s">
        <v>36</v>
      </c>
      <c r="D17" s="88" t="s">
        <v>410</v>
      </c>
    </row>
    <row r="18" spans="1:4" ht="112.15" customHeight="1">
      <c r="A18" s="468"/>
      <c r="B18" s="470"/>
      <c r="C18" s="86" t="s">
        <v>38</v>
      </c>
      <c r="D18" s="86" t="s">
        <v>411</v>
      </c>
    </row>
    <row r="19" spans="1:4" ht="45">
      <c r="A19" s="468"/>
      <c r="B19" s="471" t="s">
        <v>40</v>
      </c>
      <c r="C19" s="86" t="s">
        <v>41</v>
      </c>
      <c r="D19" s="275" t="s">
        <v>412</v>
      </c>
    </row>
    <row r="20" spans="1:4" ht="45">
      <c r="A20" s="468"/>
      <c r="B20" s="472"/>
      <c r="C20" s="86" t="s">
        <v>43</v>
      </c>
      <c r="D20" s="276" t="s">
        <v>413</v>
      </c>
    </row>
    <row r="21" spans="1:4" ht="60">
      <c r="A21" s="468"/>
      <c r="B21" s="472"/>
      <c r="C21" s="86" t="s">
        <v>45</v>
      </c>
      <c r="D21" s="276" t="s">
        <v>414</v>
      </c>
    </row>
    <row r="22" spans="1:4" ht="15" customHeight="1">
      <c r="A22" s="468"/>
      <c r="B22" s="472"/>
      <c r="C22" s="86" t="s">
        <v>47</v>
      </c>
      <c r="D22" s="276" t="s">
        <v>415</v>
      </c>
    </row>
    <row r="23" spans="1:4" ht="15" customHeight="1">
      <c r="A23" s="468"/>
      <c r="B23" s="472"/>
      <c r="C23" s="86" t="s">
        <v>49</v>
      </c>
      <c r="D23" s="276" t="s">
        <v>416</v>
      </c>
    </row>
    <row r="24" spans="1:4" ht="15" customHeight="1">
      <c r="A24" s="468"/>
      <c r="B24" s="472"/>
      <c r="C24" s="86" t="s">
        <v>417</v>
      </c>
      <c r="D24" s="86" t="s">
        <v>418</v>
      </c>
    </row>
    <row r="25" spans="1:4" ht="30">
      <c r="A25" s="468"/>
      <c r="B25" s="472"/>
      <c r="C25" s="86" t="s">
        <v>419</v>
      </c>
      <c r="D25" s="86" t="s">
        <v>420</v>
      </c>
    </row>
    <row r="26" spans="1:4" ht="15.75">
      <c r="A26" s="460"/>
      <c r="B26" s="94"/>
      <c r="C26" s="86" t="s">
        <v>421</v>
      </c>
      <c r="D26" s="86" t="s">
        <v>422</v>
      </c>
    </row>
    <row r="27" spans="1:4" ht="45">
      <c r="A27" s="460"/>
      <c r="B27" s="473" t="s">
        <v>53</v>
      </c>
      <c r="C27" s="86" t="s">
        <v>54</v>
      </c>
      <c r="D27" s="86" t="s">
        <v>423</v>
      </c>
    </row>
    <row r="28" spans="1:4">
      <c r="A28" s="460"/>
      <c r="B28" s="473"/>
      <c r="C28" s="120" t="s">
        <v>424</v>
      </c>
      <c r="D28" s="277"/>
    </row>
    <row r="29" spans="1:4" ht="409.5">
      <c r="A29" s="474" t="s">
        <v>58</v>
      </c>
      <c r="B29" s="475"/>
      <c r="C29" s="95" t="s">
        <v>59</v>
      </c>
      <c r="D29" s="278" t="s">
        <v>425</v>
      </c>
    </row>
    <row r="30" spans="1:4" ht="75">
      <c r="A30" s="474"/>
      <c r="B30" s="475"/>
      <c r="C30" s="96" t="s">
        <v>61</v>
      </c>
      <c r="D30" s="95" t="s">
        <v>426</v>
      </c>
    </row>
    <row r="31" spans="1:4" ht="120">
      <c r="A31" s="476"/>
      <c r="B31" s="477"/>
      <c r="C31" s="97" t="s">
        <v>63</v>
      </c>
      <c r="D31" s="95" t="s">
        <v>427</v>
      </c>
    </row>
    <row r="32" spans="1:4">
      <c r="A32" s="448" t="s">
        <v>64</v>
      </c>
      <c r="B32" s="459"/>
      <c r="C32" s="86" t="s">
        <v>65</v>
      </c>
      <c r="D32" s="279">
        <v>1138</v>
      </c>
    </row>
    <row r="33" spans="1:4">
      <c r="A33" s="460"/>
      <c r="B33" s="461"/>
      <c r="C33" s="86" t="s">
        <v>66</v>
      </c>
      <c r="D33" s="148">
        <v>36</v>
      </c>
    </row>
    <row r="34" spans="1:4">
      <c r="A34" s="460"/>
      <c r="B34" s="461"/>
      <c r="C34" s="86" t="s">
        <v>68</v>
      </c>
      <c r="D34" s="276" t="s">
        <v>428</v>
      </c>
    </row>
    <row r="35" spans="1:4">
      <c r="A35" s="462"/>
      <c r="B35" s="463"/>
      <c r="C35" s="86" t="s">
        <v>70</v>
      </c>
      <c r="D35" s="276" t="s">
        <v>71</v>
      </c>
    </row>
    <row r="36" spans="1:4">
      <c r="A36" s="442" t="s">
        <v>72</v>
      </c>
      <c r="B36" s="443"/>
      <c r="C36" s="85" t="s">
        <v>73</v>
      </c>
      <c r="D36" s="280" t="s">
        <v>989</v>
      </c>
    </row>
    <row r="37" spans="1:4" ht="45">
      <c r="A37" s="444"/>
      <c r="B37" s="445"/>
      <c r="C37" s="85" t="s">
        <v>74</v>
      </c>
      <c r="D37" s="280" t="s">
        <v>429</v>
      </c>
    </row>
    <row r="38" spans="1:4" ht="30">
      <c r="A38" s="444"/>
      <c r="B38" s="445"/>
      <c r="C38" s="85" t="s">
        <v>75</v>
      </c>
      <c r="D38" s="280" t="s">
        <v>985</v>
      </c>
    </row>
    <row r="39" spans="1:4" ht="135">
      <c r="A39" s="446"/>
      <c r="B39" s="447"/>
      <c r="C39" s="85" t="s">
        <v>76</v>
      </c>
      <c r="D39" s="280" t="s">
        <v>986</v>
      </c>
    </row>
    <row r="40" spans="1:4" ht="45">
      <c r="A40" s="448" t="s">
        <v>78</v>
      </c>
      <c r="B40" s="449"/>
      <c r="C40" s="86" t="s">
        <v>79</v>
      </c>
      <c r="D40" s="86" t="s">
        <v>987</v>
      </c>
    </row>
    <row r="41" spans="1:4" ht="90">
      <c r="A41" s="450"/>
      <c r="B41" s="451"/>
      <c r="C41" s="86" t="s">
        <v>80</v>
      </c>
      <c r="D41" s="86" t="s">
        <v>988</v>
      </c>
    </row>
    <row r="42" spans="1:4" ht="30">
      <c r="A42" s="452" t="s">
        <v>81</v>
      </c>
      <c r="B42" s="452" t="s">
        <v>82</v>
      </c>
      <c r="C42" s="99" t="s">
        <v>83</v>
      </c>
      <c r="D42" s="281" t="s">
        <v>460</v>
      </c>
    </row>
    <row r="43" spans="1:4" ht="45">
      <c r="A43" s="452"/>
      <c r="B43" s="452"/>
      <c r="C43" s="85" t="s">
        <v>84</v>
      </c>
      <c r="D43" s="280" t="s">
        <v>461</v>
      </c>
    </row>
    <row r="44" spans="1:4">
      <c r="A44" s="452"/>
      <c r="B44" s="452"/>
      <c r="C44" s="85" t="s">
        <v>85</v>
      </c>
      <c r="D44" s="238">
        <v>45078</v>
      </c>
    </row>
    <row r="45" spans="1:4">
      <c r="A45" s="452"/>
      <c r="B45" s="452"/>
      <c r="C45" s="85" t="s">
        <v>86</v>
      </c>
      <c r="D45" s="238">
        <v>45199</v>
      </c>
    </row>
    <row r="46" spans="1:4" ht="30">
      <c r="A46" s="452"/>
      <c r="B46" s="452"/>
      <c r="C46" s="85" t="s">
        <v>87</v>
      </c>
      <c r="D46" s="146" t="s">
        <v>431</v>
      </c>
    </row>
    <row r="47" spans="1:4" ht="30">
      <c r="A47" s="452"/>
      <c r="B47" s="452"/>
      <c r="C47" s="85" t="s">
        <v>89</v>
      </c>
      <c r="D47" s="239">
        <v>0.1</v>
      </c>
    </row>
    <row r="48" spans="1:4" ht="45">
      <c r="A48" s="452"/>
      <c r="B48" s="452"/>
      <c r="C48" s="86" t="s">
        <v>90</v>
      </c>
      <c r="D48" s="148" t="s">
        <v>463</v>
      </c>
    </row>
    <row r="49" spans="1:4">
      <c r="A49" s="452"/>
      <c r="B49" s="452"/>
      <c r="C49" s="86" t="s">
        <v>98</v>
      </c>
      <c r="D49" s="282">
        <v>45200</v>
      </c>
    </row>
    <row r="50" spans="1:4">
      <c r="A50" s="452"/>
      <c r="B50" s="452"/>
      <c r="C50" s="86" t="s">
        <v>92</v>
      </c>
      <c r="D50" s="282">
        <v>45350</v>
      </c>
    </row>
    <row r="51" spans="1:4" ht="30">
      <c r="A51" s="452"/>
      <c r="B51" s="452"/>
      <c r="C51" s="86" t="s">
        <v>93</v>
      </c>
      <c r="D51" s="148" t="s">
        <v>432</v>
      </c>
    </row>
    <row r="52" spans="1:4" ht="30">
      <c r="A52" s="452"/>
      <c r="B52" s="452"/>
      <c r="C52" s="86" t="s">
        <v>89</v>
      </c>
      <c r="D52" s="240">
        <v>0.2</v>
      </c>
    </row>
    <row r="53" spans="1:4" ht="45">
      <c r="A53" s="452"/>
      <c r="B53" s="452"/>
      <c r="C53" s="85" t="s">
        <v>216</v>
      </c>
      <c r="D53" s="146" t="s">
        <v>464</v>
      </c>
    </row>
    <row r="54" spans="1:4">
      <c r="A54" s="452"/>
      <c r="B54" s="452"/>
      <c r="C54" s="85" t="s">
        <v>217</v>
      </c>
      <c r="D54" s="238">
        <v>45352</v>
      </c>
    </row>
    <row r="55" spans="1:4">
      <c r="A55" s="452"/>
      <c r="B55" s="452"/>
      <c r="C55" s="85" t="s">
        <v>218</v>
      </c>
      <c r="D55" s="238">
        <v>45473</v>
      </c>
    </row>
    <row r="56" spans="1:4" ht="30">
      <c r="A56" s="452"/>
      <c r="B56" s="452"/>
      <c r="C56" s="85" t="s">
        <v>228</v>
      </c>
      <c r="D56" s="146" t="s">
        <v>433</v>
      </c>
    </row>
    <row r="57" spans="1:4" ht="30">
      <c r="A57" s="452"/>
      <c r="B57" s="452"/>
      <c r="C57" s="85" t="s">
        <v>89</v>
      </c>
      <c r="D57" s="239">
        <v>0.05</v>
      </c>
    </row>
    <row r="58" spans="1:4" ht="30">
      <c r="A58" s="452"/>
      <c r="B58" s="452"/>
      <c r="C58" s="86" t="s">
        <v>229</v>
      </c>
      <c r="D58" s="148" t="s">
        <v>465</v>
      </c>
    </row>
    <row r="59" spans="1:4">
      <c r="A59" s="452"/>
      <c r="B59" s="452"/>
      <c r="C59" s="86" t="s">
        <v>234</v>
      </c>
      <c r="D59" s="282">
        <v>45474</v>
      </c>
    </row>
    <row r="60" spans="1:4">
      <c r="A60" s="452"/>
      <c r="B60" s="452"/>
      <c r="C60" s="86" t="s">
        <v>235</v>
      </c>
      <c r="D60" s="282">
        <v>46022</v>
      </c>
    </row>
    <row r="61" spans="1:4" ht="45">
      <c r="A61" s="452"/>
      <c r="B61" s="452"/>
      <c r="C61" s="86" t="s">
        <v>364</v>
      </c>
      <c r="D61" s="148" t="s">
        <v>434</v>
      </c>
    </row>
    <row r="62" spans="1:4" ht="30">
      <c r="A62" s="452"/>
      <c r="B62" s="452"/>
      <c r="C62" s="86" t="s">
        <v>89</v>
      </c>
      <c r="D62" s="240">
        <v>0.05</v>
      </c>
    </row>
    <row r="63" spans="1:4" ht="30">
      <c r="A63" s="452"/>
      <c r="B63" s="452"/>
      <c r="C63" s="247" t="s">
        <v>95</v>
      </c>
      <c r="D63" s="273" t="s">
        <v>466</v>
      </c>
    </row>
    <row r="64" spans="1:4" ht="45">
      <c r="A64" s="452"/>
      <c r="B64" s="452"/>
      <c r="C64" s="243" t="s">
        <v>84</v>
      </c>
      <c r="D64" s="273" t="s">
        <v>467</v>
      </c>
    </row>
    <row r="65" spans="1:4">
      <c r="A65" s="452"/>
      <c r="B65" s="452"/>
      <c r="C65" s="243" t="s">
        <v>85</v>
      </c>
      <c r="D65" s="273">
        <v>45078</v>
      </c>
    </row>
    <row r="66" spans="1:4">
      <c r="A66" s="452"/>
      <c r="B66" s="452"/>
      <c r="C66" s="243" t="s">
        <v>86</v>
      </c>
      <c r="D66" s="273">
        <v>45199</v>
      </c>
    </row>
    <row r="67" spans="1:4">
      <c r="A67" s="452"/>
      <c r="B67" s="452"/>
      <c r="C67" s="243" t="s">
        <v>87</v>
      </c>
      <c r="D67" s="243" t="s">
        <v>435</v>
      </c>
    </row>
    <row r="68" spans="1:4" ht="30">
      <c r="A68" s="452"/>
      <c r="B68" s="452"/>
      <c r="C68" s="243" t="s">
        <v>89</v>
      </c>
      <c r="D68" s="241">
        <v>0.05</v>
      </c>
    </row>
    <row r="69" spans="1:4" ht="30">
      <c r="A69" s="452"/>
      <c r="B69" s="452"/>
      <c r="C69" s="86" t="s">
        <v>90</v>
      </c>
      <c r="D69" s="86" t="s">
        <v>468</v>
      </c>
    </row>
    <row r="70" spans="1:4">
      <c r="A70" s="452"/>
      <c r="B70" s="452"/>
      <c r="C70" s="86" t="s">
        <v>98</v>
      </c>
      <c r="D70" s="283">
        <v>45200</v>
      </c>
    </row>
    <row r="71" spans="1:4">
      <c r="A71" s="452"/>
      <c r="B71" s="452"/>
      <c r="C71" s="86" t="s">
        <v>92</v>
      </c>
      <c r="D71" s="282">
        <v>45261</v>
      </c>
    </row>
    <row r="72" spans="1:4" ht="30">
      <c r="A72" s="452"/>
      <c r="B72" s="452"/>
      <c r="C72" s="86" t="s">
        <v>334</v>
      </c>
      <c r="D72" s="86" t="s">
        <v>436</v>
      </c>
    </row>
    <row r="73" spans="1:4" ht="30">
      <c r="A73" s="452"/>
      <c r="B73" s="452"/>
      <c r="C73" s="86" t="s">
        <v>89</v>
      </c>
      <c r="D73" s="142">
        <v>0.1</v>
      </c>
    </row>
    <row r="74" spans="1:4" ht="30">
      <c r="A74" s="452"/>
      <c r="B74" s="452"/>
      <c r="C74" s="86" t="s">
        <v>216</v>
      </c>
      <c r="D74" s="282" t="s">
        <v>469</v>
      </c>
    </row>
    <row r="75" spans="1:4">
      <c r="A75" s="452"/>
      <c r="B75" s="452"/>
      <c r="C75" s="86" t="s">
        <v>217</v>
      </c>
      <c r="D75" s="282">
        <v>45306</v>
      </c>
    </row>
    <row r="76" spans="1:4">
      <c r="A76" s="452"/>
      <c r="B76" s="452"/>
      <c r="C76" s="86" t="s">
        <v>218</v>
      </c>
      <c r="D76" s="282">
        <v>46022</v>
      </c>
    </row>
    <row r="77" spans="1:4" ht="45">
      <c r="A77" s="452"/>
      <c r="B77" s="452"/>
      <c r="C77" s="86" t="s">
        <v>336</v>
      </c>
      <c r="D77" s="86" t="s">
        <v>437</v>
      </c>
    </row>
    <row r="78" spans="1:4" ht="30">
      <c r="A78" s="452"/>
      <c r="B78" s="452"/>
      <c r="C78" s="86" t="s">
        <v>89</v>
      </c>
      <c r="D78" s="142">
        <v>0.05</v>
      </c>
    </row>
    <row r="79" spans="1:4" ht="75">
      <c r="A79" s="452"/>
      <c r="B79" s="452"/>
      <c r="C79" s="99" t="s">
        <v>221</v>
      </c>
      <c r="D79" s="85" t="s">
        <v>470</v>
      </c>
    </row>
    <row r="80" spans="1:4">
      <c r="A80" s="452"/>
      <c r="B80" s="452"/>
      <c r="C80" s="85" t="s">
        <v>84</v>
      </c>
      <c r="D80" s="85" t="s">
        <v>471</v>
      </c>
    </row>
    <row r="81" spans="1:4">
      <c r="A81" s="452"/>
      <c r="B81" s="452"/>
      <c r="C81" s="85" t="s">
        <v>85</v>
      </c>
      <c r="D81" s="284">
        <v>45078</v>
      </c>
    </row>
    <row r="82" spans="1:4">
      <c r="A82" s="452"/>
      <c r="B82" s="452"/>
      <c r="C82" s="85" t="s">
        <v>218</v>
      </c>
      <c r="D82" s="284">
        <v>45280</v>
      </c>
    </row>
    <row r="83" spans="1:4" ht="45">
      <c r="A83" s="452"/>
      <c r="B83" s="452"/>
      <c r="C83" s="85" t="s">
        <v>438</v>
      </c>
      <c r="D83" s="85" t="s">
        <v>439</v>
      </c>
    </row>
    <row r="84" spans="1:4" ht="30">
      <c r="A84" s="452"/>
      <c r="B84" s="452"/>
      <c r="C84" s="85" t="s">
        <v>89</v>
      </c>
      <c r="D84" s="143">
        <v>0.15</v>
      </c>
    </row>
    <row r="85" spans="1:4" ht="30">
      <c r="A85" s="452"/>
      <c r="B85" s="452"/>
      <c r="C85" s="86" t="s">
        <v>90</v>
      </c>
      <c r="D85" s="286" t="s">
        <v>472</v>
      </c>
    </row>
    <row r="86" spans="1:4">
      <c r="A86" s="452"/>
      <c r="B86" s="452"/>
      <c r="C86" s="86" t="s">
        <v>98</v>
      </c>
      <c r="D86" s="282">
        <v>45306</v>
      </c>
    </row>
    <row r="87" spans="1:4">
      <c r="A87" s="452"/>
      <c r="B87" s="452"/>
      <c r="C87" s="86" t="s">
        <v>92</v>
      </c>
      <c r="D87" s="282">
        <v>46022</v>
      </c>
    </row>
    <row r="88" spans="1:4" ht="45">
      <c r="A88" s="452"/>
      <c r="B88" s="452"/>
      <c r="C88" s="86" t="s">
        <v>93</v>
      </c>
      <c r="D88" s="86" t="s">
        <v>440</v>
      </c>
    </row>
    <row r="89" spans="1:4" ht="30">
      <c r="A89" s="452"/>
      <c r="B89" s="452"/>
      <c r="C89" s="86" t="s">
        <v>89</v>
      </c>
      <c r="D89" s="242">
        <v>0.05</v>
      </c>
    </row>
    <row r="90" spans="1:4" ht="45">
      <c r="A90" s="452"/>
      <c r="B90" s="452"/>
      <c r="C90" s="99" t="s">
        <v>225</v>
      </c>
      <c r="D90" s="85" t="s">
        <v>473</v>
      </c>
    </row>
    <row r="91" spans="1:4" ht="75">
      <c r="A91" s="452"/>
      <c r="B91" s="452"/>
      <c r="C91" s="85" t="s">
        <v>84</v>
      </c>
      <c r="D91" s="85" t="s">
        <v>1097</v>
      </c>
    </row>
    <row r="92" spans="1:4">
      <c r="A92" s="452"/>
      <c r="B92" s="452"/>
      <c r="C92" s="85" t="s">
        <v>85</v>
      </c>
      <c r="D92" s="284">
        <v>45078</v>
      </c>
    </row>
    <row r="93" spans="1:4">
      <c r="A93" s="452"/>
      <c r="B93" s="452"/>
      <c r="C93" s="85" t="s">
        <v>86</v>
      </c>
      <c r="D93" s="284">
        <v>45280</v>
      </c>
    </row>
    <row r="94" spans="1:4" ht="60">
      <c r="A94" s="452"/>
      <c r="B94" s="452"/>
      <c r="C94" s="182" t="s">
        <v>438</v>
      </c>
      <c r="D94" s="284" t="s">
        <v>442</v>
      </c>
    </row>
    <row r="95" spans="1:4" ht="30">
      <c r="A95" s="452"/>
      <c r="B95" s="452"/>
      <c r="C95" s="182" t="s">
        <v>89</v>
      </c>
      <c r="D95" s="143">
        <v>0.1</v>
      </c>
    </row>
    <row r="96" spans="1:4" ht="30">
      <c r="A96" s="452"/>
      <c r="B96" s="452"/>
      <c r="C96" s="86" t="s">
        <v>90</v>
      </c>
      <c r="D96" s="282" t="s">
        <v>474</v>
      </c>
    </row>
    <row r="97" spans="1:16">
      <c r="A97" s="452"/>
      <c r="B97" s="452"/>
      <c r="C97" s="86" t="s">
        <v>98</v>
      </c>
      <c r="D97" s="282">
        <v>45306</v>
      </c>
    </row>
    <row r="98" spans="1:16">
      <c r="A98" s="452"/>
      <c r="B98" s="452"/>
      <c r="C98" s="86" t="s">
        <v>92</v>
      </c>
      <c r="D98" s="282">
        <v>46022</v>
      </c>
    </row>
    <row r="99" spans="1:16" ht="30">
      <c r="A99" s="452"/>
      <c r="B99" s="452"/>
      <c r="C99" s="86" t="s">
        <v>93</v>
      </c>
      <c r="D99" s="86" t="s">
        <v>443</v>
      </c>
    </row>
    <row r="100" spans="1:16" ht="30">
      <c r="A100" s="452"/>
      <c r="B100" s="452"/>
      <c r="C100" s="86" t="s">
        <v>89</v>
      </c>
      <c r="D100" s="142">
        <v>0.1</v>
      </c>
    </row>
    <row r="101" spans="1:16" ht="15.75" customHeight="1">
      <c r="A101" s="103"/>
      <c r="B101" s="244"/>
      <c r="C101" s="103"/>
      <c r="D101" s="234"/>
    </row>
    <row r="102" spans="1:16" ht="15.75" customHeight="1">
      <c r="A102" s="103"/>
      <c r="B102" s="244"/>
      <c r="C102" s="103"/>
      <c r="D102" s="234"/>
    </row>
    <row r="103" spans="1:16" ht="15.75" customHeight="1">
      <c r="A103" s="103"/>
      <c r="B103" s="244"/>
      <c r="C103" s="103"/>
      <c r="D103" s="234"/>
    </row>
    <row r="104" spans="1:16">
      <c r="A104" s="103"/>
      <c r="B104" s="103"/>
      <c r="C104" s="103"/>
      <c r="D104" s="103"/>
    </row>
    <row r="105" spans="1:16" ht="15.75" customHeight="1">
      <c r="A105" s="453" t="s">
        <v>103</v>
      </c>
      <c r="B105" s="454"/>
      <c r="C105" s="435" t="s">
        <v>104</v>
      </c>
      <c r="D105" s="436"/>
      <c r="E105" s="439">
        <v>2023</v>
      </c>
      <c r="F105" s="439"/>
      <c r="G105" s="439"/>
      <c r="H105" s="440"/>
      <c r="I105" s="439">
        <v>2024</v>
      </c>
      <c r="J105" s="439"/>
      <c r="K105" s="439"/>
      <c r="L105" s="440"/>
      <c r="M105" s="439">
        <v>2025</v>
      </c>
      <c r="N105" s="439"/>
      <c r="O105" s="439"/>
      <c r="P105" s="440"/>
    </row>
    <row r="106" spans="1:16" ht="47.25">
      <c r="A106" s="455"/>
      <c r="B106" s="456"/>
      <c r="C106" s="437"/>
      <c r="D106" s="438"/>
      <c r="E106" s="106" t="s">
        <v>105</v>
      </c>
      <c r="F106" s="106" t="s">
        <v>106</v>
      </c>
      <c r="G106" s="107" t="s">
        <v>107</v>
      </c>
      <c r="H106" s="106" t="s">
        <v>108</v>
      </c>
      <c r="I106" s="106" t="s">
        <v>105</v>
      </c>
      <c r="J106" s="106" t="s">
        <v>106</v>
      </c>
      <c r="K106" s="107" t="s">
        <v>107</v>
      </c>
      <c r="L106" s="106" t="s">
        <v>108</v>
      </c>
      <c r="M106" s="106" t="s">
        <v>105</v>
      </c>
      <c r="N106" s="106" t="s">
        <v>106</v>
      </c>
      <c r="O106" s="107" t="s">
        <v>107</v>
      </c>
      <c r="P106" s="106" t="s">
        <v>108</v>
      </c>
    </row>
    <row r="107" spans="1:16" ht="15.75" customHeight="1">
      <c r="A107" s="455"/>
      <c r="B107" s="456"/>
      <c r="C107" s="441" t="s">
        <v>109</v>
      </c>
      <c r="D107" s="108" t="s">
        <v>110</v>
      </c>
      <c r="E107" s="109" t="s">
        <v>447</v>
      </c>
      <c r="F107" s="109" t="s">
        <v>447</v>
      </c>
      <c r="G107" s="109" t="s">
        <v>447</v>
      </c>
      <c r="H107" s="109" t="s">
        <v>447</v>
      </c>
      <c r="I107" s="109" t="s">
        <v>447</v>
      </c>
      <c r="J107" s="109" t="s">
        <v>447</v>
      </c>
      <c r="K107" s="109" t="s">
        <v>447</v>
      </c>
      <c r="L107" s="109" t="s">
        <v>447</v>
      </c>
      <c r="M107" s="109" t="s">
        <v>447</v>
      </c>
      <c r="N107" s="109" t="s">
        <v>447</v>
      </c>
      <c r="O107" s="109" t="s">
        <v>447</v>
      </c>
      <c r="P107" s="109" t="s">
        <v>447</v>
      </c>
    </row>
    <row r="108" spans="1:16" ht="15.75" customHeight="1">
      <c r="A108" s="455"/>
      <c r="B108" s="456"/>
      <c r="C108" s="433"/>
      <c r="D108" s="108" t="s">
        <v>111</v>
      </c>
      <c r="E108" s="109" t="s">
        <v>447</v>
      </c>
      <c r="F108" s="109" t="s">
        <v>447</v>
      </c>
      <c r="G108" s="109" t="s">
        <v>447</v>
      </c>
      <c r="H108" s="109" t="s">
        <v>447</v>
      </c>
      <c r="I108" s="109" t="s">
        <v>447</v>
      </c>
      <c r="J108" s="109" t="s">
        <v>447</v>
      </c>
      <c r="K108" s="109" t="s">
        <v>447</v>
      </c>
      <c r="L108" s="109" t="s">
        <v>447</v>
      </c>
      <c r="M108" s="109" t="s">
        <v>447</v>
      </c>
      <c r="N108" s="109" t="s">
        <v>447</v>
      </c>
      <c r="O108" s="109" t="s">
        <v>447</v>
      </c>
      <c r="P108" s="109" t="s">
        <v>447</v>
      </c>
    </row>
    <row r="109" spans="1:16" ht="15.75" customHeight="1">
      <c r="A109" s="455"/>
      <c r="B109" s="456"/>
      <c r="C109" s="434"/>
      <c r="D109" s="110" t="s">
        <v>112</v>
      </c>
      <c r="E109" s="111" t="s">
        <v>457</v>
      </c>
      <c r="F109" s="111" t="s">
        <v>458</v>
      </c>
      <c r="G109" s="111" t="s">
        <v>457</v>
      </c>
      <c r="H109" s="111" t="s">
        <v>457</v>
      </c>
      <c r="I109" s="111" t="s">
        <v>457</v>
      </c>
      <c r="J109" s="111" t="s">
        <v>459</v>
      </c>
      <c r="K109" s="111" t="s">
        <v>457</v>
      </c>
      <c r="L109" s="111" t="s">
        <v>457</v>
      </c>
      <c r="M109" s="111" t="s">
        <v>457</v>
      </c>
      <c r="N109" s="111" t="s">
        <v>459</v>
      </c>
      <c r="O109" s="111" t="s">
        <v>457</v>
      </c>
      <c r="P109" s="111" t="s">
        <v>457</v>
      </c>
    </row>
    <row r="110" spans="1:16" ht="15.75" customHeight="1">
      <c r="A110" s="455"/>
      <c r="B110" s="456"/>
      <c r="C110" s="433"/>
      <c r="D110" s="108" t="s">
        <v>113</v>
      </c>
      <c r="E110" s="245">
        <f>'Costeo G y G'!J15</f>
        <v>0</v>
      </c>
      <c r="F110" s="245">
        <f>'Costeo G y G'!K15</f>
        <v>0</v>
      </c>
      <c r="G110" s="245">
        <v>0</v>
      </c>
      <c r="H110" s="245">
        <v>0</v>
      </c>
      <c r="I110" s="245">
        <f>'Costeo G y G'!N15</f>
        <v>0</v>
      </c>
      <c r="J110" s="245">
        <f>'Costeo G y G'!O15</f>
        <v>0</v>
      </c>
      <c r="K110" s="245">
        <v>0</v>
      </c>
      <c r="L110" s="245">
        <v>0</v>
      </c>
      <c r="M110" s="245">
        <f>'Costeo G y G'!R15</f>
        <v>0</v>
      </c>
      <c r="N110" s="245">
        <f>'Costeo G y G'!S15</f>
        <v>0</v>
      </c>
      <c r="O110" s="245">
        <v>0</v>
      </c>
      <c r="P110" s="245">
        <v>0</v>
      </c>
    </row>
    <row r="111" spans="1:16" ht="15.75" customHeight="1">
      <c r="A111" s="455"/>
      <c r="B111" s="456"/>
      <c r="C111" s="433"/>
      <c r="D111" s="108" t="s">
        <v>114</v>
      </c>
      <c r="E111" s="245">
        <v>0</v>
      </c>
      <c r="F111" s="245">
        <f>'Costeo G y G'!W15</f>
        <v>0</v>
      </c>
      <c r="G111" s="245">
        <v>0</v>
      </c>
      <c r="H111" s="245">
        <v>0</v>
      </c>
      <c r="I111" s="245">
        <v>0</v>
      </c>
      <c r="J111" s="245">
        <f>'Costeo G y G'!AA15</f>
        <v>0</v>
      </c>
      <c r="K111" s="245">
        <v>0</v>
      </c>
      <c r="L111" s="245">
        <v>0</v>
      </c>
      <c r="M111" s="245">
        <v>0</v>
      </c>
      <c r="N111" s="245">
        <f>'Costeo G y G'!AE15</f>
        <v>0</v>
      </c>
      <c r="O111" s="245">
        <v>0</v>
      </c>
      <c r="P111" s="245">
        <v>0</v>
      </c>
    </row>
    <row r="112" spans="1:16" ht="15.75" customHeight="1">
      <c r="A112" s="455"/>
      <c r="B112" s="456"/>
      <c r="C112" s="433"/>
      <c r="D112" s="108" t="s">
        <v>115</v>
      </c>
      <c r="E112" s="245">
        <v>0</v>
      </c>
      <c r="F112" s="245">
        <f>'Costeo G y G'!AI15</f>
        <v>0</v>
      </c>
      <c r="G112" s="245">
        <v>0</v>
      </c>
      <c r="H112" s="245">
        <v>0</v>
      </c>
      <c r="I112" s="245">
        <v>0</v>
      </c>
      <c r="J112" s="245">
        <f>'Costeo G y G'!AM15</f>
        <v>0</v>
      </c>
      <c r="K112" s="245">
        <v>0</v>
      </c>
      <c r="L112" s="245">
        <v>0</v>
      </c>
      <c r="M112" s="245">
        <v>0</v>
      </c>
      <c r="N112" s="245">
        <f>'Costeo G y G'!AQ15</f>
        <v>0</v>
      </c>
      <c r="O112" s="245">
        <v>0</v>
      </c>
      <c r="P112" s="245">
        <v>0</v>
      </c>
    </row>
    <row r="113" spans="1:16" ht="15.75" customHeight="1">
      <c r="A113" s="455"/>
      <c r="B113" s="456"/>
      <c r="C113" s="433"/>
      <c r="D113" s="108" t="s">
        <v>116</v>
      </c>
      <c r="E113" s="245">
        <v>0</v>
      </c>
      <c r="F113" s="245">
        <f>'Costeo G y G'!AU15</f>
        <v>0</v>
      </c>
      <c r="G113" s="245">
        <v>0</v>
      </c>
      <c r="H113" s="245">
        <v>0</v>
      </c>
      <c r="I113" s="245">
        <v>0</v>
      </c>
      <c r="J113" s="245">
        <f>'Costeo G y G'!AY15</f>
        <v>0</v>
      </c>
      <c r="K113" s="245">
        <v>0</v>
      </c>
      <c r="L113" s="245">
        <v>0</v>
      </c>
      <c r="M113" s="245">
        <v>0</v>
      </c>
      <c r="N113" s="245">
        <f>'Costeo G y G'!BC15</f>
        <v>0</v>
      </c>
      <c r="O113" s="245">
        <v>0</v>
      </c>
      <c r="P113" s="245">
        <v>0</v>
      </c>
    </row>
    <row r="114" spans="1:16" ht="15.75" customHeight="1">
      <c r="A114" s="455"/>
      <c r="B114" s="456"/>
      <c r="C114" s="433"/>
      <c r="D114" s="108" t="s">
        <v>117</v>
      </c>
      <c r="E114" s="245">
        <v>0</v>
      </c>
      <c r="F114" s="245">
        <v>0</v>
      </c>
      <c r="G114" s="245">
        <v>0</v>
      </c>
      <c r="H114" s="245">
        <v>0</v>
      </c>
      <c r="I114" s="245">
        <v>0</v>
      </c>
      <c r="J114" s="245">
        <v>0</v>
      </c>
      <c r="K114" s="245">
        <v>0</v>
      </c>
      <c r="L114" s="245">
        <v>0</v>
      </c>
      <c r="M114" s="245">
        <v>0</v>
      </c>
      <c r="N114" s="245">
        <v>0</v>
      </c>
      <c r="O114" s="245">
        <v>0</v>
      </c>
      <c r="P114" s="245">
        <v>0</v>
      </c>
    </row>
    <row r="115" spans="1:16" ht="15.75" customHeight="1">
      <c r="A115" s="455"/>
      <c r="B115" s="456"/>
      <c r="C115" s="433"/>
      <c r="D115" s="108" t="s">
        <v>118</v>
      </c>
      <c r="E115" s="245">
        <v>0</v>
      </c>
      <c r="F115" s="245">
        <f>'Costeo G y G'!BS15</f>
        <v>0</v>
      </c>
      <c r="G115" s="245">
        <v>0</v>
      </c>
      <c r="H115" s="245">
        <v>0</v>
      </c>
      <c r="I115" s="245">
        <v>0</v>
      </c>
      <c r="J115" s="245">
        <f>'Costeo G y G'!BW15</f>
        <v>0</v>
      </c>
      <c r="K115" s="245">
        <v>0</v>
      </c>
      <c r="L115" s="245">
        <v>0</v>
      </c>
      <c r="M115" s="245">
        <v>0</v>
      </c>
      <c r="N115" s="245">
        <f>'Costeo G y G'!CA15</f>
        <v>0</v>
      </c>
      <c r="O115" s="245">
        <v>0</v>
      </c>
      <c r="P115" s="245">
        <v>0</v>
      </c>
    </row>
    <row r="116" spans="1:16" ht="15.75" customHeight="1">
      <c r="A116" s="455"/>
      <c r="B116" s="456"/>
      <c r="C116" s="433"/>
      <c r="D116" s="108" t="s">
        <v>119</v>
      </c>
      <c r="E116" s="245">
        <v>0</v>
      </c>
      <c r="F116" s="245">
        <f>'Costeo G y G'!CE15</f>
        <v>0</v>
      </c>
      <c r="G116" s="245">
        <v>0</v>
      </c>
      <c r="H116" s="245">
        <v>0</v>
      </c>
      <c r="I116" s="245">
        <v>0</v>
      </c>
      <c r="J116" s="245">
        <f>'Costeo G y G'!CI15</f>
        <v>0</v>
      </c>
      <c r="K116" s="245">
        <v>0</v>
      </c>
      <c r="L116" s="245">
        <v>0</v>
      </c>
      <c r="M116" s="245">
        <v>0</v>
      </c>
      <c r="N116" s="245">
        <f>'Costeo G y G'!CM15</f>
        <v>0</v>
      </c>
      <c r="O116" s="245">
        <v>0</v>
      </c>
      <c r="P116" s="245">
        <v>0</v>
      </c>
    </row>
    <row r="117" spans="1:16" ht="15.75" customHeight="1">
      <c r="A117" s="457"/>
      <c r="B117" s="458"/>
      <c r="C117" s="434"/>
      <c r="D117" s="110" t="s">
        <v>120</v>
      </c>
      <c r="E117" s="246">
        <f>SUM(E110:E116)</f>
        <v>0</v>
      </c>
      <c r="F117" s="246">
        <f t="shared" ref="F117:P117" si="0">SUM(F110:F116)</f>
        <v>0</v>
      </c>
      <c r="G117" s="246">
        <f t="shared" si="0"/>
        <v>0</v>
      </c>
      <c r="H117" s="246">
        <f t="shared" si="0"/>
        <v>0</v>
      </c>
      <c r="I117" s="246">
        <f t="shared" si="0"/>
        <v>0</v>
      </c>
      <c r="J117" s="246">
        <f t="shared" si="0"/>
        <v>0</v>
      </c>
      <c r="K117" s="246">
        <f t="shared" si="0"/>
        <v>0</v>
      </c>
      <c r="L117" s="246">
        <f t="shared" si="0"/>
        <v>0</v>
      </c>
      <c r="M117" s="246">
        <f t="shared" si="0"/>
        <v>0</v>
      </c>
      <c r="N117" s="246">
        <f t="shared" si="0"/>
        <v>0</v>
      </c>
      <c r="O117" s="246">
        <f t="shared" si="0"/>
        <v>0</v>
      </c>
      <c r="P117" s="246">
        <f t="shared" si="0"/>
        <v>0</v>
      </c>
    </row>
  </sheetData>
  <mergeCells count="23">
    <mergeCell ref="A32:B35"/>
    <mergeCell ref="A2:D2"/>
    <mergeCell ref="A4:B5"/>
    <mergeCell ref="A6:B8"/>
    <mergeCell ref="A9:A15"/>
    <mergeCell ref="B9:B11"/>
    <mergeCell ref="B12:B14"/>
    <mergeCell ref="A16:A28"/>
    <mergeCell ref="B16:B18"/>
    <mergeCell ref="B19:B25"/>
    <mergeCell ref="B27:B28"/>
    <mergeCell ref="A29:B31"/>
    <mergeCell ref="A36:B39"/>
    <mergeCell ref="A40:B41"/>
    <mergeCell ref="A42:A100"/>
    <mergeCell ref="B42:B100"/>
    <mergeCell ref="A105:B117"/>
    <mergeCell ref="C110:C117"/>
    <mergeCell ref="C105:D106"/>
    <mergeCell ref="E105:H105"/>
    <mergeCell ref="I105:L105"/>
    <mergeCell ref="M105:P105"/>
    <mergeCell ref="C107:C109"/>
  </mergeCells>
  <hyperlinks>
    <hyperlink ref="D11" r:id="rId1" xr:uid="{14EE79CB-338A-455A-AF31-A4A20C85B0D1}"/>
    <hyperlink ref="D14" r:id="rId2" xr:uid="{5A5457CC-188F-4814-8207-88C8437911D6}"/>
  </hyperlinks>
  <pageMargins left="0.7" right="0.7" top="0.75" bottom="0.75" header="0.3" footer="0.3"/>
  <pageSetup orientation="portrait" r:id="rId3"/>
  <legacy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FCCE2-E764-43EA-ACE0-CC00795D2C14}">
  <sheetPr>
    <tabColor rgb="FF00B0F0"/>
  </sheetPr>
  <dimension ref="A1:XFD73"/>
  <sheetViews>
    <sheetView zoomScale="60" zoomScaleNormal="60" workbookViewId="0">
      <pane xSplit="9" ySplit="3" topLeftCell="J18" activePane="bottomRight" state="frozen"/>
      <selection pane="topRight" activeCell="J1" sqref="J1"/>
      <selection pane="bottomLeft" activeCell="A4" sqref="A4"/>
      <selection pane="bottomRight" activeCell="E24" sqref="E24:G24"/>
    </sheetView>
  </sheetViews>
  <sheetFormatPr defaultColWidth="11.42578125" defaultRowHeight="15"/>
  <cols>
    <col min="1" max="1" width="15.42578125" customWidth="1"/>
    <col min="2" max="2" width="21.7109375" style="48" customWidth="1"/>
    <col min="3" max="4" width="23" style="48" customWidth="1"/>
    <col min="5" max="5" width="10.7109375" style="62" customWidth="1"/>
    <col min="6" max="6" width="14.7109375" style="48" bestFit="1" customWidth="1"/>
    <col min="7" max="8" width="13.28515625" style="48" bestFit="1" customWidth="1"/>
    <col min="9" max="9" width="19.7109375" style="113" customWidth="1"/>
    <col min="10" max="10" width="15" style="48" bestFit="1" customWidth="1"/>
    <col min="11" max="11" width="13.28515625" style="48" bestFit="1" customWidth="1"/>
    <col min="12" max="13" width="11.42578125" style="48"/>
    <col min="14" max="14" width="12.42578125" style="48" bestFit="1" customWidth="1"/>
    <col min="15" max="15" width="14.7109375" style="48" bestFit="1" customWidth="1"/>
    <col min="16" max="17" width="11.42578125" style="48"/>
    <col min="18" max="18" width="12.140625" style="48" bestFit="1" customWidth="1"/>
    <col min="19" max="19" width="14.7109375" style="48" bestFit="1" customWidth="1"/>
    <col min="20" max="20" width="11.42578125" style="48"/>
    <col min="21" max="21" width="11.42578125" style="54"/>
    <col min="27" max="27" width="13.42578125" bestFit="1" customWidth="1"/>
    <col min="39" max="39" width="12.140625" bestFit="1" customWidth="1"/>
    <col min="43" max="43" width="12.140625" bestFit="1" customWidth="1"/>
    <col min="51" max="51" width="13.28515625" bestFit="1" customWidth="1"/>
    <col min="55" max="55" width="13.28515625" bestFit="1" customWidth="1"/>
    <col min="63" max="63" width="12.42578125" bestFit="1" customWidth="1"/>
    <col min="75" max="75" width="13.42578125" bestFit="1" customWidth="1"/>
    <col min="79" max="79" width="12.140625" bestFit="1" customWidth="1"/>
    <col min="87" max="87" width="12.140625" bestFit="1" customWidth="1"/>
    <col min="91" max="91" width="12.140625" bestFit="1" customWidth="1"/>
  </cols>
  <sheetData>
    <row r="1" spans="1:93 16384:16384" s="36" customFormat="1">
      <c r="A1" s="406" t="s">
        <v>121</v>
      </c>
      <c r="B1" s="407" t="s">
        <v>122</v>
      </c>
      <c r="C1" s="407" t="s">
        <v>123</v>
      </c>
      <c r="D1" s="414" t="s">
        <v>124</v>
      </c>
      <c r="E1" s="414" t="s">
        <v>125</v>
      </c>
      <c r="F1" s="410" t="s">
        <v>126</v>
      </c>
      <c r="G1" s="410" t="s">
        <v>127</v>
      </c>
      <c r="H1" s="406" t="s">
        <v>128</v>
      </c>
      <c r="I1" s="413"/>
      <c r="J1" s="409"/>
      <c r="K1" s="409"/>
      <c r="L1" s="409"/>
      <c r="M1" s="409"/>
      <c r="N1" s="409"/>
      <c r="O1" s="409"/>
      <c r="P1" s="409"/>
      <c r="Q1" s="409"/>
      <c r="R1" s="409"/>
      <c r="S1" s="409"/>
      <c r="T1" s="409"/>
      <c r="U1" s="409"/>
      <c r="V1" s="409"/>
      <c r="W1" s="409"/>
      <c r="X1" s="409"/>
      <c r="Y1" s="409"/>
      <c r="Z1" s="409"/>
      <c r="AA1" s="409"/>
      <c r="AB1" s="409"/>
      <c r="AC1" s="409"/>
      <c r="AD1" s="409"/>
      <c r="AE1" s="409"/>
      <c r="AF1" s="409"/>
      <c r="AG1" s="409"/>
      <c r="AH1" s="409"/>
      <c r="AI1" s="409"/>
      <c r="AJ1" s="409"/>
      <c r="AK1" s="409"/>
      <c r="AL1" s="409"/>
      <c r="AM1" s="409"/>
      <c r="AN1" s="409"/>
      <c r="AO1" s="409"/>
      <c r="AP1" s="409"/>
      <c r="AQ1" s="409"/>
      <c r="AR1" s="409"/>
      <c r="AS1" s="409"/>
      <c r="AT1" s="409"/>
      <c r="AU1" s="409"/>
      <c r="AV1" s="409"/>
      <c r="AW1" s="409"/>
      <c r="AX1" s="409"/>
      <c r="AY1" s="409"/>
      <c r="AZ1" s="409"/>
      <c r="BA1" s="409"/>
      <c r="BB1" s="409"/>
      <c r="BC1" s="409"/>
      <c r="BD1" s="409"/>
      <c r="BE1" s="409"/>
      <c r="BF1" s="409"/>
      <c r="BG1" s="409"/>
      <c r="BH1" s="409"/>
      <c r="BI1" s="409"/>
      <c r="BJ1" s="409"/>
      <c r="BK1" s="409"/>
      <c r="BL1" s="409"/>
      <c r="BM1" s="409"/>
      <c r="BN1" s="409"/>
      <c r="BO1" s="409"/>
      <c r="BP1" s="409"/>
      <c r="BQ1" s="409"/>
      <c r="BR1" s="409"/>
      <c r="BS1" s="409"/>
      <c r="BT1" s="409"/>
      <c r="BU1" s="409"/>
      <c r="BV1" s="409"/>
      <c r="BW1" s="409"/>
      <c r="BX1" s="409"/>
      <c r="BY1" s="409"/>
      <c r="BZ1" s="409"/>
      <c r="CA1" s="409"/>
      <c r="CB1" s="409"/>
      <c r="CC1" s="409"/>
      <c r="CD1" s="409"/>
      <c r="CE1" s="409"/>
      <c r="CF1" s="409"/>
      <c r="CG1" s="409"/>
      <c r="CH1" s="409"/>
      <c r="CI1" s="409"/>
      <c r="CJ1" s="409"/>
      <c r="CK1" s="409"/>
      <c r="CL1" s="409"/>
      <c r="CM1" s="409"/>
      <c r="CN1" s="409"/>
      <c r="CO1" s="409"/>
    </row>
    <row r="2" spans="1:93 16384:16384" s="37" customFormat="1">
      <c r="A2" s="407"/>
      <c r="B2" s="407"/>
      <c r="C2" s="407"/>
      <c r="D2" s="411"/>
      <c r="E2" s="411"/>
      <c r="F2" s="411"/>
      <c r="G2" s="411"/>
      <c r="H2" s="407"/>
      <c r="I2" s="413"/>
      <c r="J2" s="397"/>
      <c r="K2" s="397"/>
      <c r="L2" s="397"/>
      <c r="M2" s="397"/>
      <c r="N2" s="397"/>
      <c r="O2" s="397"/>
      <c r="P2" s="397"/>
      <c r="Q2" s="397"/>
      <c r="R2" s="397"/>
      <c r="S2" s="397"/>
      <c r="T2" s="397"/>
      <c r="U2" s="397"/>
      <c r="V2" s="397"/>
      <c r="W2" s="397"/>
      <c r="X2" s="397"/>
      <c r="Y2" s="397"/>
      <c r="Z2" s="397"/>
      <c r="AA2" s="397"/>
      <c r="AB2" s="397"/>
      <c r="AC2" s="397"/>
      <c r="AD2" s="397"/>
      <c r="AE2" s="397"/>
      <c r="AF2" s="397"/>
      <c r="AG2" s="397"/>
      <c r="AH2" s="397"/>
      <c r="AI2" s="397"/>
      <c r="AJ2" s="397"/>
      <c r="AK2" s="397"/>
      <c r="AL2" s="397"/>
      <c r="AM2" s="397"/>
      <c r="AN2" s="397"/>
      <c r="AO2" s="397"/>
      <c r="AP2" s="397"/>
      <c r="AQ2" s="397"/>
      <c r="AR2" s="397"/>
      <c r="AS2" s="397"/>
      <c r="AT2" s="397"/>
      <c r="AU2" s="397"/>
      <c r="AV2" s="397"/>
      <c r="AW2" s="397"/>
      <c r="AX2" s="397"/>
      <c r="AY2" s="397"/>
      <c r="AZ2" s="397"/>
      <c r="BA2" s="397"/>
      <c r="BB2" s="397"/>
      <c r="BC2" s="397"/>
      <c r="BD2" s="397"/>
      <c r="BE2" s="397"/>
      <c r="BF2" s="397"/>
      <c r="BG2" s="397"/>
      <c r="BH2" s="397"/>
      <c r="BI2" s="397"/>
      <c r="BJ2" s="397"/>
      <c r="BK2" s="397"/>
      <c r="BL2" s="397"/>
      <c r="BM2" s="397"/>
      <c r="BN2" s="397"/>
      <c r="BO2" s="397"/>
      <c r="BP2" s="397"/>
      <c r="BQ2" s="397"/>
      <c r="BR2" s="397"/>
      <c r="BS2" s="397"/>
      <c r="BT2" s="397"/>
      <c r="BU2" s="397"/>
      <c r="BV2" s="397"/>
      <c r="BW2" s="397"/>
      <c r="BX2" s="397"/>
      <c r="BY2" s="397"/>
      <c r="BZ2" s="397"/>
      <c r="CA2" s="397"/>
      <c r="CB2" s="397"/>
      <c r="CC2" s="397"/>
      <c r="CD2" s="397"/>
      <c r="CE2" s="397"/>
      <c r="CF2" s="397"/>
      <c r="CG2" s="397"/>
      <c r="CH2" s="397"/>
      <c r="CI2" s="397"/>
      <c r="CJ2" s="397"/>
      <c r="CK2" s="397"/>
      <c r="CL2" s="397"/>
      <c r="CM2" s="397"/>
      <c r="CN2" s="397"/>
      <c r="CO2" s="397"/>
    </row>
    <row r="3" spans="1:93 16384:16384" s="36" customFormat="1">
      <c r="A3" s="407"/>
      <c r="B3" s="407"/>
      <c r="C3" s="407"/>
      <c r="D3" s="412"/>
      <c r="E3" s="412"/>
      <c r="F3" s="412"/>
      <c r="G3" s="412"/>
      <c r="H3" s="407"/>
      <c r="I3" s="413"/>
      <c r="J3" s="298"/>
      <c r="K3" s="298"/>
      <c r="L3" s="299"/>
      <c r="M3" s="298"/>
      <c r="N3" s="298"/>
      <c r="O3" s="298"/>
      <c r="P3" s="299"/>
      <c r="Q3" s="298"/>
      <c r="R3" s="298"/>
      <c r="S3" s="298"/>
      <c r="T3" s="299"/>
      <c r="U3" s="298"/>
      <c r="V3" s="298"/>
      <c r="W3" s="298"/>
      <c r="X3" s="299"/>
      <c r="Y3" s="298"/>
      <c r="Z3" s="298"/>
      <c r="AA3" s="298"/>
      <c r="AB3" s="299"/>
      <c r="AC3" s="298"/>
      <c r="AD3" s="298"/>
      <c r="AE3" s="298"/>
      <c r="AF3" s="299"/>
      <c r="AG3" s="298"/>
      <c r="AH3" s="298"/>
      <c r="AI3" s="298"/>
      <c r="AJ3" s="299"/>
      <c r="AK3" s="298"/>
      <c r="AL3" s="298"/>
      <c r="AM3" s="298"/>
      <c r="AN3" s="299"/>
      <c r="AO3" s="298"/>
      <c r="AP3" s="298"/>
      <c r="AQ3" s="298"/>
      <c r="AR3" s="299"/>
      <c r="AS3" s="298"/>
      <c r="AT3" s="298"/>
      <c r="AU3" s="298"/>
      <c r="AV3" s="299"/>
      <c r="AW3" s="298"/>
      <c r="AX3" s="298"/>
      <c r="AY3" s="298"/>
      <c r="AZ3" s="299"/>
      <c r="BA3" s="298"/>
      <c r="BB3" s="298"/>
      <c r="BC3" s="298"/>
      <c r="BD3" s="299"/>
      <c r="BE3" s="298"/>
      <c r="BF3" s="298"/>
      <c r="BG3" s="298"/>
      <c r="BH3" s="299"/>
      <c r="BI3" s="298"/>
      <c r="BJ3" s="298"/>
      <c r="BK3" s="298"/>
      <c r="BL3" s="299"/>
      <c r="BM3" s="298"/>
      <c r="BN3" s="298"/>
      <c r="BO3" s="298"/>
      <c r="BP3" s="299"/>
      <c r="BQ3" s="298"/>
      <c r="BR3" s="298"/>
      <c r="BS3" s="298"/>
      <c r="BT3" s="299"/>
      <c r="BU3" s="298"/>
      <c r="BV3" s="298"/>
      <c r="BW3" s="298"/>
      <c r="BX3" s="299"/>
      <c r="BY3" s="298"/>
      <c r="BZ3" s="298"/>
      <c r="CA3" s="298"/>
      <c r="CB3" s="299"/>
      <c r="CC3" s="298"/>
      <c r="CD3" s="298"/>
      <c r="CE3" s="298"/>
      <c r="CF3" s="299"/>
      <c r="CG3" s="298"/>
      <c r="CH3" s="298"/>
      <c r="CI3" s="298"/>
      <c r="CJ3" s="299"/>
      <c r="CK3" s="298"/>
      <c r="CL3" s="298"/>
      <c r="CM3" s="298"/>
      <c r="CN3" s="299"/>
      <c r="CO3" s="298"/>
    </row>
    <row r="4" spans="1:93 16384:16384" s="43" customFormat="1" ht="102">
      <c r="A4" s="421" t="s">
        <v>427</v>
      </c>
      <c r="B4" s="423" t="s">
        <v>460</v>
      </c>
      <c r="C4" s="44" t="s">
        <v>461</v>
      </c>
      <c r="D4" s="44" t="s">
        <v>431</v>
      </c>
      <c r="E4" s="73">
        <v>0.1</v>
      </c>
      <c r="F4" s="46">
        <v>45078</v>
      </c>
      <c r="G4" s="46">
        <v>45170</v>
      </c>
      <c r="H4" s="47">
        <v>4</v>
      </c>
      <c r="I4" s="300"/>
      <c r="J4" s="301"/>
      <c r="K4" s="301"/>
      <c r="L4" s="302"/>
      <c r="M4" s="302"/>
      <c r="N4" s="302"/>
      <c r="O4" s="302"/>
      <c r="P4" s="302"/>
      <c r="Q4" s="302"/>
      <c r="R4" s="302"/>
      <c r="S4" s="302"/>
      <c r="T4" s="302"/>
      <c r="U4" s="303"/>
      <c r="V4" s="303"/>
      <c r="W4" s="303"/>
      <c r="X4" s="303"/>
      <c r="Y4" s="303"/>
      <c r="Z4" s="303"/>
      <c r="AA4" s="303"/>
      <c r="AB4" s="303"/>
      <c r="AC4" s="303"/>
      <c r="AD4" s="303"/>
      <c r="AE4" s="303"/>
      <c r="AF4" s="303"/>
      <c r="AG4" s="303"/>
      <c r="AH4" s="303"/>
      <c r="AI4" s="303"/>
      <c r="AJ4" s="303"/>
      <c r="AK4" s="303"/>
      <c r="AL4" s="303"/>
      <c r="AM4" s="303"/>
      <c r="AN4" s="303"/>
      <c r="AO4" s="303"/>
      <c r="AP4" s="303"/>
      <c r="AQ4" s="303"/>
      <c r="AR4" s="303"/>
      <c r="AS4" s="303"/>
      <c r="AT4" s="303"/>
      <c r="AU4" s="303"/>
      <c r="AV4" s="303"/>
      <c r="AW4" s="303"/>
      <c r="AX4" s="303"/>
      <c r="AY4" s="303"/>
      <c r="AZ4" s="303"/>
      <c r="BA4" s="303"/>
      <c r="BB4" s="303"/>
      <c r="BC4" s="303"/>
      <c r="BD4" s="303"/>
      <c r="BE4" s="303"/>
      <c r="BF4" s="303"/>
      <c r="BG4" s="303"/>
      <c r="BH4" s="303"/>
      <c r="BI4" s="303"/>
      <c r="BJ4" s="303"/>
      <c r="BK4" s="303"/>
      <c r="BL4" s="303"/>
      <c r="BM4" s="303"/>
      <c r="BN4" s="303"/>
      <c r="BO4" s="303"/>
      <c r="BP4" s="303"/>
      <c r="BQ4" s="303"/>
      <c r="BR4" s="303"/>
      <c r="BS4" s="303"/>
      <c r="BT4" s="303"/>
      <c r="BU4" s="303"/>
      <c r="BV4" s="303"/>
      <c r="BW4" s="303"/>
      <c r="BX4" s="303"/>
      <c r="BY4" s="303"/>
      <c r="BZ4" s="303"/>
      <c r="CA4" s="303"/>
      <c r="CB4" s="303"/>
      <c r="CC4" s="303"/>
      <c r="CD4" s="303"/>
      <c r="CE4" s="301"/>
      <c r="CF4" s="303"/>
      <c r="CG4" s="303"/>
      <c r="CH4" s="303"/>
      <c r="CI4" s="303"/>
      <c r="CJ4" s="303"/>
      <c r="CK4" s="303"/>
      <c r="CL4" s="303"/>
      <c r="CM4" s="303"/>
      <c r="CN4" s="303"/>
      <c r="CO4" s="303"/>
      <c r="XFD4" s="43" t="s">
        <v>462</v>
      </c>
    </row>
    <row r="5" spans="1:93 16384:16384" s="43" customFormat="1" ht="89.25">
      <c r="A5" s="422" t="s">
        <v>427</v>
      </c>
      <c r="B5" s="424" t="s">
        <v>430</v>
      </c>
      <c r="C5" s="39" t="s">
        <v>463</v>
      </c>
      <c r="D5" s="39" t="s">
        <v>432</v>
      </c>
      <c r="E5" s="72">
        <v>0.2</v>
      </c>
      <c r="F5" s="41">
        <v>45200</v>
      </c>
      <c r="G5" s="41">
        <v>45323</v>
      </c>
      <c r="H5" s="42">
        <v>5</v>
      </c>
      <c r="I5" s="300"/>
      <c r="J5" s="301"/>
      <c r="K5" s="301"/>
      <c r="L5" s="302"/>
      <c r="M5" s="302"/>
      <c r="N5" s="301"/>
      <c r="O5" s="301"/>
      <c r="P5" s="302"/>
      <c r="Q5" s="302"/>
      <c r="R5" s="302"/>
      <c r="S5" s="302"/>
      <c r="T5" s="302"/>
      <c r="U5" s="303"/>
      <c r="V5" s="303"/>
      <c r="W5" s="303"/>
      <c r="X5" s="303"/>
      <c r="Y5" s="303"/>
      <c r="Z5" s="303"/>
      <c r="AA5" s="303"/>
      <c r="AB5" s="303"/>
      <c r="AC5" s="303"/>
      <c r="AD5" s="303"/>
      <c r="AE5" s="303"/>
      <c r="AF5" s="303"/>
      <c r="AG5" s="303"/>
      <c r="AH5" s="303"/>
      <c r="AI5" s="303"/>
      <c r="AJ5" s="303"/>
      <c r="AK5" s="303"/>
      <c r="AL5" s="303"/>
      <c r="AM5" s="303"/>
      <c r="AN5" s="303"/>
      <c r="AO5" s="303"/>
      <c r="AP5" s="303"/>
      <c r="AQ5" s="303"/>
      <c r="AR5" s="303"/>
      <c r="AS5" s="303"/>
      <c r="AT5" s="303"/>
      <c r="AU5" s="303"/>
      <c r="AV5" s="303"/>
      <c r="AW5" s="303"/>
      <c r="AX5" s="303"/>
      <c r="AY5" s="303"/>
      <c r="AZ5" s="303"/>
      <c r="BA5" s="303"/>
      <c r="BB5" s="303"/>
      <c r="BC5" s="303"/>
      <c r="BD5" s="303"/>
      <c r="BE5" s="303"/>
      <c r="BF5" s="303"/>
      <c r="BG5" s="303"/>
      <c r="BH5" s="303"/>
      <c r="BI5" s="303"/>
      <c r="BJ5" s="303"/>
      <c r="BK5" s="303"/>
      <c r="BL5" s="303"/>
      <c r="BM5" s="303"/>
      <c r="BN5" s="303"/>
      <c r="BO5" s="303"/>
      <c r="BP5" s="303"/>
      <c r="BQ5" s="303"/>
      <c r="BR5" s="303"/>
      <c r="BS5" s="303"/>
      <c r="BT5" s="303"/>
      <c r="BU5" s="303"/>
      <c r="BV5" s="303"/>
      <c r="BW5" s="303"/>
      <c r="BX5" s="303"/>
      <c r="BY5" s="303"/>
      <c r="BZ5" s="303"/>
      <c r="CA5" s="303"/>
      <c r="CB5" s="303"/>
      <c r="CC5" s="303"/>
      <c r="CD5" s="303"/>
      <c r="CE5" s="301"/>
      <c r="CF5" s="303"/>
      <c r="CG5" s="303"/>
      <c r="CH5" s="303"/>
      <c r="CI5" s="303"/>
      <c r="CJ5" s="303"/>
      <c r="CK5" s="303"/>
      <c r="CL5" s="303"/>
      <c r="CM5" s="303"/>
      <c r="CN5" s="303"/>
      <c r="CO5" s="303"/>
    </row>
    <row r="6" spans="1:93 16384:16384" s="43" customFormat="1" ht="76.5">
      <c r="A6" s="422"/>
      <c r="B6" s="424"/>
      <c r="C6" s="44" t="s">
        <v>464</v>
      </c>
      <c r="D6" s="44" t="s">
        <v>433</v>
      </c>
      <c r="E6" s="73">
        <v>0.05</v>
      </c>
      <c r="F6" s="46">
        <v>45352</v>
      </c>
      <c r="G6" s="46">
        <v>45444</v>
      </c>
      <c r="H6" s="47">
        <v>4</v>
      </c>
      <c r="I6" s="300"/>
      <c r="J6" s="301"/>
      <c r="K6" s="301"/>
      <c r="L6" s="302"/>
      <c r="M6" s="302"/>
      <c r="N6" s="301"/>
      <c r="O6" s="301"/>
      <c r="P6" s="302"/>
      <c r="Q6" s="302"/>
      <c r="R6" s="302"/>
      <c r="S6" s="302"/>
      <c r="T6" s="302"/>
      <c r="U6" s="303"/>
      <c r="V6" s="303"/>
      <c r="W6" s="303"/>
      <c r="X6" s="303"/>
      <c r="Y6" s="303"/>
      <c r="Z6" s="303"/>
      <c r="AA6" s="303"/>
      <c r="AB6" s="303"/>
      <c r="AC6" s="303"/>
      <c r="AD6" s="303"/>
      <c r="AE6" s="303"/>
      <c r="AF6" s="303"/>
      <c r="AG6" s="303"/>
      <c r="AH6" s="303"/>
      <c r="AI6" s="303"/>
      <c r="AJ6" s="303"/>
      <c r="AK6" s="303"/>
      <c r="AL6" s="303"/>
      <c r="AM6" s="303"/>
      <c r="AN6" s="303"/>
      <c r="AO6" s="303"/>
      <c r="AP6" s="303"/>
      <c r="AQ6" s="303"/>
      <c r="AR6" s="303"/>
      <c r="AS6" s="303"/>
      <c r="AT6" s="303"/>
      <c r="AU6" s="303"/>
      <c r="AV6" s="303"/>
      <c r="AW6" s="303"/>
      <c r="AX6" s="303"/>
      <c r="AY6" s="303"/>
      <c r="AZ6" s="303"/>
      <c r="BA6" s="303"/>
      <c r="BB6" s="303"/>
      <c r="BC6" s="303"/>
      <c r="BD6" s="303"/>
      <c r="BE6" s="303"/>
      <c r="BF6" s="303"/>
      <c r="BG6" s="303"/>
      <c r="BH6" s="303"/>
      <c r="BI6" s="303"/>
      <c r="BJ6" s="303"/>
      <c r="BK6" s="303"/>
      <c r="BL6" s="303"/>
      <c r="BM6" s="303"/>
      <c r="BN6" s="303"/>
      <c r="BO6" s="303"/>
      <c r="BP6" s="303"/>
      <c r="BQ6" s="303"/>
      <c r="BR6" s="303"/>
      <c r="BS6" s="303"/>
      <c r="BT6" s="303"/>
      <c r="BU6" s="303"/>
      <c r="BV6" s="303"/>
      <c r="BW6" s="303"/>
      <c r="BX6" s="303"/>
      <c r="BY6" s="303"/>
      <c r="BZ6" s="303"/>
      <c r="CA6" s="303"/>
      <c r="CB6" s="303"/>
      <c r="CC6" s="303"/>
      <c r="CD6" s="303"/>
      <c r="CE6" s="301"/>
      <c r="CF6" s="303"/>
      <c r="CG6" s="303"/>
      <c r="CH6" s="303"/>
      <c r="CI6" s="303"/>
      <c r="CJ6" s="303"/>
      <c r="CK6" s="303"/>
      <c r="CL6" s="303"/>
      <c r="CM6" s="303"/>
      <c r="CN6" s="303"/>
      <c r="CO6" s="303"/>
    </row>
    <row r="7" spans="1:93 16384:16384" s="43" customFormat="1" ht="76.5">
      <c r="A7" s="422" t="s">
        <v>427</v>
      </c>
      <c r="B7" s="424" t="s">
        <v>430</v>
      </c>
      <c r="C7" s="39" t="s">
        <v>465</v>
      </c>
      <c r="D7" s="39" t="s">
        <v>434</v>
      </c>
      <c r="E7" s="72">
        <v>0.05</v>
      </c>
      <c r="F7" s="41">
        <v>45474</v>
      </c>
      <c r="G7" s="41">
        <v>45992</v>
      </c>
      <c r="H7" s="42">
        <v>18</v>
      </c>
      <c r="I7" s="300"/>
      <c r="J7" s="301"/>
      <c r="K7" s="301"/>
      <c r="L7" s="302"/>
      <c r="M7" s="302"/>
      <c r="N7" s="301"/>
      <c r="O7" s="301"/>
      <c r="P7" s="302"/>
      <c r="Q7" s="302"/>
      <c r="R7" s="301"/>
      <c r="S7" s="301"/>
      <c r="T7" s="302"/>
      <c r="U7" s="303"/>
      <c r="V7" s="303"/>
      <c r="W7" s="303"/>
      <c r="X7" s="303"/>
      <c r="Y7" s="303"/>
      <c r="Z7" s="303"/>
      <c r="AA7" s="303"/>
      <c r="AB7" s="303"/>
      <c r="AC7" s="303"/>
      <c r="AD7" s="303"/>
      <c r="AE7" s="303"/>
      <c r="AF7" s="303"/>
      <c r="AG7" s="303"/>
      <c r="AH7" s="303"/>
      <c r="AI7" s="303"/>
      <c r="AJ7" s="303"/>
      <c r="AK7" s="303"/>
      <c r="AL7" s="303"/>
      <c r="AM7" s="303"/>
      <c r="AN7" s="303"/>
      <c r="AO7" s="303"/>
      <c r="AP7" s="303"/>
      <c r="AQ7" s="303"/>
      <c r="AR7" s="303"/>
      <c r="AS7" s="303"/>
      <c r="AT7" s="303"/>
      <c r="AU7" s="303"/>
      <c r="AV7" s="303"/>
      <c r="AW7" s="303"/>
      <c r="AX7" s="303"/>
      <c r="AY7" s="303"/>
      <c r="AZ7" s="303"/>
      <c r="BA7" s="303"/>
      <c r="BB7" s="303"/>
      <c r="BC7" s="303"/>
      <c r="BD7" s="303"/>
      <c r="BE7" s="303"/>
      <c r="BF7" s="303"/>
      <c r="BG7" s="303"/>
      <c r="BH7" s="303"/>
      <c r="BI7" s="303"/>
      <c r="BJ7" s="303"/>
      <c r="BK7" s="303"/>
      <c r="BL7" s="303"/>
      <c r="BM7" s="303"/>
      <c r="BN7" s="303"/>
      <c r="BO7" s="303"/>
      <c r="BP7" s="303"/>
      <c r="BQ7" s="303"/>
      <c r="BR7" s="303"/>
      <c r="BS7" s="303"/>
      <c r="BT7" s="303"/>
      <c r="BU7" s="303"/>
      <c r="BV7" s="303"/>
      <c r="BW7" s="303"/>
      <c r="BX7" s="303"/>
      <c r="BY7" s="303"/>
      <c r="BZ7" s="303"/>
      <c r="CA7" s="303"/>
      <c r="CB7" s="303"/>
      <c r="CC7" s="303"/>
      <c r="CD7" s="303"/>
      <c r="CE7" s="301"/>
      <c r="CF7" s="303"/>
      <c r="CG7" s="303"/>
      <c r="CH7" s="303"/>
      <c r="CI7" s="303"/>
      <c r="CJ7" s="303"/>
      <c r="CK7" s="303"/>
      <c r="CL7" s="303"/>
      <c r="CM7" s="303"/>
      <c r="CN7" s="303"/>
      <c r="CO7" s="303"/>
    </row>
    <row r="8" spans="1:93 16384:16384" s="43" customFormat="1" ht="76.5">
      <c r="A8" s="422" t="s">
        <v>427</v>
      </c>
      <c r="B8" s="408" t="s">
        <v>466</v>
      </c>
      <c r="C8" s="44" t="s">
        <v>467</v>
      </c>
      <c r="D8" s="44" t="s">
        <v>435</v>
      </c>
      <c r="E8" s="73">
        <v>0.05</v>
      </c>
      <c r="F8" s="46">
        <v>45078</v>
      </c>
      <c r="G8" s="46">
        <v>45170</v>
      </c>
      <c r="H8" s="47">
        <v>4</v>
      </c>
      <c r="I8" s="300"/>
      <c r="J8" s="301"/>
      <c r="K8" s="301"/>
      <c r="L8" s="302"/>
      <c r="M8" s="302"/>
      <c r="N8" s="302"/>
      <c r="O8" s="302"/>
      <c r="P8" s="302"/>
      <c r="Q8" s="302"/>
      <c r="R8" s="302"/>
      <c r="S8" s="302"/>
      <c r="T8" s="302"/>
      <c r="U8" s="303"/>
      <c r="V8" s="303"/>
      <c r="W8" s="303"/>
      <c r="X8" s="303"/>
      <c r="Y8" s="303"/>
      <c r="Z8" s="303"/>
      <c r="AA8" s="303"/>
      <c r="AB8" s="303"/>
      <c r="AC8" s="303"/>
      <c r="AD8" s="303"/>
      <c r="AE8" s="303"/>
      <c r="AF8" s="303"/>
      <c r="AG8" s="303"/>
      <c r="AH8" s="303"/>
      <c r="AI8" s="303"/>
      <c r="AJ8" s="303"/>
      <c r="AK8" s="303"/>
      <c r="AL8" s="303"/>
      <c r="AM8" s="303"/>
      <c r="AN8" s="303"/>
      <c r="AO8" s="303"/>
      <c r="AP8" s="303"/>
      <c r="AQ8" s="303"/>
      <c r="AR8" s="303"/>
      <c r="AS8" s="303"/>
      <c r="AT8" s="303"/>
      <c r="AU8" s="303"/>
      <c r="AV8" s="303"/>
      <c r="AW8" s="303"/>
      <c r="AX8" s="303"/>
      <c r="AY8" s="303"/>
      <c r="AZ8" s="303"/>
      <c r="BA8" s="303"/>
      <c r="BB8" s="303"/>
      <c r="BC8" s="303"/>
      <c r="BD8" s="303"/>
      <c r="BE8" s="303"/>
      <c r="BF8" s="303"/>
      <c r="BG8" s="303"/>
      <c r="BH8" s="303"/>
      <c r="BI8" s="303"/>
      <c r="BJ8" s="303"/>
      <c r="BK8" s="303"/>
      <c r="BL8" s="303"/>
      <c r="BM8" s="303"/>
      <c r="BN8" s="303"/>
      <c r="BO8" s="303"/>
      <c r="BP8" s="303"/>
      <c r="BQ8" s="303"/>
      <c r="BR8" s="303"/>
      <c r="BS8" s="303"/>
      <c r="BT8" s="303"/>
      <c r="BU8" s="303"/>
      <c r="BV8" s="303"/>
      <c r="BW8" s="303"/>
      <c r="BX8" s="303"/>
      <c r="BY8" s="303"/>
      <c r="BZ8" s="303"/>
      <c r="CA8" s="303"/>
      <c r="CB8" s="303"/>
      <c r="CC8" s="303"/>
      <c r="CD8" s="303"/>
      <c r="CE8" s="303"/>
      <c r="CF8" s="303"/>
      <c r="CG8" s="303"/>
      <c r="CH8" s="303"/>
      <c r="CI8" s="303"/>
      <c r="CJ8" s="303"/>
      <c r="CK8" s="303"/>
      <c r="CL8" s="303"/>
      <c r="CM8" s="303"/>
      <c r="CN8" s="303"/>
      <c r="CO8" s="303"/>
    </row>
    <row r="9" spans="1:93 16384:16384" s="43" customFormat="1" ht="51">
      <c r="A9" s="422" t="s">
        <v>427</v>
      </c>
      <c r="B9" s="408"/>
      <c r="C9" s="39" t="s">
        <v>468</v>
      </c>
      <c r="D9" s="39" t="s">
        <v>436</v>
      </c>
      <c r="E9" s="72">
        <v>0.1</v>
      </c>
      <c r="F9" s="41">
        <v>45200</v>
      </c>
      <c r="G9" s="41">
        <v>45261</v>
      </c>
      <c r="H9" s="42">
        <v>3</v>
      </c>
      <c r="I9" s="300"/>
      <c r="J9" s="301"/>
      <c r="K9" s="301"/>
      <c r="L9" s="302"/>
      <c r="M9" s="302"/>
      <c r="N9" s="301"/>
      <c r="O9" s="301"/>
      <c r="P9" s="302"/>
      <c r="Q9" s="302"/>
      <c r="R9" s="302"/>
      <c r="S9" s="302"/>
      <c r="T9" s="302"/>
      <c r="U9" s="303"/>
      <c r="V9" s="303"/>
      <c r="W9" s="303"/>
      <c r="X9" s="303"/>
      <c r="Y9" s="303"/>
      <c r="Z9" s="303"/>
      <c r="AA9" s="303"/>
      <c r="AB9" s="303"/>
      <c r="AC9" s="303"/>
      <c r="AD9" s="303"/>
      <c r="AE9" s="303"/>
      <c r="AF9" s="303"/>
      <c r="AG9" s="303"/>
      <c r="AH9" s="303"/>
      <c r="AI9" s="303"/>
      <c r="AJ9" s="303"/>
      <c r="AK9" s="303"/>
      <c r="AL9" s="303"/>
      <c r="AM9" s="303"/>
      <c r="AN9" s="303"/>
      <c r="AO9" s="303"/>
      <c r="AP9" s="303"/>
      <c r="AQ9" s="303"/>
      <c r="AR9" s="303"/>
      <c r="AS9" s="303"/>
      <c r="AT9" s="303"/>
      <c r="AU9" s="303"/>
      <c r="AV9" s="303"/>
      <c r="AW9" s="303"/>
      <c r="AX9" s="303"/>
      <c r="AY9" s="303"/>
      <c r="AZ9" s="303"/>
      <c r="BA9" s="303"/>
      <c r="BB9" s="303"/>
      <c r="BC9" s="303"/>
      <c r="BD9" s="303"/>
      <c r="BE9" s="303"/>
      <c r="BF9" s="303"/>
      <c r="BG9" s="303"/>
      <c r="BH9" s="303"/>
      <c r="BI9" s="303"/>
      <c r="BJ9" s="303"/>
      <c r="BK9" s="303"/>
      <c r="BL9" s="303"/>
      <c r="BM9" s="303"/>
      <c r="BN9" s="303"/>
      <c r="BO9" s="303"/>
      <c r="BP9" s="303"/>
      <c r="BQ9" s="303"/>
      <c r="BR9" s="303"/>
      <c r="BS9" s="303"/>
      <c r="BT9" s="303"/>
      <c r="BU9" s="303"/>
      <c r="BV9" s="303"/>
      <c r="BW9" s="303"/>
      <c r="BX9" s="303"/>
      <c r="BY9" s="303"/>
      <c r="BZ9" s="303"/>
      <c r="CA9" s="303"/>
      <c r="CB9" s="303"/>
      <c r="CC9" s="303"/>
      <c r="CD9" s="303"/>
      <c r="CE9" s="303"/>
      <c r="CF9" s="303"/>
      <c r="CG9" s="303"/>
      <c r="CH9" s="303"/>
      <c r="CI9" s="303"/>
      <c r="CJ9" s="303"/>
      <c r="CK9" s="303"/>
      <c r="CL9" s="303"/>
      <c r="CM9" s="303"/>
      <c r="CN9" s="303"/>
      <c r="CO9" s="303"/>
    </row>
    <row r="10" spans="1:93 16384:16384" s="43" customFormat="1" ht="76.5">
      <c r="A10" s="422" t="s">
        <v>427</v>
      </c>
      <c r="B10" s="408"/>
      <c r="C10" s="44" t="s">
        <v>469</v>
      </c>
      <c r="D10" s="44" t="s">
        <v>437</v>
      </c>
      <c r="E10" s="73">
        <v>0.05</v>
      </c>
      <c r="F10" s="46">
        <v>45292</v>
      </c>
      <c r="G10" s="46">
        <v>45992</v>
      </c>
      <c r="H10" s="47">
        <v>24</v>
      </c>
      <c r="I10" s="300"/>
      <c r="J10" s="301"/>
      <c r="K10" s="301"/>
      <c r="L10" s="302"/>
      <c r="M10" s="302"/>
      <c r="N10" s="301"/>
      <c r="O10" s="301"/>
      <c r="P10" s="302"/>
      <c r="Q10" s="302"/>
      <c r="R10" s="301"/>
      <c r="S10" s="301"/>
      <c r="T10" s="302"/>
      <c r="U10" s="303"/>
      <c r="V10" s="303"/>
      <c r="W10" s="303"/>
      <c r="X10" s="303"/>
      <c r="Y10" s="303"/>
      <c r="Z10" s="303"/>
      <c r="AA10" s="308"/>
      <c r="AB10" s="303"/>
      <c r="AC10" s="303"/>
      <c r="AD10" s="303"/>
      <c r="AE10" s="303"/>
      <c r="AF10" s="303"/>
      <c r="AG10" s="303"/>
      <c r="AH10" s="303"/>
      <c r="AI10" s="303"/>
      <c r="AJ10" s="303"/>
      <c r="AK10" s="303"/>
      <c r="AL10" s="303"/>
      <c r="AM10" s="303"/>
      <c r="AN10" s="303"/>
      <c r="AO10" s="303"/>
      <c r="AP10" s="303"/>
      <c r="AQ10" s="303"/>
      <c r="AR10" s="303"/>
      <c r="AS10" s="303"/>
      <c r="AT10" s="303"/>
      <c r="AU10" s="303"/>
      <c r="AV10" s="303"/>
      <c r="AW10" s="303"/>
      <c r="AX10" s="303"/>
      <c r="AY10" s="304"/>
      <c r="AZ10" s="303"/>
      <c r="BA10" s="303"/>
      <c r="BB10" s="303"/>
      <c r="BC10" s="304"/>
      <c r="BD10" s="303"/>
      <c r="BE10" s="303"/>
      <c r="BF10" s="303"/>
      <c r="BG10" s="303"/>
      <c r="BH10" s="303"/>
      <c r="BI10" s="303"/>
      <c r="BJ10" s="303"/>
      <c r="BK10" s="301"/>
      <c r="BL10" s="303"/>
      <c r="BM10" s="303"/>
      <c r="BN10" s="303"/>
      <c r="BO10" s="303"/>
      <c r="BP10" s="303"/>
      <c r="BQ10" s="303"/>
      <c r="BR10" s="303"/>
      <c r="BS10" s="303"/>
      <c r="BT10" s="303"/>
      <c r="BU10" s="303"/>
      <c r="BV10" s="303"/>
      <c r="BW10" s="308"/>
      <c r="BX10" s="303"/>
      <c r="BY10" s="303"/>
      <c r="BZ10" s="303"/>
      <c r="CA10" s="304"/>
      <c r="CB10" s="303"/>
      <c r="CC10" s="303"/>
      <c r="CD10" s="303"/>
      <c r="CE10" s="303"/>
      <c r="CF10" s="303"/>
      <c r="CG10" s="303"/>
      <c r="CH10" s="303"/>
      <c r="CI10" s="304"/>
      <c r="CJ10" s="303"/>
      <c r="CK10" s="303"/>
      <c r="CL10" s="303"/>
      <c r="CM10" s="304"/>
      <c r="CN10" s="303"/>
      <c r="CO10" s="303"/>
    </row>
    <row r="11" spans="1:93 16384:16384" s="43" customFormat="1" ht="102">
      <c r="A11" s="422"/>
      <c r="B11" s="423" t="s">
        <v>470</v>
      </c>
      <c r="C11" s="44" t="s">
        <v>471</v>
      </c>
      <c r="D11" s="44" t="s">
        <v>439</v>
      </c>
      <c r="E11" s="73">
        <v>0.15</v>
      </c>
      <c r="F11" s="46">
        <v>45078</v>
      </c>
      <c r="G11" s="46">
        <v>45261</v>
      </c>
      <c r="H11" s="47">
        <v>7</v>
      </c>
      <c r="I11" s="306"/>
      <c r="J11" s="301"/>
      <c r="K11" s="301"/>
      <c r="L11" s="302"/>
      <c r="M11" s="302"/>
      <c r="N11" s="301"/>
      <c r="O11" s="301"/>
      <c r="P11" s="302"/>
      <c r="Q11" s="302"/>
      <c r="R11" s="302"/>
      <c r="S11" s="302"/>
      <c r="T11" s="302"/>
      <c r="U11" s="303"/>
      <c r="V11" s="303"/>
      <c r="W11" s="303"/>
      <c r="X11" s="303"/>
      <c r="Y11" s="303"/>
      <c r="Z11" s="303"/>
      <c r="AA11" s="303"/>
      <c r="AB11" s="303"/>
      <c r="AC11" s="303"/>
      <c r="AD11" s="303"/>
      <c r="AE11" s="303"/>
      <c r="AF11" s="303"/>
      <c r="AG11" s="303"/>
      <c r="AH11" s="303"/>
      <c r="AI11" s="303"/>
      <c r="AJ11" s="303"/>
      <c r="AK11" s="303"/>
      <c r="AL11" s="303"/>
      <c r="AM11" s="303"/>
      <c r="AN11" s="303"/>
      <c r="AO11" s="303"/>
      <c r="AP11" s="303"/>
      <c r="AQ11" s="303"/>
      <c r="AR11" s="303"/>
      <c r="AS11" s="303"/>
      <c r="AT11" s="303"/>
      <c r="AU11" s="303"/>
      <c r="AV11" s="303"/>
      <c r="AW11" s="303"/>
      <c r="AX11" s="303"/>
      <c r="AY11" s="303"/>
      <c r="AZ11" s="303"/>
      <c r="BA11" s="303"/>
      <c r="BB11" s="303"/>
      <c r="BC11" s="303"/>
      <c r="BD11" s="303"/>
      <c r="BE11" s="303"/>
      <c r="BF11" s="303"/>
      <c r="BG11" s="303"/>
      <c r="BH11" s="303"/>
      <c r="BI11" s="303"/>
      <c r="BJ11" s="303"/>
      <c r="BK11" s="301"/>
      <c r="BL11" s="303"/>
      <c r="BM11" s="303"/>
      <c r="BN11" s="303"/>
      <c r="BO11" s="303"/>
      <c r="BP11" s="303"/>
      <c r="BQ11" s="303"/>
      <c r="BR11" s="303"/>
      <c r="BS11" s="303"/>
      <c r="BT11" s="303"/>
      <c r="BU11" s="303"/>
      <c r="BV11" s="303"/>
      <c r="BW11" s="303"/>
      <c r="BX11" s="303"/>
      <c r="BY11" s="303"/>
      <c r="BZ11" s="303"/>
      <c r="CA11" s="303"/>
      <c r="CB11" s="303"/>
      <c r="CC11" s="303"/>
      <c r="CD11" s="303"/>
      <c r="CE11" s="303"/>
      <c r="CF11" s="303"/>
      <c r="CG11" s="303"/>
      <c r="CH11" s="303"/>
      <c r="CI11" s="303"/>
      <c r="CJ11" s="303"/>
      <c r="CK11" s="303"/>
      <c r="CL11" s="303"/>
      <c r="CM11" s="303"/>
      <c r="CN11" s="303"/>
      <c r="CO11" s="303"/>
    </row>
    <row r="12" spans="1:93 16384:16384" s="43" customFormat="1" ht="235.15" customHeight="1">
      <c r="A12" s="422"/>
      <c r="B12" s="425"/>
      <c r="C12" s="44" t="s">
        <v>472</v>
      </c>
      <c r="D12" s="44" t="s">
        <v>440</v>
      </c>
      <c r="E12" s="73">
        <v>0.05</v>
      </c>
      <c r="F12" s="46">
        <v>45292</v>
      </c>
      <c r="G12" s="46">
        <v>45992</v>
      </c>
      <c r="H12" s="47">
        <v>24</v>
      </c>
      <c r="I12" s="300"/>
      <c r="J12" s="301"/>
      <c r="K12" s="301"/>
      <c r="L12" s="302"/>
      <c r="M12" s="302"/>
      <c r="N12" s="301"/>
      <c r="O12" s="301"/>
      <c r="P12" s="302"/>
      <c r="Q12" s="302"/>
      <c r="R12" s="301"/>
      <c r="S12" s="301"/>
      <c r="T12" s="302"/>
      <c r="U12" s="303"/>
      <c r="V12" s="303"/>
      <c r="W12" s="303"/>
      <c r="X12" s="303"/>
      <c r="Y12" s="303"/>
      <c r="Z12" s="303"/>
      <c r="AA12" s="304"/>
      <c r="AB12" s="303"/>
      <c r="AC12" s="303"/>
      <c r="AD12" s="303"/>
      <c r="AE12" s="303"/>
      <c r="AF12" s="303"/>
      <c r="AG12" s="303"/>
      <c r="AH12" s="303"/>
      <c r="AI12" s="303"/>
      <c r="AJ12" s="303"/>
      <c r="AK12" s="303"/>
      <c r="AL12" s="303"/>
      <c r="AM12" s="304"/>
      <c r="AN12" s="303"/>
      <c r="AO12" s="303"/>
      <c r="AP12" s="303"/>
      <c r="AQ12" s="304"/>
      <c r="AR12" s="303"/>
      <c r="AS12" s="303"/>
      <c r="AT12" s="303"/>
      <c r="AU12" s="303"/>
      <c r="AV12" s="303"/>
      <c r="AW12" s="303"/>
      <c r="AX12" s="303"/>
      <c r="AY12" s="304"/>
      <c r="AZ12" s="303"/>
      <c r="BA12" s="303"/>
      <c r="BB12" s="303"/>
      <c r="BC12" s="304"/>
      <c r="BD12" s="303"/>
      <c r="BE12" s="303"/>
      <c r="BF12" s="303"/>
      <c r="BG12" s="303"/>
      <c r="BH12" s="303"/>
      <c r="BI12" s="303"/>
      <c r="BJ12" s="303"/>
      <c r="BK12" s="301"/>
      <c r="BL12" s="303"/>
      <c r="BM12" s="303"/>
      <c r="BN12" s="303"/>
      <c r="BO12" s="303"/>
      <c r="BP12" s="303"/>
      <c r="BQ12" s="303"/>
      <c r="BR12" s="303"/>
      <c r="BS12" s="303"/>
      <c r="BT12" s="303"/>
      <c r="BU12" s="303"/>
      <c r="BV12" s="303"/>
      <c r="BW12" s="308"/>
      <c r="BX12" s="303"/>
      <c r="BY12" s="303"/>
      <c r="BZ12" s="303"/>
      <c r="CA12" s="304"/>
      <c r="CB12" s="303"/>
      <c r="CC12" s="303"/>
      <c r="CD12" s="303"/>
      <c r="CE12" s="303"/>
      <c r="CF12" s="303"/>
      <c r="CG12" s="303"/>
      <c r="CH12" s="303"/>
      <c r="CI12" s="303"/>
      <c r="CJ12" s="303"/>
      <c r="CK12" s="303"/>
      <c r="CL12" s="303"/>
      <c r="CM12" s="303"/>
      <c r="CN12" s="303"/>
      <c r="CO12" s="303"/>
    </row>
    <row r="13" spans="1:93 16384:16384" s="43" customFormat="1" ht="187.15" customHeight="1">
      <c r="A13" s="422" t="s">
        <v>427</v>
      </c>
      <c r="B13" s="423" t="s">
        <v>473</v>
      </c>
      <c r="C13" s="39" t="s">
        <v>1097</v>
      </c>
      <c r="D13" s="39" t="s">
        <v>442</v>
      </c>
      <c r="E13" s="72">
        <v>0.1</v>
      </c>
      <c r="F13" s="41">
        <v>45078</v>
      </c>
      <c r="G13" s="41">
        <v>45261</v>
      </c>
      <c r="H13" s="42">
        <v>7</v>
      </c>
      <c r="I13" s="300"/>
      <c r="J13" s="301"/>
      <c r="K13" s="302"/>
      <c r="L13" s="302"/>
      <c r="M13" s="302"/>
      <c r="N13" s="302"/>
      <c r="O13" s="302"/>
      <c r="P13" s="302"/>
      <c r="Q13" s="302"/>
      <c r="R13" s="302"/>
      <c r="S13" s="302"/>
      <c r="T13" s="302"/>
      <c r="U13" s="303"/>
      <c r="V13" s="303"/>
      <c r="W13" s="303"/>
      <c r="X13" s="303"/>
      <c r="Y13" s="303"/>
      <c r="Z13" s="303"/>
      <c r="AA13" s="303"/>
      <c r="AB13" s="303"/>
      <c r="AC13" s="303"/>
      <c r="AD13" s="303"/>
      <c r="AE13" s="303"/>
      <c r="AF13" s="303"/>
      <c r="AG13" s="303"/>
      <c r="AH13" s="303"/>
      <c r="AI13" s="303"/>
      <c r="AJ13" s="303"/>
      <c r="AK13" s="303"/>
      <c r="AL13" s="303"/>
      <c r="AM13" s="303"/>
      <c r="AN13" s="303"/>
      <c r="AO13" s="303"/>
      <c r="AP13" s="303"/>
      <c r="AQ13" s="303"/>
      <c r="AR13" s="303"/>
      <c r="AS13" s="303"/>
      <c r="AT13" s="303"/>
      <c r="AU13" s="303"/>
      <c r="AV13" s="303"/>
      <c r="AW13" s="303"/>
      <c r="AX13" s="303"/>
      <c r="AY13" s="304"/>
      <c r="AZ13" s="303"/>
      <c r="BA13" s="303"/>
      <c r="BB13" s="303"/>
      <c r="BC13" s="303"/>
      <c r="BD13" s="303"/>
      <c r="BE13" s="303"/>
      <c r="BF13" s="303"/>
      <c r="BG13" s="303"/>
      <c r="BH13" s="303"/>
      <c r="BI13" s="303"/>
      <c r="BJ13" s="303"/>
      <c r="BK13" s="303"/>
      <c r="BL13" s="303"/>
      <c r="BM13" s="303"/>
      <c r="BN13" s="303"/>
      <c r="BO13" s="303"/>
      <c r="BP13" s="303"/>
      <c r="BQ13" s="303"/>
      <c r="BR13" s="303"/>
      <c r="BS13" s="303"/>
      <c r="BT13" s="303"/>
      <c r="BU13" s="303"/>
      <c r="BV13" s="303"/>
      <c r="BW13" s="303"/>
      <c r="BX13" s="303"/>
      <c r="BY13" s="303"/>
      <c r="BZ13" s="303"/>
      <c r="CA13" s="303"/>
      <c r="CB13" s="303"/>
      <c r="CC13" s="303"/>
      <c r="CD13" s="303"/>
      <c r="CE13" s="303"/>
      <c r="CF13" s="303"/>
      <c r="CG13" s="303"/>
      <c r="CH13" s="303"/>
      <c r="CI13" s="303"/>
      <c r="CJ13" s="303"/>
      <c r="CK13" s="303"/>
      <c r="CL13" s="303"/>
      <c r="CM13" s="303"/>
      <c r="CN13" s="303"/>
      <c r="CO13" s="303"/>
    </row>
    <row r="14" spans="1:93 16384:16384" s="43" customFormat="1" ht="122.65" customHeight="1">
      <c r="A14" s="422" t="s">
        <v>427</v>
      </c>
      <c r="B14" s="424" t="s">
        <v>441</v>
      </c>
      <c r="C14" s="44" t="s">
        <v>474</v>
      </c>
      <c r="D14" s="44" t="s">
        <v>443</v>
      </c>
      <c r="E14" s="73">
        <v>0.1</v>
      </c>
      <c r="F14" s="46">
        <v>45292</v>
      </c>
      <c r="G14" s="46">
        <v>45992</v>
      </c>
      <c r="H14" s="47">
        <v>24</v>
      </c>
      <c r="I14" s="300"/>
      <c r="J14" s="301"/>
      <c r="K14" s="301"/>
      <c r="L14" s="302"/>
      <c r="M14" s="302"/>
      <c r="N14" s="301"/>
      <c r="O14" s="301"/>
      <c r="P14" s="302"/>
      <c r="Q14" s="302"/>
      <c r="R14" s="302"/>
      <c r="S14" s="301"/>
      <c r="T14" s="302"/>
      <c r="U14" s="303"/>
      <c r="V14" s="303"/>
      <c r="W14" s="303"/>
      <c r="X14" s="303"/>
      <c r="Y14" s="303"/>
      <c r="Z14" s="303"/>
      <c r="AA14" s="304"/>
      <c r="AB14" s="303"/>
      <c r="AC14" s="303"/>
      <c r="AD14" s="303"/>
      <c r="AE14" s="303"/>
      <c r="AF14" s="303"/>
      <c r="AG14" s="303"/>
      <c r="AH14" s="303"/>
      <c r="AI14" s="303"/>
      <c r="AJ14" s="303"/>
      <c r="AK14" s="303"/>
      <c r="AL14" s="303"/>
      <c r="AM14" s="304"/>
      <c r="AN14" s="303"/>
      <c r="AO14" s="303"/>
      <c r="AP14" s="303"/>
      <c r="AQ14" s="304"/>
      <c r="AR14" s="303"/>
      <c r="AS14" s="303"/>
      <c r="AT14" s="303"/>
      <c r="AU14" s="303"/>
      <c r="AV14" s="303"/>
      <c r="AW14" s="303"/>
      <c r="AX14" s="303"/>
      <c r="AY14" s="303"/>
      <c r="AZ14" s="303"/>
      <c r="BA14" s="303"/>
      <c r="BB14" s="303"/>
      <c r="BC14" s="303"/>
      <c r="BD14" s="303"/>
      <c r="BE14" s="303"/>
      <c r="BF14" s="303"/>
      <c r="BG14" s="303"/>
      <c r="BH14" s="303"/>
      <c r="BI14" s="303"/>
      <c r="BJ14" s="303"/>
      <c r="BK14" s="303"/>
      <c r="BL14" s="303"/>
      <c r="BM14" s="303"/>
      <c r="BN14" s="303"/>
      <c r="BO14" s="303"/>
      <c r="BP14" s="303"/>
      <c r="BQ14" s="303"/>
      <c r="BR14" s="303"/>
      <c r="BS14" s="303"/>
      <c r="BT14" s="303"/>
      <c r="BU14" s="303"/>
      <c r="BV14" s="303"/>
      <c r="BW14" s="308"/>
      <c r="BX14" s="303"/>
      <c r="BY14" s="303"/>
      <c r="BZ14" s="303"/>
      <c r="CA14" s="304"/>
      <c r="CB14" s="303"/>
      <c r="CC14" s="303"/>
      <c r="CD14" s="303"/>
      <c r="CE14" s="301"/>
      <c r="CF14" s="303"/>
      <c r="CG14" s="303"/>
      <c r="CH14" s="303"/>
      <c r="CI14" s="301"/>
      <c r="CJ14" s="303"/>
      <c r="CK14" s="303"/>
      <c r="CL14" s="303"/>
      <c r="CM14" s="303"/>
      <c r="CN14" s="303"/>
      <c r="CO14" s="303"/>
    </row>
    <row r="15" spans="1:93 16384:16384">
      <c r="D15" s="49"/>
      <c r="E15" s="50">
        <f>SUM(E4:E14)</f>
        <v>1.0000000000000002</v>
      </c>
      <c r="J15" s="305"/>
      <c r="K15" s="305"/>
      <c r="L15" s="305"/>
      <c r="M15" s="305"/>
      <c r="N15" s="305"/>
      <c r="O15" s="305"/>
      <c r="P15" s="305"/>
      <c r="Q15" s="305"/>
      <c r="R15" s="305"/>
      <c r="S15" s="305"/>
      <c r="T15" s="305"/>
      <c r="U15" s="305"/>
      <c r="V15" s="305"/>
      <c r="W15" s="305"/>
      <c r="X15" s="305"/>
      <c r="Y15" s="305"/>
      <c r="Z15" s="305"/>
      <c r="AA15" s="305"/>
      <c r="AB15" s="305"/>
      <c r="AC15" s="305"/>
      <c r="AD15" s="305"/>
      <c r="AE15" s="305"/>
      <c r="AF15" s="305"/>
      <c r="AG15" s="305"/>
      <c r="AH15" s="305"/>
      <c r="AI15" s="305"/>
      <c r="AJ15" s="305"/>
      <c r="AK15" s="305"/>
      <c r="AL15" s="305"/>
      <c r="AM15" s="305"/>
      <c r="AN15" s="305"/>
      <c r="AO15" s="305"/>
      <c r="AP15" s="305"/>
      <c r="AQ15" s="305"/>
      <c r="AR15" s="305"/>
      <c r="AS15" s="305"/>
      <c r="AT15" s="305"/>
      <c r="AU15" s="305"/>
      <c r="AV15" s="305"/>
      <c r="AW15" s="305"/>
      <c r="AX15" s="305"/>
      <c r="AY15" s="305"/>
      <c r="AZ15" s="305"/>
      <c r="BA15" s="305"/>
      <c r="BB15" s="305"/>
      <c r="BC15" s="305"/>
      <c r="BD15" s="305"/>
      <c r="BE15" s="305"/>
      <c r="BF15" s="305"/>
      <c r="BG15" s="305"/>
      <c r="BH15" s="305"/>
      <c r="BI15" s="305"/>
      <c r="BJ15" s="305"/>
      <c r="BK15" s="305"/>
      <c r="BL15" s="305"/>
      <c r="BM15" s="305"/>
      <c r="BN15" s="305"/>
      <c r="BO15" s="305"/>
      <c r="BP15" s="305"/>
      <c r="BQ15" s="305"/>
      <c r="BR15" s="305"/>
      <c r="BS15" s="305"/>
      <c r="BT15" s="305"/>
      <c r="BU15" s="305"/>
      <c r="BV15" s="305"/>
      <c r="BW15" s="305"/>
      <c r="BX15" s="305"/>
      <c r="BY15" s="305"/>
      <c r="BZ15" s="305"/>
      <c r="CA15" s="305"/>
      <c r="CB15" s="305"/>
      <c r="CC15" s="305"/>
      <c r="CD15" s="305"/>
      <c r="CE15" s="305"/>
      <c r="CF15" s="305"/>
      <c r="CG15" s="305"/>
      <c r="CH15" s="305"/>
      <c r="CI15" s="305"/>
      <c r="CJ15" s="305"/>
      <c r="CK15" s="305"/>
      <c r="CL15" s="305"/>
      <c r="CM15" s="305"/>
      <c r="CN15" s="305"/>
      <c r="CO15" s="305"/>
    </row>
    <row r="17" spans="1:93">
      <c r="B17" s="353" t="s">
        <v>136</v>
      </c>
      <c r="C17" s="354"/>
      <c r="D17" s="354"/>
      <c r="E17" s="402"/>
      <c r="F17" s="114">
        <v>361604810.81861138</v>
      </c>
      <c r="G17" s="115"/>
    </row>
    <row r="18" spans="1:93">
      <c r="B18" s="353" t="s">
        <v>137</v>
      </c>
      <c r="C18" s="354"/>
      <c r="D18" s="354"/>
      <c r="E18" s="402"/>
      <c r="F18" s="114">
        <v>3269262656.1987724</v>
      </c>
      <c r="G18" s="115"/>
    </row>
    <row r="19" spans="1:93" s="48" customFormat="1">
      <c r="A19"/>
      <c r="B19" s="353" t="s">
        <v>138</v>
      </c>
      <c r="C19" s="354"/>
      <c r="D19" s="354"/>
      <c r="E19" s="402"/>
      <c r="F19" s="114">
        <v>0</v>
      </c>
      <c r="G19" s="115"/>
      <c r="I19" s="113"/>
      <c r="U19" s="54"/>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row>
    <row r="20" spans="1:93" s="48" customFormat="1">
      <c r="A20"/>
      <c r="B20" s="353" t="s">
        <v>139</v>
      </c>
      <c r="C20" s="354"/>
      <c r="D20" s="354"/>
      <c r="E20" s="402"/>
      <c r="F20" s="114">
        <v>0</v>
      </c>
      <c r="G20" s="115"/>
      <c r="I20" s="113"/>
      <c r="U20" s="54"/>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row>
    <row r="21" spans="1:93" s="48" customFormat="1">
      <c r="A21"/>
      <c r="B21" s="358" t="s">
        <v>140</v>
      </c>
      <c r="C21" s="359"/>
      <c r="D21" s="359"/>
      <c r="E21" s="403"/>
      <c r="F21" s="116">
        <f>SUM(F17:G20)</f>
        <v>3630867467.0173836</v>
      </c>
      <c r="G21" s="117"/>
      <c r="I21" s="113"/>
      <c r="U21" s="54"/>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row>
    <row r="23" spans="1:93" ht="30.75" customHeight="1">
      <c r="B23" s="398" t="s">
        <v>1117</v>
      </c>
      <c r="C23" s="398"/>
      <c r="E23" s="401" t="s">
        <v>1118</v>
      </c>
      <c r="F23" s="401"/>
      <c r="G23" s="401"/>
      <c r="I23" s="48"/>
    </row>
    <row r="24" spans="1:93" ht="383.45" customHeight="1">
      <c r="B24" s="394" t="s">
        <v>1111</v>
      </c>
      <c r="C24" s="399"/>
      <c r="E24" s="394" t="s">
        <v>1110</v>
      </c>
      <c r="F24" s="394"/>
      <c r="G24" s="394"/>
      <c r="I24" s="48"/>
    </row>
    <row r="26" spans="1:93" s="48" customFormat="1">
      <c r="A26"/>
      <c r="B26" s="395" t="s">
        <v>141</v>
      </c>
      <c r="C26" s="396"/>
      <c r="D26" s="396"/>
      <c r="E26" s="396"/>
      <c r="F26" s="396"/>
      <c r="G26" s="396"/>
      <c r="H26" s="396"/>
      <c r="I26" s="396"/>
      <c r="U26" s="54"/>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row>
    <row r="27" spans="1:93" s="48" customFormat="1" ht="38.25">
      <c r="A27"/>
      <c r="B27" s="478" t="s">
        <v>142</v>
      </c>
      <c r="C27" s="479"/>
      <c r="D27" s="479"/>
      <c r="E27" s="480"/>
      <c r="F27" s="60" t="s">
        <v>143</v>
      </c>
      <c r="G27" s="60" t="s">
        <v>144</v>
      </c>
      <c r="H27" s="60" t="s">
        <v>145</v>
      </c>
      <c r="I27" s="60" t="s">
        <v>146</v>
      </c>
      <c r="U27" s="54"/>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row>
    <row r="28" spans="1:93" s="48" customFormat="1">
      <c r="A28"/>
      <c r="B28" s="391" t="s">
        <v>147</v>
      </c>
      <c r="C28" s="392"/>
      <c r="D28" s="392"/>
      <c r="E28" s="393"/>
      <c r="F28" s="61" t="s">
        <v>148</v>
      </c>
      <c r="G28" s="51">
        <v>100000</v>
      </c>
      <c r="H28" s="51">
        <f>G28*1.15</f>
        <v>114999.99999999999</v>
      </c>
      <c r="I28" s="51">
        <f>H28*1.15</f>
        <v>132249.99999999997</v>
      </c>
      <c r="U28" s="54"/>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row>
    <row r="29" spans="1:93" s="48" customFormat="1">
      <c r="A29"/>
      <c r="B29" s="57" t="s">
        <v>149</v>
      </c>
      <c r="C29" s="58"/>
      <c r="D29" s="58"/>
      <c r="E29" s="59"/>
      <c r="F29" s="61" t="s">
        <v>150</v>
      </c>
      <c r="G29" s="51">
        <v>11800000</v>
      </c>
      <c r="H29" s="51">
        <f t="shared" ref="H29:I44" si="0">G29*1.15</f>
        <v>13569999.999999998</v>
      </c>
      <c r="I29" s="51">
        <f t="shared" si="0"/>
        <v>15605499.999999996</v>
      </c>
      <c r="U29" s="54"/>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row>
    <row r="30" spans="1:93" s="48" customFormat="1">
      <c r="A30"/>
      <c r="B30" s="391" t="s">
        <v>151</v>
      </c>
      <c r="C30" s="392"/>
      <c r="D30" s="392"/>
      <c r="E30" s="393"/>
      <c r="F30" s="61" t="s">
        <v>148</v>
      </c>
      <c r="G30" s="51">
        <v>5800</v>
      </c>
      <c r="H30" s="51">
        <f t="shared" si="0"/>
        <v>6669.9999999999991</v>
      </c>
      <c r="I30" s="51">
        <f t="shared" si="0"/>
        <v>7670.4999999999982</v>
      </c>
      <c r="U30" s="54"/>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row>
    <row r="31" spans="1:93" s="48" customFormat="1">
      <c r="A31"/>
      <c r="B31" s="391" t="s">
        <v>152</v>
      </c>
      <c r="C31" s="392"/>
      <c r="D31" s="392"/>
      <c r="E31" s="393"/>
      <c r="F31" s="61" t="s">
        <v>148</v>
      </c>
      <c r="G31" s="51">
        <v>7250</v>
      </c>
      <c r="H31" s="51">
        <f t="shared" si="0"/>
        <v>8337.5</v>
      </c>
      <c r="I31" s="51">
        <f t="shared" si="0"/>
        <v>9588.125</v>
      </c>
      <c r="U31" s="54"/>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row>
    <row r="32" spans="1:93" s="48" customFormat="1">
      <c r="A32"/>
      <c r="B32" s="391" t="s">
        <v>153</v>
      </c>
      <c r="C32" s="392"/>
      <c r="D32" s="392"/>
      <c r="E32" s="393"/>
      <c r="F32" s="61" t="s">
        <v>148</v>
      </c>
      <c r="G32" s="51">
        <v>10150</v>
      </c>
      <c r="H32" s="51">
        <f t="shared" si="0"/>
        <v>11672.5</v>
      </c>
      <c r="I32" s="51">
        <f t="shared" si="0"/>
        <v>13423.374999999998</v>
      </c>
      <c r="U32" s="54"/>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row>
    <row r="33" spans="1:93" s="48" customFormat="1">
      <c r="A33"/>
      <c r="B33" s="391" t="s">
        <v>154</v>
      </c>
      <c r="C33" s="392"/>
      <c r="D33" s="392"/>
      <c r="E33" s="393"/>
      <c r="F33" s="61" t="s">
        <v>148</v>
      </c>
      <c r="G33" s="51">
        <v>21750</v>
      </c>
      <c r="H33" s="51">
        <f t="shared" si="0"/>
        <v>25012.499999999996</v>
      </c>
      <c r="I33" s="51">
        <f t="shared" si="0"/>
        <v>28764.374999999993</v>
      </c>
      <c r="U33" s="54"/>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row>
    <row r="34" spans="1:93" s="48" customFormat="1">
      <c r="A34"/>
      <c r="B34" s="391" t="s">
        <v>155</v>
      </c>
      <c r="C34" s="392"/>
      <c r="D34" s="392"/>
      <c r="E34" s="393"/>
      <c r="F34" s="61" t="s">
        <v>148</v>
      </c>
      <c r="G34" s="51">
        <v>27549</v>
      </c>
      <c r="H34" s="51">
        <f t="shared" si="0"/>
        <v>31681.35</v>
      </c>
      <c r="I34" s="51">
        <f t="shared" si="0"/>
        <v>36433.552499999998</v>
      </c>
      <c r="U34" s="5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row>
    <row r="35" spans="1:93" s="48" customFormat="1">
      <c r="A35"/>
      <c r="B35" s="391" t="s">
        <v>156</v>
      </c>
      <c r="C35" s="392"/>
      <c r="D35" s="392"/>
      <c r="E35" s="393"/>
      <c r="F35" s="61" t="s">
        <v>150</v>
      </c>
      <c r="G35" s="51">
        <v>6450000</v>
      </c>
      <c r="H35" s="51">
        <f t="shared" si="0"/>
        <v>7417499.9999999991</v>
      </c>
      <c r="I35" s="51">
        <f t="shared" si="0"/>
        <v>8530124.9999999981</v>
      </c>
      <c r="U35" s="54"/>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row>
    <row r="36" spans="1:93" s="48" customFormat="1">
      <c r="A36"/>
      <c r="B36" s="391" t="s">
        <v>157</v>
      </c>
      <c r="C36" s="392"/>
      <c r="D36" s="392"/>
      <c r="E36" s="393"/>
      <c r="F36" s="61" t="s">
        <v>150</v>
      </c>
      <c r="G36" s="51">
        <v>3550000</v>
      </c>
      <c r="H36" s="51">
        <f t="shared" si="0"/>
        <v>4082499.9999999995</v>
      </c>
      <c r="I36" s="51">
        <f t="shared" si="0"/>
        <v>4694874.9999999991</v>
      </c>
      <c r="U36" s="54"/>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row>
    <row r="37" spans="1:93" s="48" customFormat="1">
      <c r="A37"/>
      <c r="B37" s="391" t="s">
        <v>158</v>
      </c>
      <c r="C37" s="392"/>
      <c r="D37" s="392"/>
      <c r="E37" s="393"/>
      <c r="F37" s="61" t="s">
        <v>150</v>
      </c>
      <c r="G37" s="51">
        <v>2050000</v>
      </c>
      <c r="H37" s="51">
        <f t="shared" si="0"/>
        <v>2357500</v>
      </c>
      <c r="I37" s="51">
        <f t="shared" si="0"/>
        <v>2711125</v>
      </c>
      <c r="U37" s="54"/>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row>
    <row r="38" spans="1:93" s="48" customFormat="1">
      <c r="A38"/>
      <c r="B38" s="391" t="s">
        <v>159</v>
      </c>
      <c r="C38" s="392" t="s">
        <v>159</v>
      </c>
      <c r="D38" s="392" t="s">
        <v>159</v>
      </c>
      <c r="E38" s="393" t="s">
        <v>159</v>
      </c>
      <c r="F38" s="61" t="s">
        <v>150</v>
      </c>
      <c r="G38" s="51">
        <v>8783593.975252809</v>
      </c>
      <c r="H38" s="51">
        <f t="shared" si="0"/>
        <v>10101133.07154073</v>
      </c>
      <c r="I38" s="51">
        <f t="shared" si="0"/>
        <v>11616303.032271838</v>
      </c>
      <c r="U38" s="54"/>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row>
    <row r="39" spans="1:93" s="48" customFormat="1">
      <c r="A39"/>
      <c r="B39" s="391" t="s">
        <v>160</v>
      </c>
      <c r="C39" s="392" t="s">
        <v>160</v>
      </c>
      <c r="D39" s="392" t="s">
        <v>160</v>
      </c>
      <c r="E39" s="393" t="s">
        <v>160</v>
      </c>
      <c r="F39" s="61" t="s">
        <v>150</v>
      </c>
      <c r="G39" s="51">
        <v>7210527.9050035113</v>
      </c>
      <c r="H39" s="51">
        <f t="shared" si="0"/>
        <v>8292107.0907540377</v>
      </c>
      <c r="I39" s="51">
        <f t="shared" si="0"/>
        <v>9535923.1543671433</v>
      </c>
      <c r="U39" s="54"/>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row>
    <row r="40" spans="1:93">
      <c r="B40" s="391" t="s">
        <v>161</v>
      </c>
      <c r="C40" s="392" t="s">
        <v>161</v>
      </c>
      <c r="D40" s="392" t="s">
        <v>161</v>
      </c>
      <c r="E40" s="393" t="s">
        <v>161</v>
      </c>
      <c r="F40" s="61" t="s">
        <v>150</v>
      </c>
      <c r="G40" s="51">
        <v>6287539.2380898874</v>
      </c>
      <c r="H40" s="51">
        <f t="shared" si="0"/>
        <v>7230670.1238033697</v>
      </c>
      <c r="I40" s="51">
        <f t="shared" si="0"/>
        <v>8315270.6423738748</v>
      </c>
    </row>
    <row r="41" spans="1:93">
      <c r="B41" s="391" t="s">
        <v>162</v>
      </c>
      <c r="C41" s="392" t="s">
        <v>162</v>
      </c>
      <c r="D41" s="392" t="s">
        <v>162</v>
      </c>
      <c r="E41" s="393" t="s">
        <v>162</v>
      </c>
      <c r="F41" s="61" t="s">
        <v>150</v>
      </c>
      <c r="G41" s="51">
        <v>5680247.9545944529</v>
      </c>
      <c r="H41" s="51">
        <f t="shared" si="0"/>
        <v>6532285.1477836203</v>
      </c>
      <c r="I41" s="51">
        <f t="shared" si="0"/>
        <v>7512127.9199511623</v>
      </c>
    </row>
    <row r="42" spans="1:93">
      <c r="B42" s="391" t="s">
        <v>163</v>
      </c>
      <c r="C42" s="392" t="s">
        <v>163</v>
      </c>
      <c r="D42" s="392" t="s">
        <v>163</v>
      </c>
      <c r="E42" s="393" t="s">
        <v>163</v>
      </c>
      <c r="F42" s="61" t="s">
        <v>150</v>
      </c>
      <c r="G42" s="51">
        <v>4079343.3677949435</v>
      </c>
      <c r="H42" s="51">
        <f t="shared" si="0"/>
        <v>4691244.8729641847</v>
      </c>
      <c r="I42" s="51">
        <f t="shared" si="0"/>
        <v>5394931.6039088117</v>
      </c>
    </row>
    <row r="43" spans="1:93">
      <c r="B43" s="391" t="s">
        <v>164</v>
      </c>
      <c r="C43" s="392" t="s">
        <v>164</v>
      </c>
      <c r="D43" s="392" t="s">
        <v>164</v>
      </c>
      <c r="E43" s="393" t="s">
        <v>164</v>
      </c>
      <c r="F43" s="61" t="s">
        <v>150</v>
      </c>
      <c r="G43" s="51">
        <v>3992628.2231460675</v>
      </c>
      <c r="H43" s="51">
        <f t="shared" si="0"/>
        <v>4591522.4566179775</v>
      </c>
      <c r="I43" s="51">
        <f t="shared" si="0"/>
        <v>5280250.8251106739</v>
      </c>
    </row>
    <row r="44" spans="1:93">
      <c r="B44" s="391" t="s">
        <v>165</v>
      </c>
      <c r="C44" s="392" t="s">
        <v>165</v>
      </c>
      <c r="D44" s="392" t="s">
        <v>165</v>
      </c>
      <c r="E44" s="393" t="s">
        <v>165</v>
      </c>
      <c r="F44" s="61" t="s">
        <v>150</v>
      </c>
      <c r="G44" s="51">
        <v>3976232.6028573038</v>
      </c>
      <c r="H44" s="51">
        <f t="shared" si="0"/>
        <v>4572667.4932858991</v>
      </c>
      <c r="I44" s="51">
        <f t="shared" si="0"/>
        <v>5258567.6172787836</v>
      </c>
    </row>
    <row r="45" spans="1:93">
      <c r="B45" s="391" t="s">
        <v>166</v>
      </c>
      <c r="C45" s="392" t="s">
        <v>166</v>
      </c>
      <c r="D45" s="392" t="s">
        <v>166</v>
      </c>
      <c r="E45" s="393" t="s">
        <v>166</v>
      </c>
      <c r="F45" s="61" t="s">
        <v>150</v>
      </c>
      <c r="G45" s="51">
        <v>3802813.1566432589</v>
      </c>
      <c r="H45" s="51">
        <f t="shared" ref="H45:I67" si="1">G45*1.15</f>
        <v>4373235.1301397476</v>
      </c>
      <c r="I45" s="51">
        <f t="shared" si="1"/>
        <v>5029220.3996607093</v>
      </c>
    </row>
    <row r="46" spans="1:93">
      <c r="B46" s="391" t="s">
        <v>167</v>
      </c>
      <c r="C46" s="392" t="s">
        <v>167</v>
      </c>
      <c r="D46" s="392" t="s">
        <v>167</v>
      </c>
      <c r="E46" s="393" t="s">
        <v>167</v>
      </c>
      <c r="F46" s="61" t="s">
        <v>150</v>
      </c>
      <c r="G46" s="51">
        <v>3052878.2904985957</v>
      </c>
      <c r="H46" s="51">
        <f t="shared" si="1"/>
        <v>3510810.0340733849</v>
      </c>
      <c r="I46" s="51">
        <f t="shared" si="1"/>
        <v>4037431.5391843924</v>
      </c>
    </row>
    <row r="47" spans="1:93">
      <c r="B47" s="391" t="s">
        <v>168</v>
      </c>
      <c r="C47" s="392"/>
      <c r="D47" s="392"/>
      <c r="E47" s="393"/>
      <c r="F47" s="61" t="s">
        <v>169</v>
      </c>
      <c r="G47" s="51">
        <v>28000</v>
      </c>
      <c r="H47" s="51">
        <f t="shared" si="1"/>
        <v>32199.999999999996</v>
      </c>
      <c r="I47" s="51">
        <f t="shared" si="1"/>
        <v>37029.999999999993</v>
      </c>
    </row>
    <row r="48" spans="1:93">
      <c r="B48" s="391" t="s">
        <v>170</v>
      </c>
      <c r="C48" s="392"/>
      <c r="D48" s="392"/>
      <c r="E48" s="393"/>
      <c r="F48" s="61" t="s">
        <v>169</v>
      </c>
      <c r="G48" s="51">
        <v>250000</v>
      </c>
      <c r="H48" s="51">
        <f t="shared" si="1"/>
        <v>287500</v>
      </c>
      <c r="I48" s="51">
        <f t="shared" si="1"/>
        <v>330625</v>
      </c>
    </row>
    <row r="49" spans="1:93">
      <c r="B49" s="391" t="s">
        <v>171</v>
      </c>
      <c r="C49" s="392"/>
      <c r="D49" s="392"/>
      <c r="E49" s="393"/>
      <c r="F49" s="61" t="s">
        <v>169</v>
      </c>
      <c r="G49" s="51">
        <v>750000</v>
      </c>
      <c r="H49" s="51">
        <f t="shared" si="1"/>
        <v>862499.99999999988</v>
      </c>
      <c r="I49" s="51">
        <f t="shared" si="1"/>
        <v>991874.99999999977</v>
      </c>
    </row>
    <row r="50" spans="1:93">
      <c r="B50" s="391" t="s">
        <v>172</v>
      </c>
      <c r="C50" s="392"/>
      <c r="D50" s="392"/>
      <c r="E50" s="393"/>
      <c r="F50" s="61" t="s">
        <v>150</v>
      </c>
      <c r="G50" s="51">
        <v>350000</v>
      </c>
      <c r="H50" s="51">
        <f t="shared" si="1"/>
        <v>402499.99999999994</v>
      </c>
      <c r="I50" s="51">
        <f t="shared" si="1"/>
        <v>462874.99999999988</v>
      </c>
    </row>
    <row r="51" spans="1:93">
      <c r="B51" s="391" t="s">
        <v>173</v>
      </c>
      <c r="C51" s="392"/>
      <c r="D51" s="392"/>
      <c r="E51" s="393"/>
      <c r="F51" s="61" t="s">
        <v>169</v>
      </c>
      <c r="G51" s="51">
        <v>3000000</v>
      </c>
      <c r="H51" s="51">
        <f t="shared" si="1"/>
        <v>3449999.9999999995</v>
      </c>
      <c r="I51" s="51">
        <f t="shared" si="1"/>
        <v>3967499.9999999991</v>
      </c>
    </row>
    <row r="52" spans="1:93">
      <c r="B52" s="391" t="s">
        <v>174</v>
      </c>
      <c r="C52" s="392"/>
      <c r="D52" s="392"/>
      <c r="E52" s="393"/>
      <c r="F52" s="61" t="s">
        <v>169</v>
      </c>
      <c r="G52" s="51">
        <v>220000</v>
      </c>
      <c r="H52" s="51">
        <f t="shared" si="1"/>
        <v>252999.99999999997</v>
      </c>
      <c r="I52" s="51">
        <f t="shared" si="1"/>
        <v>290949.99999999994</v>
      </c>
    </row>
    <row r="53" spans="1:93" s="48" customFormat="1">
      <c r="A53"/>
      <c r="B53" s="391" t="s">
        <v>175</v>
      </c>
      <c r="C53" s="392"/>
      <c r="D53" s="392"/>
      <c r="E53" s="393"/>
      <c r="F53" s="61" t="s">
        <v>169</v>
      </c>
      <c r="G53" s="51">
        <v>350000</v>
      </c>
      <c r="H53" s="51">
        <f t="shared" si="1"/>
        <v>402499.99999999994</v>
      </c>
      <c r="I53" s="51">
        <f t="shared" si="1"/>
        <v>462874.99999999988</v>
      </c>
      <c r="U53" s="54"/>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row>
    <row r="54" spans="1:93" s="48" customFormat="1">
      <c r="A54"/>
      <c r="B54" s="391" t="s">
        <v>176</v>
      </c>
      <c r="C54" s="392"/>
      <c r="D54" s="392"/>
      <c r="E54" s="393"/>
      <c r="F54" s="61" t="s">
        <v>169</v>
      </c>
      <c r="G54" s="51">
        <v>750000</v>
      </c>
      <c r="H54" s="51">
        <f t="shared" si="1"/>
        <v>862499.99999999988</v>
      </c>
      <c r="I54" s="51">
        <f t="shared" si="1"/>
        <v>991874.99999999977</v>
      </c>
      <c r="U54" s="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row>
    <row r="55" spans="1:93" s="48" customFormat="1">
      <c r="A55"/>
      <c r="B55" s="391" t="s">
        <v>177</v>
      </c>
      <c r="C55" s="392"/>
      <c r="D55" s="392"/>
      <c r="E55" s="393"/>
      <c r="F55" s="61" t="s">
        <v>150</v>
      </c>
      <c r="G55" s="51">
        <v>5680248</v>
      </c>
      <c r="H55" s="51">
        <f t="shared" si="1"/>
        <v>6532285.1999999993</v>
      </c>
      <c r="I55" s="51">
        <f t="shared" si="1"/>
        <v>7512127.9799999986</v>
      </c>
      <c r="U55" s="54"/>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row>
    <row r="56" spans="1:93" s="48" customFormat="1">
      <c r="A56"/>
      <c r="B56" s="391" t="s">
        <v>178</v>
      </c>
      <c r="C56" s="392"/>
      <c r="D56" s="392"/>
      <c r="E56" s="393"/>
      <c r="F56" s="61" t="s">
        <v>150</v>
      </c>
      <c r="G56" s="51">
        <v>5680248</v>
      </c>
      <c r="H56" s="51">
        <f t="shared" si="1"/>
        <v>6532285.1999999993</v>
      </c>
      <c r="I56" s="51">
        <f t="shared" si="1"/>
        <v>7512127.9799999986</v>
      </c>
      <c r="U56" s="54"/>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row>
    <row r="57" spans="1:93" s="48" customFormat="1">
      <c r="A57"/>
      <c r="B57" s="391" t="s">
        <v>179</v>
      </c>
      <c r="C57" s="392"/>
      <c r="D57" s="392"/>
      <c r="E57" s="393"/>
      <c r="F57" s="61" t="s">
        <v>169</v>
      </c>
      <c r="G57" s="51">
        <v>30000000</v>
      </c>
      <c r="H57" s="51">
        <f t="shared" si="1"/>
        <v>34500000</v>
      </c>
      <c r="I57" s="51">
        <f t="shared" si="1"/>
        <v>39675000</v>
      </c>
      <c r="U57" s="54"/>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row>
    <row r="58" spans="1:93" s="48" customFormat="1">
      <c r="A58"/>
      <c r="B58" s="391" t="s">
        <v>180</v>
      </c>
      <c r="C58" s="392"/>
      <c r="D58" s="392"/>
      <c r="E58" s="393"/>
      <c r="F58" s="61" t="s">
        <v>150</v>
      </c>
      <c r="G58" s="51">
        <v>165000</v>
      </c>
      <c r="H58" s="51">
        <f t="shared" si="1"/>
        <v>189749.99999999997</v>
      </c>
      <c r="I58" s="51">
        <f t="shared" si="1"/>
        <v>218212.49999999994</v>
      </c>
      <c r="U58" s="54"/>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row>
    <row r="59" spans="1:93" s="48" customFormat="1">
      <c r="A59"/>
      <c r="B59" s="391" t="s">
        <v>181</v>
      </c>
      <c r="C59" s="392"/>
      <c r="D59" s="392"/>
      <c r="E59" s="393"/>
      <c r="F59" s="61" t="s">
        <v>169</v>
      </c>
      <c r="G59" s="51">
        <v>400000000</v>
      </c>
      <c r="H59" s="51">
        <v>750000000</v>
      </c>
      <c r="I59" s="51">
        <v>1000000000</v>
      </c>
      <c r="U59" s="54"/>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row>
    <row r="60" spans="1:93" s="48" customFormat="1">
      <c r="A60"/>
      <c r="B60" s="391" t="s">
        <v>182</v>
      </c>
      <c r="C60" s="392"/>
      <c r="D60" s="392"/>
      <c r="E60" s="393"/>
      <c r="F60" s="61" t="s">
        <v>169</v>
      </c>
      <c r="G60" s="51">
        <v>400000000</v>
      </c>
      <c r="H60" s="51">
        <v>400000000</v>
      </c>
      <c r="I60" s="51">
        <v>0</v>
      </c>
      <c r="U60" s="54"/>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row>
    <row r="61" spans="1:93" s="48" customFormat="1">
      <c r="A61"/>
      <c r="B61" s="391" t="s">
        <v>183</v>
      </c>
      <c r="C61" s="392"/>
      <c r="D61" s="392"/>
      <c r="E61" s="393"/>
      <c r="F61" s="61" t="s">
        <v>169</v>
      </c>
      <c r="G61" s="51">
        <v>400000000</v>
      </c>
      <c r="H61" s="51">
        <v>250000000</v>
      </c>
      <c r="I61" s="51">
        <v>400000000</v>
      </c>
      <c r="U61" s="54"/>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row>
    <row r="62" spans="1:93" s="48" customFormat="1">
      <c r="A62"/>
      <c r="B62" s="391" t="s">
        <v>184</v>
      </c>
      <c r="C62" s="392"/>
      <c r="D62" s="392"/>
      <c r="E62" s="393"/>
      <c r="F62" s="61" t="s">
        <v>169</v>
      </c>
      <c r="G62" s="51">
        <v>200000000</v>
      </c>
      <c r="H62" s="51">
        <v>200000000</v>
      </c>
      <c r="I62" s="51">
        <v>200000000</v>
      </c>
      <c r="U62" s="54"/>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row>
    <row r="63" spans="1:93" s="48" customFormat="1">
      <c r="A63"/>
      <c r="B63" s="391" t="s">
        <v>185</v>
      </c>
      <c r="C63" s="392"/>
      <c r="D63" s="392"/>
      <c r="E63" s="393"/>
      <c r="F63" s="61" t="s">
        <v>169</v>
      </c>
      <c r="G63" s="51">
        <v>600000000</v>
      </c>
      <c r="H63" s="51">
        <v>750000000</v>
      </c>
      <c r="I63" s="51">
        <v>500000000</v>
      </c>
      <c r="U63" s="54"/>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row>
    <row r="64" spans="1:93" s="48" customFormat="1">
      <c r="A64"/>
      <c r="B64" s="391" t="s">
        <v>186</v>
      </c>
      <c r="C64" s="392"/>
      <c r="D64" s="392"/>
      <c r="E64" s="393"/>
      <c r="F64" s="61" t="s">
        <v>169</v>
      </c>
      <c r="G64" s="51">
        <v>600000000</v>
      </c>
      <c r="H64" s="51">
        <v>600000000</v>
      </c>
      <c r="I64" s="51">
        <v>0</v>
      </c>
      <c r="U64" s="5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row>
    <row r="65" spans="1:93" s="48" customFormat="1">
      <c r="A65"/>
      <c r="B65" s="391" t="s">
        <v>187</v>
      </c>
      <c r="C65" s="392"/>
      <c r="D65" s="392"/>
      <c r="E65" s="393"/>
      <c r="F65" s="61" t="s">
        <v>169</v>
      </c>
      <c r="G65" s="51">
        <v>600000000</v>
      </c>
      <c r="H65" s="51">
        <v>350000000</v>
      </c>
      <c r="I65" s="51">
        <v>500000000</v>
      </c>
      <c r="U65" s="54"/>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row>
    <row r="66" spans="1:93" s="48" customFormat="1">
      <c r="A66"/>
      <c r="B66" s="391" t="s">
        <v>188</v>
      </c>
      <c r="C66" s="392"/>
      <c r="D66" s="392"/>
      <c r="E66" s="393"/>
      <c r="F66" s="61" t="s">
        <v>169</v>
      </c>
      <c r="G66" s="51">
        <v>400000000</v>
      </c>
      <c r="H66" s="51">
        <v>400000000</v>
      </c>
      <c r="I66" s="51">
        <v>400000000</v>
      </c>
      <c r="U66" s="54"/>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row>
    <row r="67" spans="1:93" s="48" customFormat="1">
      <c r="A67"/>
      <c r="B67" s="391" t="s">
        <v>189</v>
      </c>
      <c r="C67" s="392"/>
      <c r="D67" s="392"/>
      <c r="E67" s="393"/>
      <c r="F67" s="61" t="s">
        <v>190</v>
      </c>
      <c r="G67" s="51">
        <v>350000</v>
      </c>
      <c r="H67" s="51">
        <f t="shared" si="1"/>
        <v>402499.99999999994</v>
      </c>
      <c r="I67" s="51">
        <f t="shared" si="1"/>
        <v>462874.99999999988</v>
      </c>
      <c r="U67" s="54"/>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row>
    <row r="68" spans="1:93" s="48" customFormat="1">
      <c r="A68"/>
      <c r="B68" s="391" t="s">
        <v>475</v>
      </c>
      <c r="C68" s="392"/>
      <c r="D68" s="392"/>
      <c r="E68" s="393"/>
      <c r="F68" s="61" t="s">
        <v>190</v>
      </c>
      <c r="G68" s="51">
        <v>200000</v>
      </c>
      <c r="H68" s="51">
        <f t="shared" ref="H68:I73" si="2">G68*1.15</f>
        <v>229999.99999999997</v>
      </c>
      <c r="I68" s="51">
        <f t="shared" si="2"/>
        <v>264499.99999999994</v>
      </c>
      <c r="U68" s="54"/>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row>
    <row r="69" spans="1:93" s="48" customFormat="1">
      <c r="A69"/>
      <c r="B69" s="391" t="s">
        <v>476</v>
      </c>
      <c r="C69" s="392"/>
      <c r="D69" s="392"/>
      <c r="E69" s="393"/>
      <c r="F69" s="61" t="s">
        <v>190</v>
      </c>
      <c r="G69" s="51">
        <v>1500000</v>
      </c>
      <c r="H69" s="51">
        <f t="shared" si="2"/>
        <v>1724999.9999999998</v>
      </c>
      <c r="I69" s="51">
        <f t="shared" si="2"/>
        <v>1983749.9999999995</v>
      </c>
      <c r="U69" s="54"/>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row>
    <row r="70" spans="1:93" s="48" customFormat="1">
      <c r="A70"/>
      <c r="B70" s="391" t="s">
        <v>477</v>
      </c>
      <c r="C70" s="392"/>
      <c r="D70" s="392"/>
      <c r="E70" s="393"/>
      <c r="F70" s="61" t="s">
        <v>190</v>
      </c>
      <c r="G70" s="51">
        <v>6000000</v>
      </c>
      <c r="H70" s="51">
        <f t="shared" si="2"/>
        <v>6899999.9999999991</v>
      </c>
      <c r="I70" s="51">
        <f t="shared" si="2"/>
        <v>7934999.9999999981</v>
      </c>
      <c r="U70" s="54"/>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row>
    <row r="71" spans="1:93" s="48" customFormat="1">
      <c r="A71"/>
      <c r="B71" s="391" t="s">
        <v>478</v>
      </c>
      <c r="C71" s="392"/>
      <c r="D71" s="392"/>
      <c r="E71" s="393"/>
      <c r="F71" s="61" t="s">
        <v>150</v>
      </c>
      <c r="G71" s="51">
        <v>100000000</v>
      </c>
      <c r="H71" s="51">
        <f t="shared" si="2"/>
        <v>114999999.99999999</v>
      </c>
      <c r="I71" s="51">
        <f t="shared" si="2"/>
        <v>132249999.99999997</v>
      </c>
      <c r="U71" s="54"/>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row>
    <row r="72" spans="1:93" s="48" customFormat="1">
      <c r="A72"/>
      <c r="B72" s="391" t="s">
        <v>479</v>
      </c>
      <c r="C72" s="392"/>
      <c r="D72" s="392"/>
      <c r="E72" s="393"/>
      <c r="F72" s="61" t="s">
        <v>169</v>
      </c>
      <c r="G72" s="51">
        <v>5500000</v>
      </c>
      <c r="H72" s="51">
        <f t="shared" si="2"/>
        <v>6324999.9999999991</v>
      </c>
      <c r="I72" s="51">
        <f t="shared" si="2"/>
        <v>7273749.9999999981</v>
      </c>
      <c r="U72" s="54"/>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row>
    <row r="73" spans="1:93" s="48" customFormat="1">
      <c r="A73"/>
      <c r="B73" s="391" t="s">
        <v>480</v>
      </c>
      <c r="C73" s="392"/>
      <c r="D73" s="392"/>
      <c r="E73" s="393"/>
      <c r="F73" s="61" t="s">
        <v>150</v>
      </c>
      <c r="G73" s="51">
        <v>350000</v>
      </c>
      <c r="H73" s="51">
        <f t="shared" si="2"/>
        <v>402499.99999999994</v>
      </c>
      <c r="I73" s="51">
        <f t="shared" si="2"/>
        <v>462874.99999999988</v>
      </c>
      <c r="U73" s="54"/>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row>
  </sheetData>
  <mergeCells count="98">
    <mergeCell ref="F1:F3"/>
    <mergeCell ref="A1:A3"/>
    <mergeCell ref="B1:B3"/>
    <mergeCell ref="C1:C3"/>
    <mergeCell ref="D1:D3"/>
    <mergeCell ref="E1:E3"/>
    <mergeCell ref="G1:G3"/>
    <mergeCell ref="H1:H3"/>
    <mergeCell ref="I1:I3"/>
    <mergeCell ref="J1:U1"/>
    <mergeCell ref="V1:AG1"/>
    <mergeCell ref="AT1:BE1"/>
    <mergeCell ref="BF1:BQ1"/>
    <mergeCell ref="BR1:CC1"/>
    <mergeCell ref="CD1:CO1"/>
    <mergeCell ref="J2:M2"/>
    <mergeCell ref="N2:Q2"/>
    <mergeCell ref="R2:U2"/>
    <mergeCell ref="V2:Y2"/>
    <mergeCell ref="Z2:AC2"/>
    <mergeCell ref="AD2:AG2"/>
    <mergeCell ref="AH1:AS1"/>
    <mergeCell ref="AH2:AK2"/>
    <mergeCell ref="AL2:AO2"/>
    <mergeCell ref="AP2:AS2"/>
    <mergeCell ref="CL2:CO2"/>
    <mergeCell ref="AT2:AW2"/>
    <mergeCell ref="AX2:BA2"/>
    <mergeCell ref="BB2:BE2"/>
    <mergeCell ref="BF2:BI2"/>
    <mergeCell ref="BJ2:BM2"/>
    <mergeCell ref="BN2:BQ2"/>
    <mergeCell ref="BR2:BU2"/>
    <mergeCell ref="BV2:BY2"/>
    <mergeCell ref="BZ2:CC2"/>
    <mergeCell ref="CD2:CG2"/>
    <mergeCell ref="CH2:CK2"/>
    <mergeCell ref="B27:E27"/>
    <mergeCell ref="A4:A14"/>
    <mergeCell ref="B4:B7"/>
    <mergeCell ref="B8:B10"/>
    <mergeCell ref="B11:B12"/>
    <mergeCell ref="B13:B14"/>
    <mergeCell ref="B17:E17"/>
    <mergeCell ref="B18:E18"/>
    <mergeCell ref="B19:E19"/>
    <mergeCell ref="B20:E20"/>
    <mergeCell ref="B21:E21"/>
    <mergeCell ref="B26:I26"/>
    <mergeCell ref="B23:C23"/>
    <mergeCell ref="E23:G23"/>
    <mergeCell ref="B24:C24"/>
    <mergeCell ref="E24:G24"/>
    <mergeCell ref="B40:E40"/>
    <mergeCell ref="B28:E28"/>
    <mergeCell ref="B30:E30"/>
    <mergeCell ref="B31:E31"/>
    <mergeCell ref="B32:E32"/>
    <mergeCell ref="B33:E33"/>
    <mergeCell ref="B34:E34"/>
    <mergeCell ref="B35:E35"/>
    <mergeCell ref="B36:E36"/>
    <mergeCell ref="B37:E37"/>
    <mergeCell ref="B38:E38"/>
    <mergeCell ref="B39:E39"/>
    <mergeCell ref="B52:E52"/>
    <mergeCell ref="B41:E41"/>
    <mergeCell ref="B42:E42"/>
    <mergeCell ref="B43:E43"/>
    <mergeCell ref="B44:E44"/>
    <mergeCell ref="B45:E45"/>
    <mergeCell ref="B46:E46"/>
    <mergeCell ref="B47:E47"/>
    <mergeCell ref="B48:E48"/>
    <mergeCell ref="B49:E49"/>
    <mergeCell ref="B50:E50"/>
    <mergeCell ref="B51:E51"/>
    <mergeCell ref="B64:E64"/>
    <mergeCell ref="B53:E53"/>
    <mergeCell ref="B54:E54"/>
    <mergeCell ref="B55:E55"/>
    <mergeCell ref="B56:E56"/>
    <mergeCell ref="B57:E57"/>
    <mergeCell ref="B58:E58"/>
    <mergeCell ref="B59:E59"/>
    <mergeCell ref="B60:E60"/>
    <mergeCell ref="B61:E61"/>
    <mergeCell ref="B62:E62"/>
    <mergeCell ref="B63:E63"/>
    <mergeCell ref="B71:E71"/>
    <mergeCell ref="B72:E72"/>
    <mergeCell ref="B73:E73"/>
    <mergeCell ref="B65:E65"/>
    <mergeCell ref="B66:E66"/>
    <mergeCell ref="B67:E67"/>
    <mergeCell ref="B68:E68"/>
    <mergeCell ref="B69:E69"/>
    <mergeCell ref="B70:E70"/>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08432-8617-408A-9464-8609D4A98655}">
  <sheetPr>
    <tabColor rgb="FF00B0F0"/>
  </sheetPr>
  <dimension ref="A2:P107"/>
  <sheetViews>
    <sheetView topLeftCell="B95" workbookViewId="0">
      <selection activeCell="G17" sqref="G17"/>
    </sheetView>
  </sheetViews>
  <sheetFormatPr defaultColWidth="8.7109375" defaultRowHeight="15"/>
  <cols>
    <col min="1" max="1" width="33.7109375" customWidth="1"/>
    <col min="2" max="2" width="34.7109375" customWidth="1"/>
    <col min="3" max="3" width="43.42578125" style="91" customWidth="1"/>
    <col min="4" max="4" width="66.7109375" customWidth="1"/>
    <col min="5" max="5" width="23.28515625" customWidth="1"/>
    <col min="6" max="6" width="12.42578125" bestFit="1" customWidth="1"/>
    <col min="7" max="7" width="14" customWidth="1"/>
    <col min="8" max="8" width="11.7109375" customWidth="1"/>
    <col min="9" max="9" width="12.28515625" customWidth="1"/>
    <col min="10" max="10" width="14.7109375" bestFit="1" customWidth="1"/>
    <col min="11" max="11" width="11.7109375" bestFit="1" customWidth="1"/>
    <col min="12" max="12" width="11" bestFit="1" customWidth="1"/>
    <col min="13" max="13" width="12.140625" customWidth="1"/>
    <col min="14" max="14" width="12.42578125" bestFit="1" customWidth="1"/>
    <col min="15" max="15" width="11.7109375" bestFit="1" customWidth="1"/>
    <col min="16" max="16" width="11" bestFit="1" customWidth="1"/>
  </cols>
  <sheetData>
    <row r="2" spans="1:7" ht="64.5" customHeight="1">
      <c r="A2" s="491" t="s">
        <v>0</v>
      </c>
      <c r="B2" s="492"/>
      <c r="C2" s="492"/>
      <c r="D2" s="493"/>
    </row>
    <row r="3" spans="1:7" ht="15.75">
      <c r="A3" s="82"/>
      <c r="B3" s="82"/>
      <c r="C3" s="118"/>
      <c r="D3" s="82" t="s">
        <v>1</v>
      </c>
    </row>
    <row r="4" spans="1:7">
      <c r="A4" s="442" t="s">
        <v>2</v>
      </c>
      <c r="B4" s="443"/>
      <c r="C4" s="83" t="s">
        <v>3</v>
      </c>
      <c r="D4" s="83" t="s">
        <v>481</v>
      </c>
    </row>
    <row r="5" spans="1:7">
      <c r="A5" s="446"/>
      <c r="B5" s="447"/>
      <c r="C5" s="85" t="s">
        <v>5</v>
      </c>
      <c r="D5" s="85" t="s">
        <v>482</v>
      </c>
    </row>
    <row r="6" spans="1:7" ht="15.75">
      <c r="A6" s="448" t="s">
        <v>7</v>
      </c>
      <c r="B6" s="459"/>
      <c r="C6" s="86" t="s">
        <v>8</v>
      </c>
      <c r="D6" s="87" t="s">
        <v>9</v>
      </c>
    </row>
    <row r="7" spans="1:7" ht="15.75">
      <c r="A7" s="460"/>
      <c r="B7" s="461"/>
      <c r="C7" s="86" t="s">
        <v>10</v>
      </c>
      <c r="D7" s="87" t="s">
        <v>483</v>
      </c>
    </row>
    <row r="8" spans="1:7" ht="15.75">
      <c r="A8" s="462"/>
      <c r="B8" s="463"/>
      <c r="C8" s="86" t="s">
        <v>12</v>
      </c>
      <c r="D8" s="87" t="s">
        <v>484</v>
      </c>
    </row>
    <row r="9" spans="1:7" ht="30">
      <c r="A9" s="452" t="s">
        <v>14</v>
      </c>
      <c r="B9" s="452" t="s">
        <v>15</v>
      </c>
      <c r="C9" s="85" t="s">
        <v>16</v>
      </c>
      <c r="D9" s="85" t="s">
        <v>17</v>
      </c>
    </row>
    <row r="10" spans="1:7" ht="15.75">
      <c r="A10" s="452"/>
      <c r="B10" s="452"/>
      <c r="C10" s="85" t="s">
        <v>18</v>
      </c>
      <c r="D10" s="89" t="s">
        <v>19</v>
      </c>
    </row>
    <row r="11" spans="1:7">
      <c r="A11" s="452"/>
      <c r="B11" s="467"/>
      <c r="C11" s="85" t="s">
        <v>20</v>
      </c>
      <c r="D11" s="90" t="s">
        <v>21</v>
      </c>
    </row>
    <row r="12" spans="1:7" ht="15.75">
      <c r="A12" s="452"/>
      <c r="B12" s="452" t="s">
        <v>22</v>
      </c>
      <c r="C12" s="85" t="s">
        <v>23</v>
      </c>
      <c r="D12" s="100" t="s">
        <v>405</v>
      </c>
    </row>
    <row r="13" spans="1:7" ht="15.75">
      <c r="A13" s="452"/>
      <c r="B13" s="452"/>
      <c r="C13" s="85" t="s">
        <v>25</v>
      </c>
      <c r="D13" s="98" t="s">
        <v>485</v>
      </c>
    </row>
    <row r="14" spans="1:7">
      <c r="A14" s="452"/>
      <c r="B14" s="467"/>
      <c r="C14" s="85" t="s">
        <v>27</v>
      </c>
      <c r="D14" s="119" t="s">
        <v>486</v>
      </c>
    </row>
    <row r="15" spans="1:7" ht="120.75">
      <c r="A15" s="467"/>
      <c r="B15" s="84" t="s">
        <v>29</v>
      </c>
      <c r="C15" s="85" t="s">
        <v>30</v>
      </c>
      <c r="D15" s="98" t="s">
        <v>487</v>
      </c>
      <c r="G15" s="112"/>
    </row>
    <row r="16" spans="1:7" ht="272.25" customHeight="1">
      <c r="A16" s="468" t="s">
        <v>32</v>
      </c>
      <c r="B16" s="469" t="s">
        <v>33</v>
      </c>
      <c r="C16" s="86" t="s">
        <v>34</v>
      </c>
      <c r="D16" s="86" t="s">
        <v>488</v>
      </c>
    </row>
    <row r="17" spans="1:4" ht="90.75">
      <c r="A17" s="468"/>
      <c r="B17" s="469"/>
      <c r="C17" s="86" t="s">
        <v>36</v>
      </c>
      <c r="D17" s="87" t="s">
        <v>489</v>
      </c>
    </row>
    <row r="18" spans="1:4" ht="60.75">
      <c r="A18" s="468"/>
      <c r="B18" s="470"/>
      <c r="C18" s="86" t="s">
        <v>38</v>
      </c>
      <c r="D18" s="87" t="s">
        <v>490</v>
      </c>
    </row>
    <row r="19" spans="1:4" ht="15.75">
      <c r="A19" s="468"/>
      <c r="B19" s="494" t="s">
        <v>40</v>
      </c>
      <c r="C19" s="86" t="s">
        <v>41</v>
      </c>
      <c r="D19" s="87" t="s">
        <v>491</v>
      </c>
    </row>
    <row r="20" spans="1:4" ht="30.75">
      <c r="A20" s="468"/>
      <c r="B20" s="469"/>
      <c r="C20" s="86" t="s">
        <v>43</v>
      </c>
      <c r="D20" s="87" t="s">
        <v>492</v>
      </c>
    </row>
    <row r="21" spans="1:4" ht="15.75">
      <c r="A21" s="468"/>
      <c r="B21" s="469"/>
      <c r="C21" s="86" t="s">
        <v>45</v>
      </c>
      <c r="D21" s="87" t="s">
        <v>493</v>
      </c>
    </row>
    <row r="22" spans="1:4" ht="15.75">
      <c r="A22" s="468"/>
      <c r="B22" s="469"/>
      <c r="C22" s="86" t="s">
        <v>47</v>
      </c>
      <c r="D22" s="87" t="s">
        <v>494</v>
      </c>
    </row>
    <row r="23" spans="1:4" ht="30.75">
      <c r="A23" s="468"/>
      <c r="B23" s="469"/>
      <c r="C23" s="86" t="s">
        <v>49</v>
      </c>
      <c r="D23" s="87" t="s">
        <v>495</v>
      </c>
    </row>
    <row r="24" spans="1:4" ht="15.75">
      <c r="A24" s="468"/>
      <c r="B24" s="469"/>
      <c r="C24" s="86" t="s">
        <v>417</v>
      </c>
      <c r="D24" s="87"/>
    </row>
    <row r="25" spans="1:4" ht="15.75">
      <c r="A25" s="468"/>
      <c r="B25" s="469" t="s">
        <v>53</v>
      </c>
      <c r="C25" s="86" t="s">
        <v>496</v>
      </c>
      <c r="D25" s="87" t="s">
        <v>497</v>
      </c>
    </row>
    <row r="26" spans="1:4" ht="15.75">
      <c r="A26" s="468"/>
      <c r="B26" s="469"/>
      <c r="C26" s="120" t="s">
        <v>498</v>
      </c>
      <c r="D26" s="121" t="s">
        <v>499</v>
      </c>
    </row>
    <row r="27" spans="1:4" ht="30">
      <c r="A27" s="468"/>
      <c r="B27" s="469"/>
      <c r="C27" s="122" t="s">
        <v>500</v>
      </c>
      <c r="D27" s="123" t="s">
        <v>501</v>
      </c>
    </row>
    <row r="28" spans="1:4">
      <c r="A28" s="468"/>
      <c r="B28" s="487"/>
      <c r="C28" s="124" t="s">
        <v>502</v>
      </c>
      <c r="D28" s="123" t="s">
        <v>503</v>
      </c>
    </row>
    <row r="29" spans="1:4">
      <c r="A29" s="468"/>
      <c r="B29" s="487"/>
      <c r="C29" s="124" t="s">
        <v>502</v>
      </c>
      <c r="D29" s="123" t="s">
        <v>504</v>
      </c>
    </row>
    <row r="30" spans="1:4">
      <c r="A30" s="468"/>
      <c r="B30" s="487"/>
      <c r="C30" s="122" t="s">
        <v>505</v>
      </c>
      <c r="D30" s="123" t="s">
        <v>506</v>
      </c>
    </row>
    <row r="31" spans="1:4" ht="15" customHeight="1">
      <c r="A31" s="468"/>
      <c r="B31" s="495"/>
      <c r="C31" s="124" t="s">
        <v>507</v>
      </c>
      <c r="D31" s="123" t="s">
        <v>508</v>
      </c>
    </row>
    <row r="32" spans="1:4" ht="60.75">
      <c r="A32" s="481" t="s">
        <v>58</v>
      </c>
      <c r="B32" s="496"/>
      <c r="C32" s="125" t="s">
        <v>59</v>
      </c>
      <c r="D32" s="100" t="s">
        <v>509</v>
      </c>
    </row>
    <row r="33" spans="1:5" ht="45.75">
      <c r="A33" s="474"/>
      <c r="B33" s="475"/>
      <c r="C33" s="95" t="s">
        <v>61</v>
      </c>
      <c r="D33" s="98" t="s">
        <v>510</v>
      </c>
    </row>
    <row r="34" spans="1:5" ht="45.75">
      <c r="A34" s="476"/>
      <c r="B34" s="477"/>
      <c r="C34" s="97" t="s">
        <v>63</v>
      </c>
      <c r="D34" s="100" t="s">
        <v>511</v>
      </c>
      <c r="E34" s="103"/>
    </row>
    <row r="35" spans="1:5" ht="15.75">
      <c r="A35" s="485" t="s">
        <v>64</v>
      </c>
      <c r="B35" s="486"/>
      <c r="C35" s="86" t="s">
        <v>65</v>
      </c>
      <c r="D35" s="315">
        <f>'Costeo TD'!F19</f>
        <v>996980700.89014482</v>
      </c>
    </row>
    <row r="36" spans="1:5" ht="15.75">
      <c r="A36" s="487"/>
      <c r="B36" s="488"/>
      <c r="C36" s="86" t="s">
        <v>66</v>
      </c>
      <c r="D36" s="102">
        <v>36</v>
      </c>
    </row>
    <row r="37" spans="1:5" ht="15.75">
      <c r="A37" s="487"/>
      <c r="B37" s="488"/>
      <c r="C37" s="86" t="s">
        <v>68</v>
      </c>
      <c r="D37" s="101" t="s">
        <v>69</v>
      </c>
    </row>
    <row r="38" spans="1:5" ht="15.75">
      <c r="A38" s="489"/>
      <c r="B38" s="490"/>
      <c r="C38" s="86" t="s">
        <v>70</v>
      </c>
      <c r="D38" s="102" t="s">
        <v>512</v>
      </c>
    </row>
    <row r="39" spans="1:5" ht="30.75">
      <c r="A39" s="481" t="s">
        <v>72</v>
      </c>
      <c r="B39" s="482"/>
      <c r="C39" s="85" t="s">
        <v>73</v>
      </c>
      <c r="D39" s="89" t="s">
        <v>1008</v>
      </c>
    </row>
    <row r="40" spans="1:5" ht="30.75">
      <c r="A40" s="474"/>
      <c r="B40" s="483"/>
      <c r="C40" s="85" t="s">
        <v>74</v>
      </c>
      <c r="D40" s="89" t="s">
        <v>1007</v>
      </c>
    </row>
    <row r="41" spans="1:5" ht="45">
      <c r="A41" s="474"/>
      <c r="B41" s="483"/>
      <c r="C41" s="85" t="s">
        <v>75</v>
      </c>
      <c r="D41" s="85" t="s">
        <v>1003</v>
      </c>
    </row>
    <row r="42" spans="1:5" ht="60.75">
      <c r="A42" s="476"/>
      <c r="B42" s="484"/>
      <c r="C42" s="85" t="s">
        <v>76</v>
      </c>
      <c r="D42" s="89" t="s">
        <v>1004</v>
      </c>
    </row>
    <row r="43" spans="1:5" ht="15.75">
      <c r="A43" s="448" t="s">
        <v>78</v>
      </c>
      <c r="B43" s="449"/>
      <c r="C43" s="86" t="s">
        <v>79</v>
      </c>
      <c r="D43" s="87" t="s">
        <v>1005</v>
      </c>
    </row>
    <row r="44" spans="1:5" ht="45.75">
      <c r="A44" s="450"/>
      <c r="B44" s="451"/>
      <c r="C44" s="86" t="s">
        <v>80</v>
      </c>
      <c r="D44" s="87" t="s">
        <v>1006</v>
      </c>
    </row>
    <row r="45" spans="1:5" ht="15.75">
      <c r="A45" s="452"/>
      <c r="B45" s="452"/>
      <c r="C45" s="99" t="s">
        <v>83</v>
      </c>
      <c r="D45" s="289" t="s">
        <v>513</v>
      </c>
      <c r="E45" s="290"/>
    </row>
    <row r="46" spans="1:5">
      <c r="A46" s="452"/>
      <c r="B46" s="452"/>
      <c r="C46" s="85" t="s">
        <v>84</v>
      </c>
      <c r="D46" s="126" t="s">
        <v>514</v>
      </c>
    </row>
    <row r="47" spans="1:5">
      <c r="A47" s="452"/>
      <c r="B47" s="452"/>
      <c r="C47" s="85" t="s">
        <v>85</v>
      </c>
      <c r="D47" s="127">
        <v>45108</v>
      </c>
    </row>
    <row r="48" spans="1:5">
      <c r="A48" s="452"/>
      <c r="B48" s="452"/>
      <c r="C48" s="281" t="s">
        <v>86</v>
      </c>
      <c r="D48" s="287">
        <v>45139</v>
      </c>
    </row>
    <row r="49" spans="1:4" ht="30">
      <c r="A49" s="452"/>
      <c r="B49" s="452"/>
      <c r="C49" s="281" t="s">
        <v>87</v>
      </c>
      <c r="D49" s="17" t="s">
        <v>534</v>
      </c>
    </row>
    <row r="50" spans="1:4" ht="30">
      <c r="A50" s="452"/>
      <c r="B50" s="452"/>
      <c r="C50" s="281" t="s">
        <v>89</v>
      </c>
      <c r="D50" s="288">
        <v>0.03</v>
      </c>
    </row>
    <row r="51" spans="1:4" ht="30">
      <c r="A51" s="452"/>
      <c r="B51" s="452"/>
      <c r="C51" s="86" t="s">
        <v>90</v>
      </c>
      <c r="D51" s="88" t="s">
        <v>515</v>
      </c>
    </row>
    <row r="52" spans="1:4">
      <c r="A52" s="452"/>
      <c r="B52" s="452"/>
      <c r="C52" s="86" t="s">
        <v>98</v>
      </c>
      <c r="D52" s="128">
        <v>45139</v>
      </c>
    </row>
    <row r="53" spans="1:4">
      <c r="A53" s="452"/>
      <c r="B53" s="452"/>
      <c r="C53" s="86" t="s">
        <v>92</v>
      </c>
      <c r="D53" s="128">
        <v>45200</v>
      </c>
    </row>
    <row r="54" spans="1:4" ht="45">
      <c r="A54" s="452"/>
      <c r="B54" s="452"/>
      <c r="C54" s="86" t="s">
        <v>93</v>
      </c>
      <c r="D54" s="88" t="s">
        <v>535</v>
      </c>
    </row>
    <row r="55" spans="1:4" ht="30">
      <c r="A55" s="452"/>
      <c r="B55" s="452"/>
      <c r="C55" s="86" t="s">
        <v>89</v>
      </c>
      <c r="D55" s="142">
        <v>0.05</v>
      </c>
    </row>
    <row r="56" spans="1:4" ht="15.75">
      <c r="A56" s="452"/>
      <c r="B56" s="452"/>
      <c r="C56" s="247" t="s">
        <v>95</v>
      </c>
      <c r="D56" s="248" t="s">
        <v>516</v>
      </c>
    </row>
    <row r="57" spans="1:4" ht="60">
      <c r="A57" s="452"/>
      <c r="B57" s="452"/>
      <c r="C57" s="243" t="s">
        <v>84</v>
      </c>
      <c r="D57" s="248" t="s">
        <v>517</v>
      </c>
    </row>
    <row r="58" spans="1:4">
      <c r="A58" s="452"/>
      <c r="B58" s="452"/>
      <c r="C58" s="243" t="s">
        <v>85</v>
      </c>
      <c r="D58" s="249">
        <v>45139</v>
      </c>
    </row>
    <row r="59" spans="1:4">
      <c r="A59" s="452"/>
      <c r="B59" s="452"/>
      <c r="C59" s="243" t="s">
        <v>86</v>
      </c>
      <c r="D59" s="249">
        <v>45200</v>
      </c>
    </row>
    <row r="60" spans="1:4">
      <c r="A60" s="452"/>
      <c r="B60" s="452"/>
      <c r="C60" s="243" t="s">
        <v>87</v>
      </c>
      <c r="D60" s="248" t="s">
        <v>518</v>
      </c>
    </row>
    <row r="61" spans="1:4" ht="30">
      <c r="A61" s="452"/>
      <c r="B61" s="452"/>
      <c r="C61" s="243" t="s">
        <v>89</v>
      </c>
      <c r="D61" s="241">
        <v>0.1</v>
      </c>
    </row>
    <row r="62" spans="1:4" ht="30">
      <c r="A62" s="452"/>
      <c r="B62" s="452"/>
      <c r="C62" s="250" t="s">
        <v>90</v>
      </c>
      <c r="D62" s="88" t="s">
        <v>519</v>
      </c>
    </row>
    <row r="63" spans="1:4">
      <c r="A63" s="452"/>
      <c r="B63" s="452"/>
      <c r="C63" s="250" t="s">
        <v>98</v>
      </c>
      <c r="D63" s="128">
        <v>45200</v>
      </c>
    </row>
    <row r="64" spans="1:4">
      <c r="A64" s="452"/>
      <c r="B64" s="452"/>
      <c r="C64" s="250" t="s">
        <v>92</v>
      </c>
      <c r="D64" s="128">
        <v>45200</v>
      </c>
    </row>
    <row r="65" spans="1:4">
      <c r="A65" s="452"/>
      <c r="B65" s="452"/>
      <c r="C65" s="250" t="s">
        <v>93</v>
      </c>
      <c r="D65" s="88" t="s">
        <v>520</v>
      </c>
    </row>
    <row r="66" spans="1:4" ht="30">
      <c r="A66" s="452"/>
      <c r="B66" s="452"/>
      <c r="C66" s="250" t="s">
        <v>89</v>
      </c>
      <c r="D66" s="142">
        <v>0.05</v>
      </c>
    </row>
    <row r="67" spans="1:4" ht="30">
      <c r="A67" s="452"/>
      <c r="B67" s="452"/>
      <c r="C67" s="243" t="s">
        <v>216</v>
      </c>
      <c r="D67" s="126" t="s">
        <v>521</v>
      </c>
    </row>
    <row r="68" spans="1:4">
      <c r="A68" s="452"/>
      <c r="B68" s="452"/>
      <c r="C68" s="243" t="s">
        <v>217</v>
      </c>
      <c r="D68" s="127">
        <v>45231</v>
      </c>
    </row>
    <row r="69" spans="1:4">
      <c r="A69" s="452"/>
      <c r="B69" s="452"/>
      <c r="C69" s="243" t="s">
        <v>218</v>
      </c>
      <c r="D69" s="127">
        <v>45352</v>
      </c>
    </row>
    <row r="70" spans="1:4">
      <c r="A70" s="452"/>
      <c r="B70" s="452"/>
      <c r="C70" s="243" t="s">
        <v>228</v>
      </c>
      <c r="D70" s="126" t="s">
        <v>522</v>
      </c>
    </row>
    <row r="71" spans="1:4" ht="30">
      <c r="A71" s="452"/>
      <c r="B71" s="452"/>
      <c r="C71" s="243" t="s">
        <v>89</v>
      </c>
      <c r="D71" s="143">
        <v>0.2</v>
      </c>
    </row>
    <row r="72" spans="1:4">
      <c r="A72" s="452"/>
      <c r="B72" s="452"/>
      <c r="C72" s="86" t="s">
        <v>229</v>
      </c>
      <c r="D72" s="251" t="s">
        <v>523</v>
      </c>
    </row>
    <row r="73" spans="1:4">
      <c r="A73" s="452"/>
      <c r="B73" s="452"/>
      <c r="C73" s="86" t="s">
        <v>234</v>
      </c>
      <c r="D73" s="252">
        <v>45383</v>
      </c>
    </row>
    <row r="74" spans="1:4">
      <c r="A74" s="452"/>
      <c r="B74" s="452"/>
      <c r="C74" s="86" t="s">
        <v>235</v>
      </c>
      <c r="D74" s="252">
        <v>45444</v>
      </c>
    </row>
    <row r="75" spans="1:4">
      <c r="A75" s="452"/>
      <c r="B75" s="452"/>
      <c r="C75" s="86" t="s">
        <v>364</v>
      </c>
      <c r="D75" s="251" t="s">
        <v>524</v>
      </c>
    </row>
    <row r="76" spans="1:4" ht="30">
      <c r="A76" s="452"/>
      <c r="B76" s="452"/>
      <c r="C76" s="86" t="s">
        <v>89</v>
      </c>
      <c r="D76" s="253">
        <v>0.1</v>
      </c>
    </row>
    <row r="77" spans="1:4" ht="30">
      <c r="A77" s="452"/>
      <c r="B77" s="452"/>
      <c r="C77" s="99" t="s">
        <v>221</v>
      </c>
      <c r="D77" s="126" t="s">
        <v>525</v>
      </c>
    </row>
    <row r="78" spans="1:4" ht="30">
      <c r="A78" s="452"/>
      <c r="B78" s="452"/>
      <c r="C78" s="85" t="s">
        <v>84</v>
      </c>
      <c r="D78" s="126" t="s">
        <v>526</v>
      </c>
    </row>
    <row r="79" spans="1:4">
      <c r="A79" s="452"/>
      <c r="B79" s="452"/>
      <c r="C79" s="85" t="s">
        <v>85</v>
      </c>
      <c r="D79" s="127">
        <v>45474</v>
      </c>
    </row>
    <row r="80" spans="1:4">
      <c r="A80" s="452"/>
      <c r="B80" s="452"/>
      <c r="C80" s="85" t="s">
        <v>86</v>
      </c>
      <c r="D80" s="127">
        <v>45505</v>
      </c>
    </row>
    <row r="81" spans="1:16">
      <c r="A81" s="452"/>
      <c r="B81" s="452"/>
      <c r="C81" s="85" t="s">
        <v>87</v>
      </c>
      <c r="D81" s="126" t="s">
        <v>527</v>
      </c>
    </row>
    <row r="82" spans="1:16" ht="30">
      <c r="A82" s="452"/>
      <c r="B82" s="452"/>
      <c r="C82" s="85" t="s">
        <v>89</v>
      </c>
      <c r="D82" s="143">
        <v>0.1</v>
      </c>
    </row>
    <row r="83" spans="1:16" ht="30">
      <c r="A83" s="452"/>
      <c r="B83" s="452"/>
      <c r="C83" s="86" t="s">
        <v>90</v>
      </c>
      <c r="D83" s="88" t="s">
        <v>528</v>
      </c>
    </row>
    <row r="84" spans="1:16">
      <c r="A84" s="452"/>
      <c r="B84" s="452"/>
      <c r="C84" s="86" t="s">
        <v>98</v>
      </c>
      <c r="D84" s="252">
        <v>45505</v>
      </c>
    </row>
    <row r="85" spans="1:16">
      <c r="A85" s="452"/>
      <c r="B85" s="452"/>
      <c r="C85" s="86" t="s">
        <v>92</v>
      </c>
      <c r="D85" s="252">
        <v>45536</v>
      </c>
    </row>
    <row r="86" spans="1:16">
      <c r="A86" s="452"/>
      <c r="B86" s="452"/>
      <c r="C86" s="86" t="s">
        <v>93</v>
      </c>
      <c r="D86" s="88" t="s">
        <v>1081</v>
      </c>
    </row>
    <row r="87" spans="1:16" ht="30">
      <c r="A87" s="452"/>
      <c r="B87" s="452"/>
      <c r="C87" s="86" t="s">
        <v>89</v>
      </c>
      <c r="D87" s="142">
        <v>0.12</v>
      </c>
    </row>
    <row r="88" spans="1:16" ht="30">
      <c r="A88" s="452"/>
      <c r="B88" s="452"/>
      <c r="C88" s="85" t="s">
        <v>216</v>
      </c>
      <c r="D88" s="126" t="s">
        <v>529</v>
      </c>
    </row>
    <row r="89" spans="1:16">
      <c r="A89" s="452"/>
      <c r="B89" s="452"/>
      <c r="C89" s="85" t="s">
        <v>217</v>
      </c>
      <c r="D89" s="127">
        <v>45566</v>
      </c>
    </row>
    <row r="90" spans="1:16">
      <c r="A90" s="452"/>
      <c r="B90" s="452"/>
      <c r="C90" s="85" t="s">
        <v>218</v>
      </c>
      <c r="D90" s="127">
        <v>45689</v>
      </c>
    </row>
    <row r="91" spans="1:16">
      <c r="A91" s="452"/>
      <c r="B91" s="452"/>
      <c r="C91" s="85" t="s">
        <v>228</v>
      </c>
      <c r="D91" s="248" t="s">
        <v>530</v>
      </c>
    </row>
    <row r="92" spans="1:16" ht="30">
      <c r="A92" s="452"/>
      <c r="B92" s="452"/>
      <c r="C92" s="85" t="s">
        <v>89</v>
      </c>
      <c r="D92" s="241">
        <v>0.25</v>
      </c>
    </row>
    <row r="93" spans="1:16" ht="15.75">
      <c r="A93" s="103"/>
      <c r="B93" s="103"/>
      <c r="C93" s="103"/>
      <c r="D93" s="130"/>
    </row>
    <row r="94" spans="1:16" ht="15.75">
      <c r="A94" s="103"/>
      <c r="B94" s="103"/>
      <c r="C94" s="103"/>
      <c r="D94" s="130"/>
    </row>
    <row r="95" spans="1:16" ht="15" customHeight="1">
      <c r="A95" s="453" t="s">
        <v>103</v>
      </c>
      <c r="B95" s="454"/>
      <c r="C95" s="435" t="s">
        <v>104</v>
      </c>
      <c r="D95" s="436"/>
      <c r="E95" s="439">
        <v>2023</v>
      </c>
      <c r="F95" s="439"/>
      <c r="G95" s="439"/>
      <c r="H95" s="440"/>
      <c r="I95" s="439">
        <v>2024</v>
      </c>
      <c r="J95" s="439"/>
      <c r="K95" s="439"/>
      <c r="L95" s="440"/>
      <c r="M95" s="439">
        <v>2025</v>
      </c>
      <c r="N95" s="439"/>
      <c r="O95" s="439"/>
      <c r="P95" s="440"/>
    </row>
    <row r="96" spans="1:16" ht="63">
      <c r="A96" s="455"/>
      <c r="B96" s="456"/>
      <c r="C96" s="437"/>
      <c r="D96" s="438"/>
      <c r="E96" s="106" t="s">
        <v>105</v>
      </c>
      <c r="F96" s="106" t="s">
        <v>106</v>
      </c>
      <c r="G96" s="107" t="s">
        <v>107</v>
      </c>
      <c r="H96" s="106" t="s">
        <v>108</v>
      </c>
      <c r="I96" s="106" t="s">
        <v>105</v>
      </c>
      <c r="J96" s="106" t="s">
        <v>106</v>
      </c>
      <c r="K96" s="107" t="s">
        <v>107</v>
      </c>
      <c r="L96" s="106" t="s">
        <v>108</v>
      </c>
      <c r="M96" s="106" t="s">
        <v>105</v>
      </c>
      <c r="N96" s="106" t="s">
        <v>106</v>
      </c>
      <c r="O96" s="107" t="s">
        <v>107</v>
      </c>
      <c r="P96" s="106" t="s">
        <v>108</v>
      </c>
    </row>
    <row r="97" spans="1:16">
      <c r="A97" s="455"/>
      <c r="B97" s="456"/>
      <c r="C97" s="433" t="s">
        <v>109</v>
      </c>
      <c r="D97" s="131" t="s">
        <v>110</v>
      </c>
      <c r="E97" s="109" t="s">
        <v>447</v>
      </c>
      <c r="F97" s="109" t="s">
        <v>447</v>
      </c>
      <c r="G97" s="109" t="s">
        <v>447</v>
      </c>
      <c r="H97" s="109" t="s">
        <v>447</v>
      </c>
      <c r="I97" s="109" t="s">
        <v>447</v>
      </c>
      <c r="J97" s="109" t="s">
        <v>447</v>
      </c>
      <c r="K97" s="109" t="s">
        <v>447</v>
      </c>
      <c r="L97" s="109" t="s">
        <v>447</v>
      </c>
      <c r="M97" s="109" t="s">
        <v>447</v>
      </c>
      <c r="N97" s="109" t="s">
        <v>447</v>
      </c>
      <c r="O97" s="109" t="s">
        <v>447</v>
      </c>
      <c r="P97" s="109" t="s">
        <v>447</v>
      </c>
    </row>
    <row r="98" spans="1:16">
      <c r="A98" s="455"/>
      <c r="B98" s="456"/>
      <c r="C98" s="433"/>
      <c r="D98" s="131" t="s">
        <v>111</v>
      </c>
      <c r="E98" s="109" t="s">
        <v>447</v>
      </c>
      <c r="F98" s="109" t="s">
        <v>447</v>
      </c>
      <c r="G98" s="109" t="s">
        <v>447</v>
      </c>
      <c r="H98" s="109" t="s">
        <v>447</v>
      </c>
      <c r="I98" s="109" t="s">
        <v>447</v>
      </c>
      <c r="J98" s="109" t="s">
        <v>447</v>
      </c>
      <c r="K98" s="109" t="s">
        <v>447</v>
      </c>
      <c r="L98" s="109" t="s">
        <v>447</v>
      </c>
      <c r="M98" s="109" t="s">
        <v>447</v>
      </c>
      <c r="N98" s="109" t="s">
        <v>447</v>
      </c>
      <c r="O98" s="109" t="s">
        <v>447</v>
      </c>
      <c r="P98" s="109" t="s">
        <v>447</v>
      </c>
    </row>
    <row r="99" spans="1:16" ht="15.75">
      <c r="A99" s="455"/>
      <c r="B99" s="456"/>
      <c r="C99" s="434"/>
      <c r="D99" s="105" t="s">
        <v>112</v>
      </c>
      <c r="E99" s="111" t="s">
        <v>457</v>
      </c>
      <c r="F99" s="111" t="s">
        <v>458</v>
      </c>
      <c r="G99" s="111" t="s">
        <v>457</v>
      </c>
      <c r="H99" s="111" t="s">
        <v>457</v>
      </c>
      <c r="I99" s="111" t="s">
        <v>457</v>
      </c>
      <c r="J99" s="111" t="s">
        <v>459</v>
      </c>
      <c r="K99" s="111" t="s">
        <v>457</v>
      </c>
      <c r="L99" s="111" t="s">
        <v>457</v>
      </c>
      <c r="M99" s="111" t="s">
        <v>457</v>
      </c>
      <c r="N99" s="111" t="s">
        <v>459</v>
      </c>
      <c r="O99" s="111" t="s">
        <v>457</v>
      </c>
      <c r="P99" s="111" t="s">
        <v>457</v>
      </c>
    </row>
    <row r="100" spans="1:16">
      <c r="A100" s="455"/>
      <c r="B100" s="456"/>
      <c r="C100" s="433"/>
      <c r="D100" s="131" t="s">
        <v>113</v>
      </c>
      <c r="E100" s="245">
        <v>134509594.5519</v>
      </c>
      <c r="F100" s="245">
        <v>138970315.65353936</v>
      </c>
      <c r="G100" s="245">
        <v>0</v>
      </c>
      <c r="H100" s="245">
        <v>0</v>
      </c>
      <c r="I100" s="245">
        <v>186579262.32543176</v>
      </c>
      <c r="J100" s="245">
        <v>536921528.35927379</v>
      </c>
      <c r="K100" s="245">
        <v>0</v>
      </c>
      <c r="L100" s="245">
        <v>0</v>
      </c>
      <c r="M100" s="245">
        <v>0</v>
      </c>
      <c r="N100" s="245">
        <v>0</v>
      </c>
      <c r="O100" s="245">
        <v>0</v>
      </c>
      <c r="P100" s="245">
        <v>0</v>
      </c>
    </row>
    <row r="101" spans="1:16">
      <c r="A101" s="455"/>
      <c r="B101" s="456"/>
      <c r="C101" s="433"/>
      <c r="D101" s="131" t="s">
        <v>114</v>
      </c>
      <c r="E101" s="245">
        <v>0</v>
      </c>
      <c r="F101" s="245">
        <v>0</v>
      </c>
      <c r="G101" s="245">
        <v>0</v>
      </c>
      <c r="H101" s="245">
        <v>0</v>
      </c>
      <c r="I101" s="245">
        <v>0</v>
      </c>
      <c r="J101" s="245">
        <v>0</v>
      </c>
      <c r="K101" s="245">
        <v>0</v>
      </c>
      <c r="L101" s="245">
        <v>0</v>
      </c>
      <c r="M101" s="245">
        <v>0</v>
      </c>
      <c r="N101" s="245">
        <v>0</v>
      </c>
      <c r="O101" s="245">
        <v>0</v>
      </c>
      <c r="P101" s="245">
        <v>0</v>
      </c>
    </row>
    <row r="102" spans="1:16">
      <c r="A102" s="455"/>
      <c r="B102" s="456"/>
      <c r="C102" s="433"/>
      <c r="D102" s="131" t="s">
        <v>115</v>
      </c>
      <c r="E102" s="245">
        <v>0</v>
      </c>
      <c r="F102" s="245">
        <v>0</v>
      </c>
      <c r="G102" s="245">
        <v>0</v>
      </c>
      <c r="H102" s="245">
        <v>0</v>
      </c>
      <c r="I102" s="245">
        <v>0</v>
      </c>
      <c r="J102" s="245">
        <v>0</v>
      </c>
      <c r="K102" s="245">
        <v>0</v>
      </c>
      <c r="L102" s="245">
        <v>0</v>
      </c>
      <c r="M102" s="245">
        <v>0</v>
      </c>
      <c r="N102" s="245">
        <v>0</v>
      </c>
      <c r="O102" s="245">
        <v>0</v>
      </c>
      <c r="P102" s="245">
        <v>0</v>
      </c>
    </row>
    <row r="103" spans="1:16">
      <c r="A103" s="455"/>
      <c r="B103" s="456"/>
      <c r="C103" s="433"/>
      <c r="D103" s="131" t="s">
        <v>116</v>
      </c>
      <c r="E103" s="245">
        <v>0</v>
      </c>
      <c r="F103" s="245">
        <v>0</v>
      </c>
      <c r="G103" s="245">
        <v>0</v>
      </c>
      <c r="H103" s="245">
        <v>0</v>
      </c>
      <c r="I103" s="245">
        <v>0</v>
      </c>
      <c r="J103" s="245">
        <v>0</v>
      </c>
      <c r="K103" s="245">
        <v>0</v>
      </c>
      <c r="L103" s="245">
        <v>0</v>
      </c>
      <c r="M103" s="245">
        <v>0</v>
      </c>
      <c r="N103" s="245">
        <v>0</v>
      </c>
      <c r="O103" s="245">
        <v>0</v>
      </c>
      <c r="P103" s="245">
        <v>0</v>
      </c>
    </row>
    <row r="104" spans="1:16">
      <c r="A104" s="455"/>
      <c r="B104" s="456"/>
      <c r="C104" s="433"/>
      <c r="D104" s="131" t="s">
        <v>117</v>
      </c>
      <c r="E104" s="245">
        <v>0</v>
      </c>
      <c r="F104" s="245">
        <v>0</v>
      </c>
      <c r="G104" s="245">
        <v>0</v>
      </c>
      <c r="H104" s="245">
        <v>0</v>
      </c>
      <c r="I104" s="245">
        <v>0</v>
      </c>
      <c r="J104" s="245">
        <v>0</v>
      </c>
      <c r="K104" s="245">
        <v>0</v>
      </c>
      <c r="L104" s="245">
        <v>0</v>
      </c>
      <c r="M104" s="245">
        <v>0</v>
      </c>
      <c r="N104" s="245">
        <v>0</v>
      </c>
      <c r="O104" s="245">
        <v>0</v>
      </c>
      <c r="P104" s="245">
        <v>0</v>
      </c>
    </row>
    <row r="105" spans="1:16">
      <c r="A105" s="455"/>
      <c r="B105" s="456"/>
      <c r="C105" s="433"/>
      <c r="D105" s="131" t="s">
        <v>118</v>
      </c>
      <c r="E105" s="245">
        <v>0</v>
      </c>
      <c r="F105" s="245">
        <v>0</v>
      </c>
      <c r="G105" s="245">
        <v>0</v>
      </c>
      <c r="H105" s="245">
        <v>0</v>
      </c>
      <c r="I105" s="245">
        <v>0</v>
      </c>
      <c r="J105" s="245">
        <v>0</v>
      </c>
      <c r="K105" s="245">
        <v>0</v>
      </c>
      <c r="L105" s="245">
        <v>0</v>
      </c>
      <c r="M105" s="245">
        <v>0</v>
      </c>
      <c r="N105" s="245">
        <v>0</v>
      </c>
      <c r="O105" s="245">
        <v>0</v>
      </c>
      <c r="P105" s="245">
        <v>0</v>
      </c>
    </row>
    <row r="106" spans="1:16">
      <c r="A106" s="455"/>
      <c r="B106" s="456"/>
      <c r="C106" s="433"/>
      <c r="D106" s="131" t="s">
        <v>119</v>
      </c>
      <c r="E106" s="245">
        <v>0</v>
      </c>
      <c r="F106" s="245">
        <v>0</v>
      </c>
      <c r="G106" s="245">
        <v>0</v>
      </c>
      <c r="H106" s="245">
        <v>0</v>
      </c>
      <c r="I106" s="245">
        <v>0</v>
      </c>
      <c r="J106" s="245">
        <v>0</v>
      </c>
      <c r="K106" s="245">
        <v>0</v>
      </c>
      <c r="L106" s="245">
        <v>0</v>
      </c>
      <c r="M106" s="245">
        <v>0</v>
      </c>
      <c r="N106" s="245">
        <v>0</v>
      </c>
      <c r="O106" s="245">
        <v>0</v>
      </c>
      <c r="P106" s="245">
        <v>0</v>
      </c>
    </row>
    <row r="107" spans="1:16" ht="15.75">
      <c r="A107" s="457"/>
      <c r="B107" s="458"/>
      <c r="C107" s="434"/>
      <c r="D107" s="105" t="s">
        <v>120</v>
      </c>
      <c r="E107" s="246">
        <f>SUM(E100:E106)</f>
        <v>134509594.5519</v>
      </c>
      <c r="F107" s="246">
        <f t="shared" ref="F107:P107" si="0">SUM(F100:F106)</f>
        <v>138970315.65353936</v>
      </c>
      <c r="G107" s="246">
        <f t="shared" si="0"/>
        <v>0</v>
      </c>
      <c r="H107" s="246">
        <f t="shared" si="0"/>
        <v>0</v>
      </c>
      <c r="I107" s="246">
        <f t="shared" si="0"/>
        <v>186579262.32543176</v>
      </c>
      <c r="J107" s="246">
        <f t="shared" si="0"/>
        <v>536921528.35927379</v>
      </c>
      <c r="K107" s="246">
        <f t="shared" si="0"/>
        <v>0</v>
      </c>
      <c r="L107" s="246">
        <f t="shared" si="0"/>
        <v>0</v>
      </c>
      <c r="M107" s="246">
        <f t="shared" si="0"/>
        <v>0</v>
      </c>
      <c r="N107" s="246">
        <f t="shared" si="0"/>
        <v>0</v>
      </c>
      <c r="O107" s="246">
        <f t="shared" si="0"/>
        <v>0</v>
      </c>
      <c r="P107" s="246">
        <f t="shared" si="0"/>
        <v>0</v>
      </c>
    </row>
  </sheetData>
  <mergeCells count="23">
    <mergeCell ref="A35:B38"/>
    <mergeCell ref="A2:D2"/>
    <mergeCell ref="A4:B5"/>
    <mergeCell ref="A6:B8"/>
    <mergeCell ref="A9:A15"/>
    <mergeCell ref="B9:B11"/>
    <mergeCell ref="B12:B14"/>
    <mergeCell ref="A16:A31"/>
    <mergeCell ref="B16:B18"/>
    <mergeCell ref="B19:B24"/>
    <mergeCell ref="B25:B31"/>
    <mergeCell ref="A32:B34"/>
    <mergeCell ref="A39:B42"/>
    <mergeCell ref="A43:B44"/>
    <mergeCell ref="A45:A92"/>
    <mergeCell ref="B45:B92"/>
    <mergeCell ref="A95:B107"/>
    <mergeCell ref="C100:C107"/>
    <mergeCell ref="C95:D96"/>
    <mergeCell ref="E95:H95"/>
    <mergeCell ref="I95:L95"/>
    <mergeCell ref="M95:P95"/>
    <mergeCell ref="C97:C99"/>
  </mergeCells>
  <hyperlinks>
    <hyperlink ref="D11" r:id="rId1" xr:uid="{EA00902E-C53A-42BB-B70B-82652829E43A}"/>
    <hyperlink ref="D14" r:id="rId2" xr:uid="{9ED7505B-88A3-4CCC-93AA-B84511554839}"/>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B48BD-D193-41BE-B10D-560D76C5C598}">
  <sheetPr>
    <tabColor rgb="FF00B0F0"/>
  </sheetPr>
  <dimension ref="A1:CO71"/>
  <sheetViews>
    <sheetView zoomScale="80" zoomScaleNormal="80" workbookViewId="0">
      <pane xSplit="9" ySplit="3" topLeftCell="J12" activePane="bottomRight" state="frozen"/>
      <selection pane="topRight" activeCell="J1" sqref="J1"/>
      <selection pane="bottomLeft" activeCell="A4" sqref="A4"/>
      <selection pane="bottomRight" activeCell="E22" sqref="E22:G22"/>
    </sheetView>
  </sheetViews>
  <sheetFormatPr defaultColWidth="11.42578125" defaultRowHeight="15"/>
  <cols>
    <col min="1" max="1" width="15.42578125" customWidth="1"/>
    <col min="2" max="2" width="21.7109375" style="48" customWidth="1"/>
    <col min="3" max="3" width="23" style="48" customWidth="1"/>
    <col min="4" max="4" width="23" style="135" customWidth="1"/>
    <col min="5" max="5" width="10.7109375" style="62" customWidth="1"/>
    <col min="6" max="8" width="12.42578125" style="48" bestFit="1" customWidth="1"/>
    <col min="9" max="9" width="17.7109375" style="48" customWidth="1"/>
    <col min="10" max="10" width="12.42578125" style="48" bestFit="1" customWidth="1"/>
    <col min="11" max="11" width="12.42578125" style="48" customWidth="1"/>
    <col min="12" max="13" width="11.42578125" style="48"/>
    <col min="14" max="14" width="12.42578125" style="48" bestFit="1" customWidth="1"/>
    <col min="15" max="15" width="14" style="48" bestFit="1" customWidth="1"/>
    <col min="16" max="20" width="11.42578125" style="48"/>
    <col min="21" max="21" width="11.42578125" style="54"/>
  </cols>
  <sheetData>
    <row r="1" spans="1:93" s="36" customFormat="1">
      <c r="A1" s="406" t="s">
        <v>121</v>
      </c>
      <c r="B1" s="407" t="s">
        <v>122</v>
      </c>
      <c r="C1" s="407" t="s">
        <v>123</v>
      </c>
      <c r="D1" s="410" t="s">
        <v>124</v>
      </c>
      <c r="E1" s="414" t="s">
        <v>125</v>
      </c>
      <c r="F1" s="410" t="s">
        <v>126</v>
      </c>
      <c r="G1" s="410" t="s">
        <v>127</v>
      </c>
      <c r="H1" s="406" t="s">
        <v>128</v>
      </c>
      <c r="I1" s="413"/>
      <c r="J1" s="409"/>
      <c r="K1" s="409"/>
      <c r="L1" s="409"/>
      <c r="M1" s="409"/>
      <c r="N1" s="409"/>
      <c r="O1" s="409"/>
      <c r="P1" s="409"/>
      <c r="Q1" s="409"/>
      <c r="R1" s="409"/>
      <c r="S1" s="409"/>
      <c r="T1" s="409"/>
      <c r="U1" s="409"/>
      <c r="V1" s="409"/>
      <c r="W1" s="409"/>
      <c r="X1" s="409"/>
      <c r="Y1" s="409"/>
      <c r="Z1" s="409"/>
      <c r="AA1" s="409"/>
      <c r="AB1" s="409"/>
      <c r="AC1" s="409"/>
      <c r="AD1" s="409"/>
      <c r="AE1" s="409"/>
      <c r="AF1" s="409"/>
      <c r="AG1" s="409"/>
      <c r="AH1" s="409"/>
      <c r="AI1" s="409"/>
      <c r="AJ1" s="409"/>
      <c r="AK1" s="409"/>
      <c r="AL1" s="409"/>
      <c r="AM1" s="409"/>
      <c r="AN1" s="409"/>
      <c r="AO1" s="409"/>
      <c r="AP1" s="409"/>
      <c r="AQ1" s="409"/>
      <c r="AR1" s="409"/>
      <c r="AS1" s="409"/>
      <c r="AT1" s="409"/>
      <c r="AU1" s="409"/>
      <c r="AV1" s="409"/>
      <c r="AW1" s="409"/>
      <c r="AX1" s="409"/>
      <c r="AY1" s="409"/>
      <c r="AZ1" s="409"/>
      <c r="BA1" s="409"/>
      <c r="BB1" s="409"/>
      <c r="BC1" s="409"/>
      <c r="BD1" s="409"/>
      <c r="BE1" s="409"/>
      <c r="BF1" s="409"/>
      <c r="BG1" s="409"/>
      <c r="BH1" s="409"/>
      <c r="BI1" s="409"/>
      <c r="BJ1" s="409"/>
      <c r="BK1" s="409"/>
      <c r="BL1" s="409"/>
      <c r="BM1" s="409"/>
      <c r="BN1" s="409"/>
      <c r="BO1" s="409"/>
      <c r="BP1" s="409"/>
      <c r="BQ1" s="409"/>
      <c r="BR1" s="409"/>
      <c r="BS1" s="409"/>
      <c r="BT1" s="409"/>
      <c r="BU1" s="409"/>
      <c r="BV1" s="409"/>
      <c r="BW1" s="409"/>
      <c r="BX1" s="409"/>
      <c r="BY1" s="409"/>
      <c r="BZ1" s="409"/>
      <c r="CA1" s="409"/>
      <c r="CB1" s="409"/>
      <c r="CC1" s="409"/>
      <c r="CD1" s="409"/>
      <c r="CE1" s="409"/>
      <c r="CF1" s="409"/>
      <c r="CG1" s="409"/>
      <c r="CH1" s="409"/>
      <c r="CI1" s="409"/>
      <c r="CJ1" s="409"/>
      <c r="CK1" s="409"/>
      <c r="CL1" s="409"/>
      <c r="CM1" s="409"/>
      <c r="CN1" s="409"/>
      <c r="CO1" s="409"/>
    </row>
    <row r="2" spans="1:93" s="37" customFormat="1">
      <c r="A2" s="407"/>
      <c r="B2" s="407"/>
      <c r="C2" s="407"/>
      <c r="D2" s="501"/>
      <c r="E2" s="411"/>
      <c r="F2" s="411"/>
      <c r="G2" s="411"/>
      <c r="H2" s="407"/>
      <c r="I2" s="413"/>
      <c r="J2" s="397"/>
      <c r="K2" s="397"/>
      <c r="L2" s="397"/>
      <c r="M2" s="397"/>
      <c r="N2" s="397"/>
      <c r="O2" s="397"/>
      <c r="P2" s="397"/>
      <c r="Q2" s="397"/>
      <c r="R2" s="397"/>
      <c r="S2" s="397"/>
      <c r="T2" s="397"/>
      <c r="U2" s="397"/>
      <c r="V2" s="397"/>
      <c r="W2" s="397"/>
      <c r="X2" s="397"/>
      <c r="Y2" s="397"/>
      <c r="Z2" s="397"/>
      <c r="AA2" s="397"/>
      <c r="AB2" s="397"/>
      <c r="AC2" s="397"/>
      <c r="AD2" s="397"/>
      <c r="AE2" s="397"/>
      <c r="AF2" s="397"/>
      <c r="AG2" s="397"/>
      <c r="AH2" s="397"/>
      <c r="AI2" s="397"/>
      <c r="AJ2" s="397"/>
      <c r="AK2" s="397"/>
      <c r="AL2" s="397"/>
      <c r="AM2" s="397"/>
      <c r="AN2" s="397"/>
      <c r="AO2" s="397"/>
      <c r="AP2" s="397"/>
      <c r="AQ2" s="397"/>
      <c r="AR2" s="397"/>
      <c r="AS2" s="397"/>
      <c r="AT2" s="397"/>
      <c r="AU2" s="397"/>
      <c r="AV2" s="397"/>
      <c r="AW2" s="397"/>
      <c r="AX2" s="397"/>
      <c r="AY2" s="397"/>
      <c r="AZ2" s="397"/>
      <c r="BA2" s="397"/>
      <c r="BB2" s="397"/>
      <c r="BC2" s="397"/>
      <c r="BD2" s="397"/>
      <c r="BE2" s="397"/>
      <c r="BF2" s="397"/>
      <c r="BG2" s="397"/>
      <c r="BH2" s="397"/>
      <c r="BI2" s="397"/>
      <c r="BJ2" s="397"/>
      <c r="BK2" s="397"/>
      <c r="BL2" s="397"/>
      <c r="BM2" s="397"/>
      <c r="BN2" s="397"/>
      <c r="BO2" s="397"/>
      <c r="BP2" s="397"/>
      <c r="BQ2" s="397"/>
      <c r="BR2" s="397"/>
      <c r="BS2" s="397"/>
      <c r="BT2" s="397"/>
      <c r="BU2" s="397"/>
      <c r="BV2" s="397"/>
      <c r="BW2" s="397"/>
      <c r="BX2" s="397"/>
      <c r="BY2" s="397"/>
      <c r="BZ2" s="397"/>
      <c r="CA2" s="397"/>
      <c r="CB2" s="397"/>
      <c r="CC2" s="397"/>
      <c r="CD2" s="397"/>
      <c r="CE2" s="397"/>
      <c r="CF2" s="397"/>
      <c r="CG2" s="397"/>
      <c r="CH2" s="397"/>
      <c r="CI2" s="397"/>
      <c r="CJ2" s="397"/>
      <c r="CK2" s="397"/>
      <c r="CL2" s="397"/>
      <c r="CM2" s="397"/>
      <c r="CN2" s="397"/>
      <c r="CO2" s="397"/>
    </row>
    <row r="3" spans="1:93" s="36" customFormat="1">
      <c r="A3" s="407"/>
      <c r="B3" s="407"/>
      <c r="C3" s="407"/>
      <c r="D3" s="502"/>
      <c r="E3" s="412"/>
      <c r="F3" s="412"/>
      <c r="G3" s="412"/>
      <c r="H3" s="407"/>
      <c r="I3" s="413"/>
      <c r="J3" s="298"/>
      <c r="K3" s="298"/>
      <c r="L3" s="299"/>
      <c r="M3" s="298"/>
      <c r="N3" s="298"/>
      <c r="O3" s="298"/>
      <c r="P3" s="299"/>
      <c r="Q3" s="298"/>
      <c r="R3" s="298"/>
      <c r="S3" s="298"/>
      <c r="T3" s="299"/>
      <c r="U3" s="298"/>
      <c r="V3" s="298"/>
      <c r="W3" s="298"/>
      <c r="X3" s="299"/>
      <c r="Y3" s="298"/>
      <c r="Z3" s="298"/>
      <c r="AA3" s="298"/>
      <c r="AB3" s="299"/>
      <c r="AC3" s="298"/>
      <c r="AD3" s="298"/>
      <c r="AE3" s="298"/>
      <c r="AF3" s="299"/>
      <c r="AG3" s="298"/>
      <c r="AH3" s="298"/>
      <c r="AI3" s="298"/>
      <c r="AJ3" s="299"/>
      <c r="AK3" s="298"/>
      <c r="AL3" s="298"/>
      <c r="AM3" s="298"/>
      <c r="AN3" s="299"/>
      <c r="AO3" s="298"/>
      <c r="AP3" s="298"/>
      <c r="AQ3" s="298"/>
      <c r="AR3" s="299"/>
      <c r="AS3" s="298"/>
      <c r="AT3" s="298"/>
      <c r="AU3" s="298"/>
      <c r="AV3" s="299"/>
      <c r="AW3" s="298"/>
      <c r="AX3" s="298"/>
      <c r="AY3" s="298"/>
      <c r="AZ3" s="299"/>
      <c r="BA3" s="298"/>
      <c r="BB3" s="298"/>
      <c r="BC3" s="298"/>
      <c r="BD3" s="299"/>
      <c r="BE3" s="298"/>
      <c r="BF3" s="298"/>
      <c r="BG3" s="298"/>
      <c r="BH3" s="299"/>
      <c r="BI3" s="298"/>
      <c r="BJ3" s="298"/>
      <c r="BK3" s="298"/>
      <c r="BL3" s="299"/>
      <c r="BM3" s="298"/>
      <c r="BN3" s="298"/>
      <c r="BO3" s="298"/>
      <c r="BP3" s="299"/>
      <c r="BQ3" s="298"/>
      <c r="BR3" s="298"/>
      <c r="BS3" s="298"/>
      <c r="BT3" s="299"/>
      <c r="BU3" s="298"/>
      <c r="BV3" s="298"/>
      <c r="BW3" s="298"/>
      <c r="BX3" s="299"/>
      <c r="BY3" s="298"/>
      <c r="BZ3" s="298"/>
      <c r="CA3" s="298"/>
      <c r="CB3" s="299"/>
      <c r="CC3" s="298"/>
      <c r="CD3" s="298"/>
      <c r="CE3" s="298"/>
      <c r="CF3" s="299"/>
      <c r="CG3" s="298"/>
      <c r="CH3" s="298"/>
      <c r="CI3" s="298"/>
      <c r="CJ3" s="299"/>
      <c r="CK3" s="298"/>
      <c r="CL3" s="298"/>
      <c r="CM3" s="298"/>
      <c r="CN3" s="299"/>
      <c r="CO3" s="298"/>
    </row>
    <row r="4" spans="1:93" ht="76.5">
      <c r="A4" s="497" t="s">
        <v>533</v>
      </c>
      <c r="B4" s="499" t="s">
        <v>513</v>
      </c>
      <c r="C4" s="39" t="s">
        <v>514</v>
      </c>
      <c r="D4" s="132" t="s">
        <v>534</v>
      </c>
      <c r="E4" s="133">
        <v>0.03</v>
      </c>
      <c r="F4" s="134">
        <v>45108</v>
      </c>
      <c r="G4" s="134">
        <v>45139</v>
      </c>
      <c r="H4" s="314">
        <v>2</v>
      </c>
      <c r="I4" s="307"/>
      <c r="J4" s="311"/>
      <c r="K4" s="311"/>
      <c r="L4" s="312"/>
      <c r="M4" s="313"/>
      <c r="N4" s="313"/>
      <c r="O4" s="313"/>
      <c r="P4" s="312"/>
      <c r="Q4" s="313"/>
      <c r="R4" s="313"/>
      <c r="S4" s="313"/>
      <c r="T4" s="312"/>
      <c r="U4" s="313"/>
      <c r="V4" s="313"/>
      <c r="W4" s="313"/>
      <c r="X4" s="312"/>
      <c r="Y4" s="313"/>
      <c r="Z4" s="313"/>
      <c r="AA4" s="313"/>
      <c r="AB4" s="312"/>
      <c r="AC4" s="313"/>
      <c r="AD4" s="313"/>
      <c r="AE4" s="313"/>
      <c r="AF4" s="312"/>
      <c r="AG4" s="313"/>
      <c r="AH4" s="313"/>
      <c r="AI4" s="313"/>
      <c r="AJ4" s="312"/>
      <c r="AK4" s="313"/>
      <c r="AL4" s="313"/>
      <c r="AM4" s="313"/>
      <c r="AN4" s="312"/>
      <c r="AO4" s="313"/>
      <c r="AP4" s="313"/>
      <c r="AQ4" s="313"/>
      <c r="AR4" s="312"/>
      <c r="AS4" s="313"/>
      <c r="AT4" s="313"/>
      <c r="AU4" s="313"/>
      <c r="AV4" s="312"/>
      <c r="AW4" s="313"/>
      <c r="AX4" s="313"/>
      <c r="AY4" s="313"/>
      <c r="AZ4" s="312"/>
      <c r="BA4" s="313"/>
      <c r="BB4" s="313"/>
      <c r="BC4" s="313"/>
      <c r="BD4" s="312"/>
      <c r="BE4" s="313"/>
      <c r="BF4" s="313"/>
      <c r="BG4" s="313"/>
      <c r="BH4" s="312"/>
      <c r="BI4" s="313"/>
      <c r="BJ4" s="313"/>
      <c r="BK4" s="313"/>
      <c r="BL4" s="312"/>
      <c r="BM4" s="313"/>
      <c r="BN4" s="313"/>
      <c r="BO4" s="313"/>
      <c r="BP4" s="312"/>
      <c r="BQ4" s="313"/>
      <c r="BR4" s="313"/>
      <c r="BS4" s="313"/>
      <c r="BT4" s="312"/>
      <c r="BU4" s="313"/>
      <c r="BV4" s="313"/>
      <c r="BW4" s="313"/>
      <c r="BX4" s="312"/>
      <c r="BY4" s="313"/>
      <c r="BZ4" s="313"/>
      <c r="CA4" s="313"/>
      <c r="CB4" s="312"/>
      <c r="CC4" s="313"/>
      <c r="CD4" s="313"/>
      <c r="CE4" s="313"/>
      <c r="CF4" s="312"/>
      <c r="CG4" s="313"/>
      <c r="CH4" s="313"/>
      <c r="CI4" s="313"/>
      <c r="CJ4" s="312"/>
      <c r="CK4" s="313"/>
      <c r="CL4" s="313"/>
      <c r="CM4" s="313"/>
      <c r="CN4" s="312"/>
      <c r="CO4" s="313"/>
    </row>
    <row r="5" spans="1:93" ht="89.25">
      <c r="A5" s="498"/>
      <c r="B5" s="500"/>
      <c r="C5" s="39" t="s">
        <v>515</v>
      </c>
      <c r="D5" s="132" t="s">
        <v>535</v>
      </c>
      <c r="E5" s="133">
        <v>0.05</v>
      </c>
      <c r="F5" s="134">
        <v>45139</v>
      </c>
      <c r="G5" s="134">
        <v>45200</v>
      </c>
      <c r="H5" s="314">
        <v>3</v>
      </c>
      <c r="I5" s="307"/>
      <c r="J5" s="311"/>
      <c r="K5" s="311"/>
      <c r="L5" s="312"/>
      <c r="M5" s="313"/>
      <c r="N5" s="313"/>
      <c r="O5" s="313"/>
      <c r="P5" s="312"/>
      <c r="Q5" s="313"/>
      <c r="R5" s="313"/>
      <c r="S5" s="313"/>
      <c r="T5" s="312"/>
      <c r="U5" s="313"/>
      <c r="V5" s="313"/>
      <c r="W5" s="313"/>
      <c r="X5" s="312"/>
      <c r="Y5" s="313"/>
      <c r="Z5" s="313"/>
      <c r="AA5" s="313"/>
      <c r="AB5" s="312"/>
      <c r="AC5" s="313"/>
      <c r="AD5" s="313"/>
      <c r="AE5" s="313"/>
      <c r="AF5" s="312"/>
      <c r="AG5" s="313"/>
      <c r="AH5" s="313"/>
      <c r="AI5" s="313"/>
      <c r="AJ5" s="312"/>
      <c r="AK5" s="313"/>
      <c r="AL5" s="313"/>
      <c r="AM5" s="313"/>
      <c r="AN5" s="312"/>
      <c r="AO5" s="313"/>
      <c r="AP5" s="313"/>
      <c r="AQ5" s="313"/>
      <c r="AR5" s="312"/>
      <c r="AS5" s="313"/>
      <c r="AT5" s="313"/>
      <c r="AU5" s="313"/>
      <c r="AV5" s="312"/>
      <c r="AW5" s="313"/>
      <c r="AX5" s="313"/>
      <c r="AY5" s="313"/>
      <c r="AZ5" s="312"/>
      <c r="BA5" s="313"/>
      <c r="BB5" s="313"/>
      <c r="BC5" s="313"/>
      <c r="BD5" s="312"/>
      <c r="BE5" s="313"/>
      <c r="BF5" s="313"/>
      <c r="BG5" s="313"/>
      <c r="BH5" s="312"/>
      <c r="BI5" s="313"/>
      <c r="BJ5" s="313"/>
      <c r="BK5" s="313"/>
      <c r="BL5" s="312"/>
      <c r="BM5" s="313"/>
      <c r="BN5" s="313"/>
      <c r="BO5" s="313"/>
      <c r="BP5" s="312"/>
      <c r="BQ5" s="313"/>
      <c r="BR5" s="313"/>
      <c r="BS5" s="313"/>
      <c r="BT5" s="312"/>
      <c r="BU5" s="313"/>
      <c r="BV5" s="313"/>
      <c r="BW5" s="313"/>
      <c r="BX5" s="312"/>
      <c r="BY5" s="313"/>
      <c r="BZ5" s="313"/>
      <c r="CA5" s="313"/>
      <c r="CB5" s="312"/>
      <c r="CC5" s="313"/>
      <c r="CD5" s="313"/>
      <c r="CE5" s="313"/>
      <c r="CF5" s="312"/>
      <c r="CG5" s="313"/>
      <c r="CH5" s="313"/>
      <c r="CI5" s="313"/>
      <c r="CJ5" s="312"/>
      <c r="CK5" s="313"/>
      <c r="CL5" s="313"/>
      <c r="CM5" s="313"/>
      <c r="CN5" s="312"/>
      <c r="CO5" s="313"/>
    </row>
    <row r="6" spans="1:93" s="43" customFormat="1" ht="114.75">
      <c r="A6" s="498"/>
      <c r="B6" s="423" t="s">
        <v>516</v>
      </c>
      <c r="C6" s="39" t="s">
        <v>517</v>
      </c>
      <c r="D6" s="39" t="s">
        <v>536</v>
      </c>
      <c r="E6" s="72">
        <v>0.1</v>
      </c>
      <c r="F6" s="41">
        <v>45139</v>
      </c>
      <c r="G6" s="41">
        <v>45200</v>
      </c>
      <c r="H6" s="42">
        <v>3</v>
      </c>
      <c r="I6" s="306"/>
      <c r="J6" s="301"/>
      <c r="K6" s="301"/>
      <c r="L6" s="302"/>
      <c r="M6" s="302"/>
      <c r="N6" s="302"/>
      <c r="O6" s="302"/>
      <c r="P6" s="302"/>
      <c r="Q6" s="302"/>
      <c r="R6" s="302"/>
      <c r="S6" s="302"/>
      <c r="T6" s="302"/>
      <c r="U6" s="303"/>
      <c r="V6" s="303"/>
      <c r="W6" s="303"/>
      <c r="X6" s="303"/>
      <c r="Y6" s="303"/>
      <c r="Z6" s="303"/>
      <c r="AA6" s="303"/>
      <c r="AB6" s="303"/>
      <c r="AC6" s="303"/>
      <c r="AD6" s="303"/>
      <c r="AE6" s="303"/>
      <c r="AF6" s="303"/>
      <c r="AG6" s="303"/>
      <c r="AH6" s="303"/>
      <c r="AI6" s="303"/>
      <c r="AJ6" s="303"/>
      <c r="AK6" s="303"/>
      <c r="AL6" s="303"/>
      <c r="AM6" s="303"/>
      <c r="AN6" s="303"/>
      <c r="AO6" s="303"/>
      <c r="AP6" s="303"/>
      <c r="AQ6" s="303"/>
      <c r="AR6" s="303"/>
      <c r="AS6" s="303"/>
      <c r="AT6" s="303"/>
      <c r="AU6" s="303"/>
      <c r="AV6" s="303"/>
      <c r="AW6" s="303"/>
      <c r="AX6" s="303"/>
      <c r="AY6" s="303"/>
      <c r="AZ6" s="303"/>
      <c r="BA6" s="303"/>
      <c r="BB6" s="303"/>
      <c r="BC6" s="303"/>
      <c r="BD6" s="303"/>
      <c r="BE6" s="303"/>
      <c r="BF6" s="303"/>
      <c r="BG6" s="303"/>
      <c r="BH6" s="303"/>
      <c r="BI6" s="303"/>
      <c r="BJ6" s="303"/>
      <c r="BK6" s="303"/>
      <c r="BL6" s="303"/>
      <c r="BM6" s="303"/>
      <c r="BN6" s="303"/>
      <c r="BO6" s="303"/>
      <c r="BP6" s="303"/>
      <c r="BQ6" s="303"/>
      <c r="BR6" s="303"/>
      <c r="BS6" s="303"/>
      <c r="BT6" s="303"/>
      <c r="BU6" s="303"/>
      <c r="BV6" s="303"/>
      <c r="BW6" s="303"/>
      <c r="BX6" s="303"/>
      <c r="BY6" s="303"/>
      <c r="BZ6" s="303"/>
      <c r="CA6" s="303"/>
      <c r="CB6" s="303"/>
      <c r="CC6" s="303"/>
      <c r="CD6" s="303"/>
      <c r="CE6" s="303"/>
      <c r="CF6" s="303"/>
      <c r="CG6" s="303"/>
      <c r="CH6" s="303"/>
      <c r="CI6" s="303"/>
      <c r="CJ6" s="303"/>
      <c r="CK6" s="303"/>
      <c r="CL6" s="303"/>
      <c r="CM6" s="303"/>
      <c r="CN6" s="303"/>
      <c r="CO6" s="303"/>
    </row>
    <row r="7" spans="1:93" s="43" customFormat="1" ht="51">
      <c r="A7" s="498"/>
      <c r="B7" s="424"/>
      <c r="C7" s="39" t="s">
        <v>519</v>
      </c>
      <c r="D7" s="39" t="s">
        <v>520</v>
      </c>
      <c r="E7" s="72">
        <v>0.05</v>
      </c>
      <c r="F7" s="41">
        <v>45200</v>
      </c>
      <c r="G7" s="41">
        <v>45200</v>
      </c>
      <c r="H7" s="42">
        <v>1</v>
      </c>
      <c r="I7" s="306"/>
      <c r="J7" s="301"/>
      <c r="K7" s="301"/>
      <c r="L7" s="302"/>
      <c r="M7" s="302"/>
      <c r="N7" s="302"/>
      <c r="O7" s="302"/>
      <c r="P7" s="302"/>
      <c r="Q7" s="302"/>
      <c r="R7" s="302"/>
      <c r="S7" s="302"/>
      <c r="T7" s="302"/>
      <c r="U7" s="303"/>
      <c r="V7" s="303"/>
      <c r="W7" s="303"/>
      <c r="X7" s="303"/>
      <c r="Y7" s="303"/>
      <c r="Z7" s="303"/>
      <c r="AA7" s="303"/>
      <c r="AB7" s="303"/>
      <c r="AC7" s="303"/>
      <c r="AD7" s="303"/>
      <c r="AE7" s="303"/>
      <c r="AF7" s="303"/>
      <c r="AG7" s="303"/>
      <c r="AH7" s="303"/>
      <c r="AI7" s="303"/>
      <c r="AJ7" s="303"/>
      <c r="AK7" s="303"/>
      <c r="AL7" s="303"/>
      <c r="AM7" s="303"/>
      <c r="AN7" s="303"/>
      <c r="AO7" s="303"/>
      <c r="AP7" s="303"/>
      <c r="AQ7" s="303"/>
      <c r="AR7" s="303"/>
      <c r="AS7" s="303"/>
      <c r="AT7" s="303"/>
      <c r="AU7" s="303"/>
      <c r="AV7" s="303"/>
      <c r="AW7" s="303"/>
      <c r="AX7" s="303"/>
      <c r="AY7" s="303"/>
      <c r="AZ7" s="303"/>
      <c r="BA7" s="303"/>
      <c r="BB7" s="303"/>
      <c r="BC7" s="303"/>
      <c r="BD7" s="303"/>
      <c r="BE7" s="303"/>
      <c r="BF7" s="303"/>
      <c r="BG7" s="303"/>
      <c r="BH7" s="303"/>
      <c r="BI7" s="303"/>
      <c r="BJ7" s="303"/>
      <c r="BK7" s="303"/>
      <c r="BL7" s="303"/>
      <c r="BM7" s="303"/>
      <c r="BN7" s="303"/>
      <c r="BO7" s="303"/>
      <c r="BP7" s="303"/>
      <c r="BQ7" s="303"/>
      <c r="BR7" s="303"/>
      <c r="BS7" s="303"/>
      <c r="BT7" s="303"/>
      <c r="BU7" s="303"/>
      <c r="BV7" s="303"/>
      <c r="BW7" s="303"/>
      <c r="BX7" s="303"/>
      <c r="BY7" s="303"/>
      <c r="BZ7" s="303"/>
      <c r="CA7" s="303"/>
      <c r="CB7" s="303"/>
      <c r="CC7" s="303"/>
      <c r="CD7" s="303"/>
      <c r="CE7" s="303"/>
      <c r="CF7" s="303"/>
      <c r="CG7" s="303"/>
      <c r="CH7" s="303"/>
      <c r="CI7" s="303"/>
      <c r="CJ7" s="303"/>
      <c r="CK7" s="303"/>
      <c r="CL7" s="303"/>
      <c r="CM7" s="303"/>
      <c r="CN7" s="303"/>
      <c r="CO7" s="303"/>
    </row>
    <row r="8" spans="1:93" s="43" customFormat="1" ht="38.25">
      <c r="A8" s="498"/>
      <c r="B8" s="424"/>
      <c r="C8" s="39" t="s">
        <v>521</v>
      </c>
      <c r="D8" s="39" t="s">
        <v>522</v>
      </c>
      <c r="E8" s="72">
        <v>0.2</v>
      </c>
      <c r="F8" s="41">
        <v>45231</v>
      </c>
      <c r="G8" s="41">
        <v>45352</v>
      </c>
      <c r="H8" s="42">
        <v>5</v>
      </c>
      <c r="I8" s="300"/>
      <c r="J8" s="301"/>
      <c r="K8" s="301"/>
      <c r="L8" s="302"/>
      <c r="M8" s="302"/>
      <c r="N8" s="301"/>
      <c r="O8" s="310"/>
      <c r="P8" s="302"/>
      <c r="Q8" s="302"/>
      <c r="R8" s="302"/>
      <c r="S8" s="302"/>
      <c r="T8" s="302"/>
      <c r="U8" s="303"/>
      <c r="V8" s="303"/>
      <c r="W8" s="303"/>
      <c r="X8" s="303"/>
      <c r="Y8" s="303"/>
      <c r="Z8" s="303"/>
      <c r="AA8" s="303"/>
      <c r="AB8" s="303"/>
      <c r="AC8" s="303"/>
      <c r="AD8" s="303"/>
      <c r="AE8" s="303"/>
      <c r="AF8" s="303"/>
      <c r="AG8" s="303"/>
      <c r="AH8" s="303"/>
      <c r="AI8" s="303"/>
      <c r="AJ8" s="303"/>
      <c r="AK8" s="303"/>
      <c r="AL8" s="303"/>
      <c r="AM8" s="303"/>
      <c r="AN8" s="303"/>
      <c r="AO8" s="303"/>
      <c r="AP8" s="303"/>
      <c r="AQ8" s="303"/>
      <c r="AR8" s="303"/>
      <c r="AS8" s="303"/>
      <c r="AT8" s="303"/>
      <c r="AU8" s="303"/>
      <c r="AV8" s="303"/>
      <c r="AW8" s="303"/>
      <c r="AX8" s="303"/>
      <c r="AY8" s="303"/>
      <c r="AZ8" s="303"/>
      <c r="BA8" s="303"/>
      <c r="BB8" s="303"/>
      <c r="BC8" s="303"/>
      <c r="BD8" s="303"/>
      <c r="BE8" s="303"/>
      <c r="BF8" s="303"/>
      <c r="BG8" s="303"/>
      <c r="BH8" s="303"/>
      <c r="BI8" s="303"/>
      <c r="BJ8" s="303"/>
      <c r="BK8" s="303"/>
      <c r="BL8" s="303"/>
      <c r="BM8" s="303"/>
      <c r="BN8" s="303"/>
      <c r="BO8" s="303"/>
      <c r="BP8" s="303"/>
      <c r="BQ8" s="303"/>
      <c r="BR8" s="303"/>
      <c r="BS8" s="303"/>
      <c r="BT8" s="303"/>
      <c r="BU8" s="303"/>
      <c r="BV8" s="303"/>
      <c r="BW8" s="303"/>
      <c r="BX8" s="303"/>
      <c r="BY8" s="303"/>
      <c r="BZ8" s="303"/>
      <c r="CA8" s="303"/>
      <c r="CB8" s="303"/>
      <c r="CC8" s="303"/>
      <c r="CD8" s="303"/>
      <c r="CE8" s="303"/>
      <c r="CF8" s="303"/>
      <c r="CG8" s="303"/>
      <c r="CH8" s="303"/>
      <c r="CI8" s="303"/>
      <c r="CJ8" s="303"/>
      <c r="CK8" s="303"/>
      <c r="CL8" s="303"/>
      <c r="CM8" s="303"/>
      <c r="CN8" s="303"/>
      <c r="CO8" s="303"/>
    </row>
    <row r="9" spans="1:93" s="43" customFormat="1" ht="38.25">
      <c r="A9" s="498"/>
      <c r="B9" s="425"/>
      <c r="C9" s="39" t="s">
        <v>523</v>
      </c>
      <c r="D9" s="39" t="s">
        <v>524</v>
      </c>
      <c r="E9" s="72">
        <v>0.1</v>
      </c>
      <c r="F9" s="41">
        <v>45383</v>
      </c>
      <c r="G9" s="41">
        <v>45444</v>
      </c>
      <c r="H9" s="42">
        <v>3</v>
      </c>
      <c r="I9" s="300"/>
      <c r="J9" s="302"/>
      <c r="K9" s="302"/>
      <c r="L9" s="302"/>
      <c r="M9" s="302"/>
      <c r="N9" s="301"/>
      <c r="O9" s="301"/>
      <c r="P9" s="302"/>
      <c r="Q9" s="302"/>
      <c r="R9" s="302"/>
      <c r="S9" s="302"/>
      <c r="T9" s="302"/>
      <c r="U9" s="303"/>
      <c r="V9" s="303"/>
      <c r="W9" s="303"/>
      <c r="X9" s="303"/>
      <c r="Y9" s="303"/>
      <c r="Z9" s="303"/>
      <c r="AA9" s="303"/>
      <c r="AB9" s="303"/>
      <c r="AC9" s="303"/>
      <c r="AD9" s="303"/>
      <c r="AE9" s="303"/>
      <c r="AF9" s="303"/>
      <c r="AG9" s="303"/>
      <c r="AH9" s="303"/>
      <c r="AI9" s="303"/>
      <c r="AJ9" s="303"/>
      <c r="AK9" s="303"/>
      <c r="AL9" s="303"/>
      <c r="AM9" s="303"/>
      <c r="AN9" s="303"/>
      <c r="AO9" s="303"/>
      <c r="AP9" s="303"/>
      <c r="AQ9" s="303"/>
      <c r="AR9" s="303"/>
      <c r="AS9" s="303"/>
      <c r="AT9" s="303"/>
      <c r="AU9" s="303"/>
      <c r="AV9" s="303"/>
      <c r="AW9" s="303"/>
      <c r="AX9" s="303"/>
      <c r="AY9" s="303"/>
      <c r="AZ9" s="303"/>
      <c r="BA9" s="303"/>
      <c r="BB9" s="303"/>
      <c r="BC9" s="303"/>
      <c r="BD9" s="303"/>
      <c r="BE9" s="303"/>
      <c r="BF9" s="303"/>
      <c r="BG9" s="303"/>
      <c r="BH9" s="303"/>
      <c r="BI9" s="303"/>
      <c r="BJ9" s="303"/>
      <c r="BK9" s="303"/>
      <c r="BL9" s="303"/>
      <c r="BM9" s="303"/>
      <c r="BN9" s="303"/>
      <c r="BO9" s="303"/>
      <c r="BP9" s="303"/>
      <c r="BQ9" s="303"/>
      <c r="BR9" s="303"/>
      <c r="BS9" s="303"/>
      <c r="BT9" s="303"/>
      <c r="BU9" s="303"/>
      <c r="BV9" s="303"/>
      <c r="BW9" s="303"/>
      <c r="BX9" s="303"/>
      <c r="BY9" s="303"/>
      <c r="BZ9" s="303"/>
      <c r="CA9" s="303"/>
      <c r="CB9" s="303"/>
      <c r="CC9" s="303"/>
      <c r="CD9" s="303"/>
      <c r="CE9" s="303"/>
      <c r="CF9" s="303"/>
      <c r="CG9" s="303"/>
      <c r="CH9" s="303"/>
      <c r="CI9" s="303"/>
      <c r="CJ9" s="303"/>
      <c r="CK9" s="303"/>
      <c r="CL9" s="303"/>
      <c r="CM9" s="303"/>
      <c r="CN9" s="303"/>
      <c r="CO9" s="303"/>
    </row>
    <row r="10" spans="1:93" s="43" customFormat="1" ht="63.75">
      <c r="A10" s="498"/>
      <c r="B10" s="423" t="s">
        <v>525</v>
      </c>
      <c r="C10" s="39" t="s">
        <v>526</v>
      </c>
      <c r="D10" s="39" t="s">
        <v>527</v>
      </c>
      <c r="E10" s="72">
        <v>0.1</v>
      </c>
      <c r="F10" s="41">
        <v>45474</v>
      </c>
      <c r="G10" s="41">
        <v>45505</v>
      </c>
      <c r="H10" s="42">
        <v>2</v>
      </c>
      <c r="I10" s="300"/>
      <c r="J10" s="302"/>
      <c r="K10" s="302"/>
      <c r="L10" s="302"/>
      <c r="M10" s="302"/>
      <c r="N10" s="301"/>
      <c r="O10" s="301"/>
      <c r="P10" s="302"/>
      <c r="Q10" s="302"/>
      <c r="R10" s="302"/>
      <c r="S10" s="302"/>
      <c r="T10" s="302"/>
      <c r="U10" s="303"/>
      <c r="V10" s="303"/>
      <c r="W10" s="303"/>
      <c r="X10" s="303"/>
      <c r="Y10" s="303"/>
      <c r="Z10" s="303"/>
      <c r="AA10" s="303"/>
      <c r="AB10" s="303"/>
      <c r="AC10" s="303"/>
      <c r="AD10" s="303"/>
      <c r="AE10" s="303"/>
      <c r="AF10" s="303"/>
      <c r="AG10" s="303"/>
      <c r="AH10" s="303"/>
      <c r="AI10" s="303"/>
      <c r="AJ10" s="303"/>
      <c r="AK10" s="303"/>
      <c r="AL10" s="303"/>
      <c r="AM10" s="303"/>
      <c r="AN10" s="303"/>
      <c r="AO10" s="303"/>
      <c r="AP10" s="303"/>
      <c r="AQ10" s="303"/>
      <c r="AR10" s="303"/>
      <c r="AS10" s="303"/>
      <c r="AT10" s="303"/>
      <c r="AU10" s="303"/>
      <c r="AV10" s="303"/>
      <c r="AW10" s="303"/>
      <c r="AX10" s="303"/>
      <c r="AY10" s="303"/>
      <c r="AZ10" s="303"/>
      <c r="BA10" s="303"/>
      <c r="BB10" s="303"/>
      <c r="BC10" s="303"/>
      <c r="BD10" s="303"/>
      <c r="BE10" s="303"/>
      <c r="BF10" s="303"/>
      <c r="BG10" s="303"/>
      <c r="BH10" s="303"/>
      <c r="BI10" s="303"/>
      <c r="BJ10" s="303"/>
      <c r="BK10" s="303"/>
      <c r="BL10" s="303"/>
      <c r="BM10" s="303"/>
      <c r="BN10" s="303"/>
      <c r="BO10" s="303"/>
      <c r="BP10" s="303"/>
      <c r="BQ10" s="303"/>
      <c r="BR10" s="303"/>
      <c r="BS10" s="303"/>
      <c r="BT10" s="303"/>
      <c r="BU10" s="303"/>
      <c r="BV10" s="303"/>
      <c r="BW10" s="303"/>
      <c r="BX10" s="303"/>
      <c r="BY10" s="303"/>
      <c r="BZ10" s="303"/>
      <c r="CA10" s="303"/>
      <c r="CB10" s="303"/>
      <c r="CC10" s="303"/>
      <c r="CD10" s="303"/>
      <c r="CE10" s="303"/>
      <c r="CF10" s="303"/>
      <c r="CG10" s="303"/>
      <c r="CH10" s="303"/>
      <c r="CI10" s="303"/>
      <c r="CJ10" s="303"/>
      <c r="CK10" s="303"/>
      <c r="CL10" s="303"/>
      <c r="CM10" s="303"/>
      <c r="CN10" s="303"/>
      <c r="CO10" s="303"/>
    </row>
    <row r="11" spans="1:93" s="43" customFormat="1" ht="63.75">
      <c r="A11" s="498"/>
      <c r="B11" s="424"/>
      <c r="C11" s="39" t="s">
        <v>528</v>
      </c>
      <c r="D11" s="39" t="s">
        <v>1081</v>
      </c>
      <c r="E11" s="72">
        <v>0.12</v>
      </c>
      <c r="F11" s="41">
        <v>45505</v>
      </c>
      <c r="G11" s="41">
        <v>45536</v>
      </c>
      <c r="H11" s="42">
        <v>2</v>
      </c>
      <c r="I11" s="300"/>
      <c r="J11" s="302"/>
      <c r="K11" s="302"/>
      <c r="L11" s="302"/>
      <c r="M11" s="302"/>
      <c r="N11" s="301"/>
      <c r="O11" s="301"/>
      <c r="P11" s="302"/>
      <c r="Q11" s="302"/>
      <c r="R11" s="302"/>
      <c r="S11" s="302"/>
      <c r="T11" s="302"/>
      <c r="U11" s="303"/>
      <c r="V11" s="303"/>
      <c r="W11" s="303"/>
      <c r="X11" s="303"/>
      <c r="Y11" s="303"/>
      <c r="Z11" s="303"/>
      <c r="AA11" s="303"/>
      <c r="AB11" s="303"/>
      <c r="AC11" s="303"/>
      <c r="AD11" s="303"/>
      <c r="AE11" s="303"/>
      <c r="AF11" s="303"/>
      <c r="AG11" s="303"/>
      <c r="AH11" s="303"/>
      <c r="AI11" s="303"/>
      <c r="AJ11" s="303"/>
      <c r="AK11" s="303"/>
      <c r="AL11" s="303"/>
      <c r="AM11" s="303"/>
      <c r="AN11" s="303"/>
      <c r="AO11" s="303"/>
      <c r="AP11" s="303"/>
      <c r="AQ11" s="303"/>
      <c r="AR11" s="303"/>
      <c r="AS11" s="303"/>
      <c r="AT11" s="303"/>
      <c r="AU11" s="303"/>
      <c r="AV11" s="303"/>
      <c r="AW11" s="303"/>
      <c r="AX11" s="303"/>
      <c r="AY11" s="303"/>
      <c r="AZ11" s="303"/>
      <c r="BA11" s="303"/>
      <c r="BB11" s="303"/>
      <c r="BC11" s="303"/>
      <c r="BD11" s="303"/>
      <c r="BE11" s="303"/>
      <c r="BF11" s="303"/>
      <c r="BG11" s="303"/>
      <c r="BH11" s="303"/>
      <c r="BI11" s="303"/>
      <c r="BJ11" s="303"/>
      <c r="BK11" s="303"/>
      <c r="BL11" s="303"/>
      <c r="BM11" s="303"/>
      <c r="BN11" s="303"/>
      <c r="BO11" s="303"/>
      <c r="BP11" s="303"/>
      <c r="BQ11" s="303"/>
      <c r="BR11" s="303"/>
      <c r="BS11" s="303"/>
      <c r="BT11" s="303"/>
      <c r="BU11" s="303"/>
      <c r="BV11" s="303"/>
      <c r="BW11" s="303"/>
      <c r="BX11" s="303"/>
      <c r="BY11" s="303"/>
      <c r="BZ11" s="303"/>
      <c r="CA11" s="303"/>
      <c r="CB11" s="303"/>
      <c r="CC11" s="303"/>
      <c r="CD11" s="303"/>
      <c r="CE11" s="303"/>
      <c r="CF11" s="303"/>
      <c r="CG11" s="303"/>
      <c r="CH11" s="303"/>
      <c r="CI11" s="303"/>
      <c r="CJ11" s="303"/>
      <c r="CK11" s="303"/>
      <c r="CL11" s="303"/>
      <c r="CM11" s="303"/>
      <c r="CN11" s="303"/>
      <c r="CO11" s="303"/>
    </row>
    <row r="12" spans="1:93" s="43" customFormat="1" ht="51">
      <c r="A12" s="498"/>
      <c r="B12" s="425"/>
      <c r="C12" s="39" t="s">
        <v>529</v>
      </c>
      <c r="D12" s="39" t="s">
        <v>530</v>
      </c>
      <c r="E12" s="72">
        <v>0.25</v>
      </c>
      <c r="F12" s="41">
        <v>45566</v>
      </c>
      <c r="G12" s="41">
        <v>45689</v>
      </c>
      <c r="H12" s="74">
        <v>5</v>
      </c>
      <c r="I12" s="307"/>
      <c r="J12" s="302"/>
      <c r="K12" s="302"/>
      <c r="L12" s="302"/>
      <c r="M12" s="302"/>
      <c r="N12" s="301"/>
      <c r="O12" s="310"/>
      <c r="P12" s="302"/>
      <c r="Q12" s="302"/>
      <c r="R12" s="302"/>
      <c r="S12" s="302"/>
      <c r="T12" s="302"/>
      <c r="U12" s="303"/>
      <c r="V12" s="303"/>
      <c r="W12" s="303"/>
      <c r="X12" s="303"/>
      <c r="Y12" s="303"/>
      <c r="Z12" s="303"/>
      <c r="AA12" s="303"/>
      <c r="AB12" s="303"/>
      <c r="AC12" s="303"/>
      <c r="AD12" s="303"/>
      <c r="AE12" s="303"/>
      <c r="AF12" s="303"/>
      <c r="AG12" s="303"/>
      <c r="AH12" s="303"/>
      <c r="AI12" s="303"/>
      <c r="AJ12" s="303"/>
      <c r="AK12" s="303"/>
      <c r="AL12" s="303"/>
      <c r="AM12" s="303"/>
      <c r="AN12" s="303"/>
      <c r="AO12" s="303"/>
      <c r="AP12" s="303"/>
      <c r="AQ12" s="303"/>
      <c r="AR12" s="303"/>
      <c r="AS12" s="303"/>
      <c r="AT12" s="303"/>
      <c r="AU12" s="303"/>
      <c r="AV12" s="303"/>
      <c r="AW12" s="303"/>
      <c r="AX12" s="303"/>
      <c r="AY12" s="303"/>
      <c r="AZ12" s="303"/>
      <c r="BA12" s="303"/>
      <c r="BB12" s="303"/>
      <c r="BC12" s="303"/>
      <c r="BD12" s="303"/>
      <c r="BE12" s="303"/>
      <c r="BF12" s="303"/>
      <c r="BG12" s="303"/>
      <c r="BH12" s="303"/>
      <c r="BI12" s="303"/>
      <c r="BJ12" s="303"/>
      <c r="BK12" s="303"/>
      <c r="BL12" s="303"/>
      <c r="BM12" s="303"/>
      <c r="BN12" s="303"/>
      <c r="BO12" s="303"/>
      <c r="BP12" s="303"/>
      <c r="BQ12" s="303"/>
      <c r="BR12" s="303"/>
      <c r="BS12" s="303"/>
      <c r="BT12" s="303"/>
      <c r="BU12" s="303"/>
      <c r="BV12" s="303"/>
      <c r="BW12" s="303"/>
      <c r="BX12" s="303"/>
      <c r="BY12" s="303"/>
      <c r="BZ12" s="303"/>
      <c r="CA12" s="303"/>
      <c r="CB12" s="303"/>
      <c r="CC12" s="303"/>
      <c r="CD12" s="303"/>
      <c r="CE12" s="303"/>
      <c r="CF12" s="303"/>
      <c r="CG12" s="303"/>
      <c r="CH12" s="303"/>
      <c r="CI12" s="303"/>
      <c r="CJ12" s="303"/>
      <c r="CK12" s="303"/>
      <c r="CL12" s="303"/>
      <c r="CM12" s="303"/>
      <c r="CN12" s="303"/>
      <c r="CO12" s="303"/>
    </row>
    <row r="13" spans="1:93">
      <c r="E13" s="50">
        <f>SUM(E4:E12)</f>
        <v>1</v>
      </c>
      <c r="J13" s="305"/>
      <c r="K13" s="305"/>
      <c r="L13" s="305"/>
      <c r="M13" s="305"/>
      <c r="N13" s="305"/>
      <c r="O13" s="305"/>
      <c r="P13" s="305"/>
      <c r="Q13" s="305"/>
      <c r="R13" s="305"/>
      <c r="S13" s="305"/>
      <c r="T13" s="305"/>
      <c r="U13" s="305"/>
      <c r="V13" s="305"/>
      <c r="W13" s="305"/>
      <c r="X13" s="305"/>
      <c r="Y13" s="305"/>
      <c r="Z13" s="305"/>
      <c r="AA13" s="305"/>
      <c r="AB13" s="305"/>
      <c r="AC13" s="305"/>
      <c r="AD13" s="305"/>
      <c r="AE13" s="305"/>
      <c r="AF13" s="305"/>
      <c r="AG13" s="305"/>
      <c r="AH13" s="305"/>
      <c r="AI13" s="305"/>
      <c r="AJ13" s="305"/>
      <c r="AK13" s="305"/>
      <c r="AL13" s="305"/>
      <c r="AM13" s="305"/>
      <c r="AN13" s="305"/>
      <c r="AO13" s="305"/>
      <c r="AP13" s="305"/>
      <c r="AQ13" s="305"/>
      <c r="AR13" s="305"/>
      <c r="AS13" s="305"/>
      <c r="AT13" s="305"/>
      <c r="AU13" s="305"/>
      <c r="AV13" s="305"/>
      <c r="AW13" s="305"/>
      <c r="AX13" s="305"/>
      <c r="AY13" s="305"/>
      <c r="AZ13" s="305"/>
      <c r="BA13" s="305"/>
      <c r="BB13" s="305"/>
      <c r="BC13" s="305"/>
      <c r="BD13" s="305"/>
      <c r="BE13" s="305"/>
      <c r="BF13" s="305"/>
      <c r="BG13" s="305"/>
      <c r="BH13" s="305"/>
      <c r="BI13" s="305"/>
      <c r="BJ13" s="305"/>
      <c r="BK13" s="305"/>
      <c r="BL13" s="305"/>
      <c r="BM13" s="305"/>
      <c r="BN13" s="305"/>
      <c r="BO13" s="305"/>
      <c r="BP13" s="305"/>
      <c r="BQ13" s="305"/>
      <c r="BR13" s="305"/>
      <c r="BS13" s="305"/>
      <c r="BT13" s="305"/>
      <c r="BU13" s="305"/>
      <c r="BV13" s="305"/>
      <c r="BW13" s="305"/>
      <c r="BX13" s="305"/>
      <c r="BY13" s="305"/>
      <c r="BZ13" s="305"/>
      <c r="CA13" s="305"/>
      <c r="CB13" s="305"/>
      <c r="CC13" s="305"/>
      <c r="CD13" s="305"/>
      <c r="CE13" s="305"/>
      <c r="CF13" s="305"/>
      <c r="CG13" s="305"/>
      <c r="CH13" s="305"/>
      <c r="CI13" s="305"/>
      <c r="CJ13" s="305"/>
      <c r="CK13" s="305"/>
      <c r="CL13" s="305"/>
      <c r="CM13" s="305"/>
      <c r="CN13" s="305"/>
      <c r="CO13" s="305"/>
    </row>
    <row r="15" spans="1:93">
      <c r="B15" s="353" t="s">
        <v>136</v>
      </c>
      <c r="C15" s="354"/>
      <c r="D15" s="354"/>
      <c r="E15" s="402"/>
      <c r="F15" s="114">
        <v>321088856.87733173</v>
      </c>
      <c r="G15" s="115"/>
    </row>
    <row r="16" spans="1:93">
      <c r="B16" s="353" t="s">
        <v>137</v>
      </c>
      <c r="C16" s="354"/>
      <c r="D16" s="354"/>
      <c r="E16" s="402"/>
      <c r="F16" s="114">
        <v>675891844.01281309</v>
      </c>
      <c r="G16" s="115"/>
    </row>
    <row r="17" spans="2:9">
      <c r="B17" s="353" t="s">
        <v>138</v>
      </c>
      <c r="C17" s="354"/>
      <c r="D17" s="354"/>
      <c r="E17" s="402"/>
      <c r="F17" s="114">
        <v>0</v>
      </c>
      <c r="G17" s="115"/>
    </row>
    <row r="18" spans="2:9">
      <c r="B18" s="353" t="s">
        <v>139</v>
      </c>
      <c r="C18" s="354"/>
      <c r="D18" s="354"/>
      <c r="E18" s="402"/>
      <c r="F18" s="114">
        <v>0</v>
      </c>
      <c r="G18" s="115"/>
    </row>
    <row r="19" spans="2:9">
      <c r="B19" s="358" t="s">
        <v>140</v>
      </c>
      <c r="C19" s="359"/>
      <c r="D19" s="359"/>
      <c r="E19" s="403"/>
      <c r="F19" s="136">
        <f>SUM(F15:G18)</f>
        <v>996980700.89014482</v>
      </c>
      <c r="G19" s="115"/>
    </row>
    <row r="21" spans="2:9" ht="30.75" customHeight="1">
      <c r="B21" s="398" t="s">
        <v>1117</v>
      </c>
      <c r="C21" s="398"/>
      <c r="D21" s="48"/>
      <c r="E21" s="401" t="s">
        <v>1118</v>
      </c>
      <c r="F21" s="401"/>
      <c r="G21" s="401"/>
    </row>
    <row r="22" spans="2:9" ht="246.75" customHeight="1">
      <c r="B22" s="394" t="s">
        <v>1112</v>
      </c>
      <c r="C22" s="399"/>
      <c r="D22" s="48"/>
      <c r="E22" s="394" t="s">
        <v>1113</v>
      </c>
      <c r="F22" s="394"/>
      <c r="G22" s="394"/>
    </row>
    <row r="23" spans="2:9">
      <c r="D23" s="48"/>
      <c r="I23" s="113"/>
    </row>
    <row r="24" spans="2:9">
      <c r="B24" s="395" t="s">
        <v>141</v>
      </c>
      <c r="C24" s="396"/>
      <c r="D24" s="396"/>
      <c r="E24" s="396"/>
      <c r="F24" s="396"/>
      <c r="G24" s="396"/>
      <c r="H24" s="396"/>
      <c r="I24" s="396"/>
    </row>
    <row r="25" spans="2:9" ht="38.25">
      <c r="B25" s="478" t="s">
        <v>142</v>
      </c>
      <c r="C25" s="479"/>
      <c r="D25" s="479"/>
      <c r="E25" s="480"/>
      <c r="F25" s="60" t="s">
        <v>143</v>
      </c>
      <c r="G25" s="60" t="s">
        <v>144</v>
      </c>
      <c r="H25" s="60" t="s">
        <v>145</v>
      </c>
      <c r="I25" s="60" t="s">
        <v>146</v>
      </c>
    </row>
    <row r="26" spans="2:9">
      <c r="B26" s="391" t="s">
        <v>147</v>
      </c>
      <c r="C26" s="392"/>
      <c r="D26" s="392"/>
      <c r="E26" s="393"/>
      <c r="F26" s="61" t="s">
        <v>148</v>
      </c>
      <c r="G26" s="51">
        <v>100000</v>
      </c>
      <c r="H26" s="51">
        <f>G26*1.15</f>
        <v>114999.99999999999</v>
      </c>
      <c r="I26" s="51">
        <f>H26*1.15</f>
        <v>132249.99999999997</v>
      </c>
    </row>
    <row r="27" spans="2:9">
      <c r="B27" s="57" t="s">
        <v>149</v>
      </c>
      <c r="C27" s="58"/>
      <c r="D27" s="58"/>
      <c r="E27" s="59"/>
      <c r="F27" s="61" t="s">
        <v>150</v>
      </c>
      <c r="G27" s="51">
        <v>11800000</v>
      </c>
      <c r="H27" s="51">
        <f t="shared" ref="H27:I42" si="0">G27*1.15</f>
        <v>13569999.999999998</v>
      </c>
      <c r="I27" s="51">
        <f t="shared" si="0"/>
        <v>15605499.999999996</v>
      </c>
    </row>
    <row r="28" spans="2:9">
      <c r="B28" s="391" t="s">
        <v>151</v>
      </c>
      <c r="C28" s="392"/>
      <c r="D28" s="392"/>
      <c r="E28" s="393"/>
      <c r="F28" s="61" t="s">
        <v>148</v>
      </c>
      <c r="G28" s="51">
        <v>5800</v>
      </c>
      <c r="H28" s="51">
        <f t="shared" si="0"/>
        <v>6669.9999999999991</v>
      </c>
      <c r="I28" s="51">
        <f t="shared" si="0"/>
        <v>7670.4999999999982</v>
      </c>
    </row>
    <row r="29" spans="2:9">
      <c r="B29" s="391" t="s">
        <v>152</v>
      </c>
      <c r="C29" s="392"/>
      <c r="D29" s="392"/>
      <c r="E29" s="393"/>
      <c r="F29" s="61" t="s">
        <v>148</v>
      </c>
      <c r="G29" s="51">
        <v>7250</v>
      </c>
      <c r="H29" s="51">
        <f t="shared" si="0"/>
        <v>8337.5</v>
      </c>
      <c r="I29" s="51">
        <f t="shared" si="0"/>
        <v>9588.125</v>
      </c>
    </row>
    <row r="30" spans="2:9">
      <c r="B30" s="391" t="s">
        <v>153</v>
      </c>
      <c r="C30" s="392"/>
      <c r="D30" s="392"/>
      <c r="E30" s="393"/>
      <c r="F30" s="61" t="s">
        <v>148</v>
      </c>
      <c r="G30" s="51">
        <v>10150</v>
      </c>
      <c r="H30" s="51">
        <f t="shared" si="0"/>
        <v>11672.5</v>
      </c>
      <c r="I30" s="51">
        <f t="shared" si="0"/>
        <v>13423.374999999998</v>
      </c>
    </row>
    <row r="31" spans="2:9">
      <c r="B31" s="391" t="s">
        <v>154</v>
      </c>
      <c r="C31" s="392"/>
      <c r="D31" s="392"/>
      <c r="E31" s="393"/>
      <c r="F31" s="61" t="s">
        <v>148</v>
      </c>
      <c r="G31" s="51">
        <v>21750</v>
      </c>
      <c r="H31" s="51">
        <f t="shared" si="0"/>
        <v>25012.499999999996</v>
      </c>
      <c r="I31" s="51">
        <f t="shared" si="0"/>
        <v>28764.374999999993</v>
      </c>
    </row>
    <row r="32" spans="2:9">
      <c r="B32" s="391" t="s">
        <v>155</v>
      </c>
      <c r="C32" s="392"/>
      <c r="D32" s="392"/>
      <c r="E32" s="393"/>
      <c r="F32" s="61" t="s">
        <v>148</v>
      </c>
      <c r="G32" s="51">
        <v>27549</v>
      </c>
      <c r="H32" s="51">
        <f t="shared" si="0"/>
        <v>31681.35</v>
      </c>
      <c r="I32" s="51">
        <f t="shared" si="0"/>
        <v>36433.552499999998</v>
      </c>
    </row>
    <row r="33" spans="2:9">
      <c r="B33" s="391" t="s">
        <v>156</v>
      </c>
      <c r="C33" s="392"/>
      <c r="D33" s="392"/>
      <c r="E33" s="393"/>
      <c r="F33" s="61" t="s">
        <v>150</v>
      </c>
      <c r="G33" s="51">
        <v>6450000</v>
      </c>
      <c r="H33" s="51">
        <f t="shared" si="0"/>
        <v>7417499.9999999991</v>
      </c>
      <c r="I33" s="51">
        <f t="shared" si="0"/>
        <v>8530124.9999999981</v>
      </c>
    </row>
    <row r="34" spans="2:9">
      <c r="B34" s="391" t="s">
        <v>157</v>
      </c>
      <c r="C34" s="392"/>
      <c r="D34" s="392"/>
      <c r="E34" s="393"/>
      <c r="F34" s="61" t="s">
        <v>150</v>
      </c>
      <c r="G34" s="51">
        <v>3550000</v>
      </c>
      <c r="H34" s="51">
        <f t="shared" si="0"/>
        <v>4082499.9999999995</v>
      </c>
      <c r="I34" s="51">
        <f t="shared" si="0"/>
        <v>4694874.9999999991</v>
      </c>
    </row>
    <row r="35" spans="2:9">
      <c r="B35" s="391" t="s">
        <v>158</v>
      </c>
      <c r="C35" s="392"/>
      <c r="D35" s="392"/>
      <c r="E35" s="393"/>
      <c r="F35" s="61" t="s">
        <v>150</v>
      </c>
      <c r="G35" s="51">
        <v>2050000</v>
      </c>
      <c r="H35" s="51">
        <f t="shared" si="0"/>
        <v>2357500</v>
      </c>
      <c r="I35" s="51">
        <f t="shared" si="0"/>
        <v>2711125</v>
      </c>
    </row>
    <row r="36" spans="2:9">
      <c r="B36" s="391" t="s">
        <v>159</v>
      </c>
      <c r="C36" s="392" t="s">
        <v>159</v>
      </c>
      <c r="D36" s="392" t="s">
        <v>159</v>
      </c>
      <c r="E36" s="393" t="s">
        <v>159</v>
      </c>
      <c r="F36" s="61" t="s">
        <v>150</v>
      </c>
      <c r="G36" s="51">
        <v>8783593.975252809</v>
      </c>
      <c r="H36" s="51">
        <f t="shared" si="0"/>
        <v>10101133.07154073</v>
      </c>
      <c r="I36" s="51">
        <f t="shared" si="0"/>
        <v>11616303.032271838</v>
      </c>
    </row>
    <row r="37" spans="2:9">
      <c r="B37" s="391" t="s">
        <v>160</v>
      </c>
      <c r="C37" s="392" t="s">
        <v>160</v>
      </c>
      <c r="D37" s="392" t="s">
        <v>160</v>
      </c>
      <c r="E37" s="393" t="s">
        <v>160</v>
      </c>
      <c r="F37" s="61" t="s">
        <v>150</v>
      </c>
      <c r="G37" s="51">
        <v>7210527.9050035113</v>
      </c>
      <c r="H37" s="51">
        <f t="shared" si="0"/>
        <v>8292107.0907540377</v>
      </c>
      <c r="I37" s="51">
        <f t="shared" si="0"/>
        <v>9535923.1543671433</v>
      </c>
    </row>
    <row r="38" spans="2:9">
      <c r="B38" s="391" t="s">
        <v>161</v>
      </c>
      <c r="C38" s="392" t="s">
        <v>161</v>
      </c>
      <c r="D38" s="392" t="s">
        <v>161</v>
      </c>
      <c r="E38" s="393" t="s">
        <v>161</v>
      </c>
      <c r="F38" s="61" t="s">
        <v>150</v>
      </c>
      <c r="G38" s="51">
        <v>6287539.2380898874</v>
      </c>
      <c r="H38" s="51">
        <f t="shared" si="0"/>
        <v>7230670.1238033697</v>
      </c>
      <c r="I38" s="51">
        <f t="shared" si="0"/>
        <v>8315270.6423738748</v>
      </c>
    </row>
    <row r="39" spans="2:9">
      <c r="B39" s="391" t="s">
        <v>162</v>
      </c>
      <c r="C39" s="392" t="s">
        <v>162</v>
      </c>
      <c r="D39" s="392" t="s">
        <v>162</v>
      </c>
      <c r="E39" s="393" t="s">
        <v>162</v>
      </c>
      <c r="F39" s="61" t="s">
        <v>150</v>
      </c>
      <c r="G39" s="51">
        <v>5680247.9545944529</v>
      </c>
      <c r="H39" s="51">
        <f t="shared" si="0"/>
        <v>6532285.1477836203</v>
      </c>
      <c r="I39" s="51">
        <f t="shared" si="0"/>
        <v>7512127.9199511623</v>
      </c>
    </row>
    <row r="40" spans="2:9">
      <c r="B40" s="391" t="s">
        <v>163</v>
      </c>
      <c r="C40" s="392" t="s">
        <v>163</v>
      </c>
      <c r="D40" s="392" t="s">
        <v>163</v>
      </c>
      <c r="E40" s="393" t="s">
        <v>163</v>
      </c>
      <c r="F40" s="61" t="s">
        <v>150</v>
      </c>
      <c r="G40" s="51">
        <v>4079343.3677949435</v>
      </c>
      <c r="H40" s="51">
        <f t="shared" si="0"/>
        <v>4691244.8729641847</v>
      </c>
      <c r="I40" s="51">
        <f t="shared" si="0"/>
        <v>5394931.6039088117</v>
      </c>
    </row>
    <row r="41" spans="2:9">
      <c r="B41" s="391" t="s">
        <v>164</v>
      </c>
      <c r="C41" s="392" t="s">
        <v>164</v>
      </c>
      <c r="D41" s="392" t="s">
        <v>164</v>
      </c>
      <c r="E41" s="393" t="s">
        <v>164</v>
      </c>
      <c r="F41" s="61" t="s">
        <v>150</v>
      </c>
      <c r="G41" s="51">
        <v>3992628.2231460675</v>
      </c>
      <c r="H41" s="51">
        <f t="shared" si="0"/>
        <v>4591522.4566179775</v>
      </c>
      <c r="I41" s="51">
        <f t="shared" si="0"/>
        <v>5280250.8251106739</v>
      </c>
    </row>
    <row r="42" spans="2:9">
      <c r="B42" s="391" t="s">
        <v>165</v>
      </c>
      <c r="C42" s="392" t="s">
        <v>165</v>
      </c>
      <c r="D42" s="392" t="s">
        <v>165</v>
      </c>
      <c r="E42" s="393" t="s">
        <v>165</v>
      </c>
      <c r="F42" s="61" t="s">
        <v>150</v>
      </c>
      <c r="G42" s="51">
        <v>3976232.6028573038</v>
      </c>
      <c r="H42" s="51">
        <f t="shared" si="0"/>
        <v>4572667.4932858991</v>
      </c>
      <c r="I42" s="51">
        <f t="shared" si="0"/>
        <v>5258567.6172787836</v>
      </c>
    </row>
    <row r="43" spans="2:9">
      <c r="B43" s="391" t="s">
        <v>166</v>
      </c>
      <c r="C43" s="392" t="s">
        <v>166</v>
      </c>
      <c r="D43" s="392" t="s">
        <v>166</v>
      </c>
      <c r="E43" s="393" t="s">
        <v>166</v>
      </c>
      <c r="F43" s="61" t="s">
        <v>150</v>
      </c>
      <c r="G43" s="51">
        <v>3802813.1566432589</v>
      </c>
      <c r="H43" s="51">
        <f t="shared" ref="H43:I65" si="1">G43*1.15</f>
        <v>4373235.1301397476</v>
      </c>
      <c r="I43" s="51">
        <f t="shared" si="1"/>
        <v>5029220.3996607093</v>
      </c>
    </row>
    <row r="44" spans="2:9">
      <c r="B44" s="391" t="s">
        <v>167</v>
      </c>
      <c r="C44" s="392" t="s">
        <v>167</v>
      </c>
      <c r="D44" s="392" t="s">
        <v>167</v>
      </c>
      <c r="E44" s="393" t="s">
        <v>167</v>
      </c>
      <c r="F44" s="61" t="s">
        <v>150</v>
      </c>
      <c r="G44" s="51">
        <v>3052878.2904985957</v>
      </c>
      <c r="H44" s="51">
        <f t="shared" si="1"/>
        <v>3510810.0340733849</v>
      </c>
      <c r="I44" s="51">
        <f t="shared" si="1"/>
        <v>4037431.5391843924</v>
      </c>
    </row>
    <row r="45" spans="2:9">
      <c r="B45" s="391" t="s">
        <v>168</v>
      </c>
      <c r="C45" s="392"/>
      <c r="D45" s="392"/>
      <c r="E45" s="393"/>
      <c r="F45" s="61" t="s">
        <v>169</v>
      </c>
      <c r="G45" s="51">
        <v>28000</v>
      </c>
      <c r="H45" s="51">
        <f t="shared" si="1"/>
        <v>32199.999999999996</v>
      </c>
      <c r="I45" s="51">
        <f t="shared" si="1"/>
        <v>37029.999999999993</v>
      </c>
    </row>
    <row r="46" spans="2:9">
      <c r="B46" s="391" t="s">
        <v>170</v>
      </c>
      <c r="C46" s="392"/>
      <c r="D46" s="392"/>
      <c r="E46" s="393"/>
      <c r="F46" s="61" t="s">
        <v>169</v>
      </c>
      <c r="G46" s="51">
        <v>250000</v>
      </c>
      <c r="H46" s="51">
        <f t="shared" si="1"/>
        <v>287500</v>
      </c>
      <c r="I46" s="51">
        <f t="shared" si="1"/>
        <v>330625</v>
      </c>
    </row>
    <row r="47" spans="2:9">
      <c r="B47" s="391" t="s">
        <v>171</v>
      </c>
      <c r="C47" s="392"/>
      <c r="D47" s="392"/>
      <c r="E47" s="393"/>
      <c r="F47" s="61" t="s">
        <v>169</v>
      </c>
      <c r="G47" s="51">
        <v>750000</v>
      </c>
      <c r="H47" s="51">
        <f t="shared" si="1"/>
        <v>862499.99999999988</v>
      </c>
      <c r="I47" s="51">
        <f t="shared" si="1"/>
        <v>991874.99999999977</v>
      </c>
    </row>
    <row r="48" spans="2:9">
      <c r="B48" s="391" t="s">
        <v>172</v>
      </c>
      <c r="C48" s="392"/>
      <c r="D48" s="392"/>
      <c r="E48" s="393"/>
      <c r="F48" s="61" t="s">
        <v>150</v>
      </c>
      <c r="G48" s="51">
        <v>350000</v>
      </c>
      <c r="H48" s="51">
        <f t="shared" si="1"/>
        <v>402499.99999999994</v>
      </c>
      <c r="I48" s="51">
        <f t="shared" si="1"/>
        <v>462874.99999999988</v>
      </c>
    </row>
    <row r="49" spans="2:9">
      <c r="B49" s="391" t="s">
        <v>173</v>
      </c>
      <c r="C49" s="392"/>
      <c r="D49" s="392"/>
      <c r="E49" s="393"/>
      <c r="F49" s="61" t="s">
        <v>169</v>
      </c>
      <c r="G49" s="51">
        <v>3000000</v>
      </c>
      <c r="H49" s="51">
        <f t="shared" si="1"/>
        <v>3449999.9999999995</v>
      </c>
      <c r="I49" s="51">
        <f t="shared" si="1"/>
        <v>3967499.9999999991</v>
      </c>
    </row>
    <row r="50" spans="2:9">
      <c r="B50" s="391" t="s">
        <v>174</v>
      </c>
      <c r="C50" s="392"/>
      <c r="D50" s="392"/>
      <c r="E50" s="393"/>
      <c r="F50" s="61" t="s">
        <v>169</v>
      </c>
      <c r="G50" s="51">
        <v>220000</v>
      </c>
      <c r="H50" s="51">
        <f t="shared" si="1"/>
        <v>252999.99999999997</v>
      </c>
      <c r="I50" s="51">
        <f t="shared" si="1"/>
        <v>290949.99999999994</v>
      </c>
    </row>
    <row r="51" spans="2:9">
      <c r="B51" s="391" t="s">
        <v>175</v>
      </c>
      <c r="C51" s="392"/>
      <c r="D51" s="392"/>
      <c r="E51" s="393"/>
      <c r="F51" s="61" t="s">
        <v>169</v>
      </c>
      <c r="G51" s="51">
        <v>350000</v>
      </c>
      <c r="H51" s="51">
        <f t="shared" si="1"/>
        <v>402499.99999999994</v>
      </c>
      <c r="I51" s="51">
        <f t="shared" si="1"/>
        <v>462874.99999999988</v>
      </c>
    </row>
    <row r="52" spans="2:9">
      <c r="B52" s="391" t="s">
        <v>176</v>
      </c>
      <c r="C52" s="392"/>
      <c r="D52" s="392"/>
      <c r="E52" s="393"/>
      <c r="F52" s="61" t="s">
        <v>169</v>
      </c>
      <c r="G52" s="51">
        <v>750000</v>
      </c>
      <c r="H52" s="51">
        <f t="shared" si="1"/>
        <v>862499.99999999988</v>
      </c>
      <c r="I52" s="51">
        <f t="shared" si="1"/>
        <v>991874.99999999977</v>
      </c>
    </row>
    <row r="53" spans="2:9">
      <c r="B53" s="391" t="s">
        <v>177</v>
      </c>
      <c r="C53" s="392"/>
      <c r="D53" s="392"/>
      <c r="E53" s="393"/>
      <c r="F53" s="61" t="s">
        <v>150</v>
      </c>
      <c r="G53" s="51">
        <v>5680248</v>
      </c>
      <c r="H53" s="51">
        <f t="shared" si="1"/>
        <v>6532285.1999999993</v>
      </c>
      <c r="I53" s="51">
        <f t="shared" si="1"/>
        <v>7512127.9799999986</v>
      </c>
    </row>
    <row r="54" spans="2:9">
      <c r="B54" s="391" t="s">
        <v>178</v>
      </c>
      <c r="C54" s="392"/>
      <c r="D54" s="392"/>
      <c r="E54" s="393"/>
      <c r="F54" s="61" t="s">
        <v>150</v>
      </c>
      <c r="G54" s="51">
        <v>5680248</v>
      </c>
      <c r="H54" s="51">
        <f t="shared" si="1"/>
        <v>6532285.1999999993</v>
      </c>
      <c r="I54" s="51">
        <f t="shared" si="1"/>
        <v>7512127.9799999986</v>
      </c>
    </row>
    <row r="55" spans="2:9">
      <c r="B55" s="391" t="s">
        <v>179</v>
      </c>
      <c r="C55" s="392"/>
      <c r="D55" s="392"/>
      <c r="E55" s="393"/>
      <c r="F55" s="61" t="s">
        <v>169</v>
      </c>
      <c r="G55" s="51">
        <v>30000000</v>
      </c>
      <c r="H55" s="51">
        <f t="shared" si="1"/>
        <v>34500000</v>
      </c>
      <c r="I55" s="51">
        <f t="shared" si="1"/>
        <v>39675000</v>
      </c>
    </row>
    <row r="56" spans="2:9">
      <c r="B56" s="391" t="s">
        <v>180</v>
      </c>
      <c r="C56" s="392"/>
      <c r="D56" s="392"/>
      <c r="E56" s="393"/>
      <c r="F56" s="61" t="s">
        <v>150</v>
      </c>
      <c r="G56" s="51">
        <v>165000</v>
      </c>
      <c r="H56" s="51">
        <f t="shared" si="1"/>
        <v>189749.99999999997</v>
      </c>
      <c r="I56" s="51">
        <f t="shared" si="1"/>
        <v>218212.49999999994</v>
      </c>
    </row>
    <row r="57" spans="2:9">
      <c r="B57" s="391" t="s">
        <v>181</v>
      </c>
      <c r="C57" s="392"/>
      <c r="D57" s="392"/>
      <c r="E57" s="393"/>
      <c r="F57" s="61" t="s">
        <v>169</v>
      </c>
      <c r="G57" s="51">
        <v>400000000</v>
      </c>
      <c r="H57" s="51">
        <v>750000000</v>
      </c>
      <c r="I57" s="51">
        <v>1000000000</v>
      </c>
    </row>
    <row r="58" spans="2:9">
      <c r="B58" s="391" t="s">
        <v>182</v>
      </c>
      <c r="C58" s="392"/>
      <c r="D58" s="392"/>
      <c r="E58" s="393"/>
      <c r="F58" s="61" t="s">
        <v>169</v>
      </c>
      <c r="G58" s="51">
        <v>400000000</v>
      </c>
      <c r="H58" s="51">
        <v>400000000</v>
      </c>
      <c r="I58" s="51">
        <v>0</v>
      </c>
    </row>
    <row r="59" spans="2:9">
      <c r="B59" s="391" t="s">
        <v>183</v>
      </c>
      <c r="C59" s="392"/>
      <c r="D59" s="392"/>
      <c r="E59" s="393"/>
      <c r="F59" s="61" t="s">
        <v>169</v>
      </c>
      <c r="G59" s="51">
        <v>400000000</v>
      </c>
      <c r="H59" s="51">
        <v>250000000</v>
      </c>
      <c r="I59" s="51">
        <v>400000000</v>
      </c>
    </row>
    <row r="60" spans="2:9">
      <c r="B60" s="391" t="s">
        <v>184</v>
      </c>
      <c r="C60" s="392"/>
      <c r="D60" s="392"/>
      <c r="E60" s="393"/>
      <c r="F60" s="61" t="s">
        <v>169</v>
      </c>
      <c r="G60" s="51">
        <v>200000000</v>
      </c>
      <c r="H60" s="51">
        <v>200000000</v>
      </c>
      <c r="I60" s="51">
        <v>200000000</v>
      </c>
    </row>
    <row r="61" spans="2:9">
      <c r="B61" s="391" t="s">
        <v>185</v>
      </c>
      <c r="C61" s="392"/>
      <c r="D61" s="392"/>
      <c r="E61" s="393"/>
      <c r="F61" s="61" t="s">
        <v>169</v>
      </c>
      <c r="G61" s="51">
        <v>600000000</v>
      </c>
      <c r="H61" s="51">
        <v>750000000</v>
      </c>
      <c r="I61" s="51">
        <v>500000000</v>
      </c>
    </row>
    <row r="62" spans="2:9">
      <c r="B62" s="391" t="s">
        <v>186</v>
      </c>
      <c r="C62" s="392"/>
      <c r="D62" s="392"/>
      <c r="E62" s="393"/>
      <c r="F62" s="61" t="s">
        <v>169</v>
      </c>
      <c r="G62" s="51">
        <v>600000000</v>
      </c>
      <c r="H62" s="51">
        <v>600000000</v>
      </c>
      <c r="I62" s="51">
        <v>0</v>
      </c>
    </row>
    <row r="63" spans="2:9">
      <c r="B63" s="391" t="s">
        <v>187</v>
      </c>
      <c r="C63" s="392"/>
      <c r="D63" s="392"/>
      <c r="E63" s="393"/>
      <c r="F63" s="61" t="s">
        <v>169</v>
      </c>
      <c r="G63" s="51">
        <v>600000000</v>
      </c>
      <c r="H63" s="51">
        <v>350000000</v>
      </c>
      <c r="I63" s="51">
        <v>500000000</v>
      </c>
    </row>
    <row r="64" spans="2:9">
      <c r="B64" s="391" t="s">
        <v>188</v>
      </c>
      <c r="C64" s="392"/>
      <c r="D64" s="392"/>
      <c r="E64" s="393"/>
      <c r="F64" s="61" t="s">
        <v>169</v>
      </c>
      <c r="G64" s="51">
        <v>400000000</v>
      </c>
      <c r="H64" s="51">
        <v>400000000</v>
      </c>
      <c r="I64" s="51">
        <v>400000000</v>
      </c>
    </row>
    <row r="65" spans="2:9">
      <c r="B65" s="391" t="s">
        <v>189</v>
      </c>
      <c r="C65" s="392"/>
      <c r="D65" s="392"/>
      <c r="E65" s="393"/>
      <c r="F65" s="61" t="s">
        <v>190</v>
      </c>
      <c r="G65" s="51">
        <v>350000</v>
      </c>
      <c r="H65" s="51">
        <f t="shared" si="1"/>
        <v>402499.99999999994</v>
      </c>
      <c r="I65" s="51">
        <f t="shared" si="1"/>
        <v>462874.99999999988</v>
      </c>
    </row>
    <row r="66" spans="2:9">
      <c r="B66" s="391" t="s">
        <v>475</v>
      </c>
      <c r="C66" s="392"/>
      <c r="D66" s="392"/>
      <c r="E66" s="393"/>
      <c r="F66" s="61" t="s">
        <v>190</v>
      </c>
      <c r="G66" s="51">
        <v>200000</v>
      </c>
      <c r="H66" s="51">
        <f t="shared" ref="H66:I71" si="2">G66*1.15</f>
        <v>229999.99999999997</v>
      </c>
      <c r="I66" s="51">
        <f t="shared" si="2"/>
        <v>264499.99999999994</v>
      </c>
    </row>
    <row r="67" spans="2:9">
      <c r="B67" s="391" t="s">
        <v>476</v>
      </c>
      <c r="C67" s="392"/>
      <c r="D67" s="392"/>
      <c r="E67" s="393"/>
      <c r="F67" s="61" t="s">
        <v>190</v>
      </c>
      <c r="G67" s="51">
        <v>1500000</v>
      </c>
      <c r="H67" s="51">
        <f t="shared" si="2"/>
        <v>1724999.9999999998</v>
      </c>
      <c r="I67" s="51">
        <f t="shared" si="2"/>
        <v>1983749.9999999995</v>
      </c>
    </row>
    <row r="68" spans="2:9">
      <c r="B68" s="391" t="s">
        <v>477</v>
      </c>
      <c r="C68" s="392"/>
      <c r="D68" s="392"/>
      <c r="E68" s="393"/>
      <c r="F68" s="61" t="s">
        <v>190</v>
      </c>
      <c r="G68" s="51">
        <v>6000000</v>
      </c>
      <c r="H68" s="51">
        <f t="shared" si="2"/>
        <v>6899999.9999999991</v>
      </c>
      <c r="I68" s="51">
        <f t="shared" si="2"/>
        <v>7934999.9999999981</v>
      </c>
    </row>
    <row r="69" spans="2:9">
      <c r="B69" s="391" t="s">
        <v>478</v>
      </c>
      <c r="C69" s="392"/>
      <c r="D69" s="392"/>
      <c r="E69" s="393"/>
      <c r="F69" s="61" t="s">
        <v>150</v>
      </c>
      <c r="G69" s="51">
        <v>100000000</v>
      </c>
      <c r="H69" s="51">
        <f t="shared" si="2"/>
        <v>114999999.99999999</v>
      </c>
      <c r="I69" s="51">
        <f t="shared" si="2"/>
        <v>132249999.99999997</v>
      </c>
    </row>
    <row r="70" spans="2:9">
      <c r="B70" s="391" t="s">
        <v>479</v>
      </c>
      <c r="C70" s="392"/>
      <c r="D70" s="392"/>
      <c r="E70" s="393"/>
      <c r="F70" s="61" t="s">
        <v>169</v>
      </c>
      <c r="G70" s="51">
        <v>5500000</v>
      </c>
      <c r="H70" s="51">
        <f t="shared" si="2"/>
        <v>6324999.9999999991</v>
      </c>
      <c r="I70" s="51">
        <f t="shared" si="2"/>
        <v>7273749.9999999981</v>
      </c>
    </row>
    <row r="71" spans="2:9">
      <c r="B71" s="391" t="s">
        <v>480</v>
      </c>
      <c r="C71" s="392"/>
      <c r="D71" s="392"/>
      <c r="E71" s="393"/>
      <c r="F71" s="61" t="s">
        <v>150</v>
      </c>
      <c r="G71" s="51">
        <v>350000</v>
      </c>
      <c r="H71" s="51">
        <f t="shared" si="2"/>
        <v>402499.99999999994</v>
      </c>
      <c r="I71" s="51">
        <f t="shared" si="2"/>
        <v>462874.99999999988</v>
      </c>
    </row>
  </sheetData>
  <mergeCells count="97">
    <mergeCell ref="F1:F3"/>
    <mergeCell ref="A1:A3"/>
    <mergeCell ref="B1:B3"/>
    <mergeCell ref="C1:C3"/>
    <mergeCell ref="D1:D3"/>
    <mergeCell ref="E1:E3"/>
    <mergeCell ref="G1:G3"/>
    <mergeCell ref="H1:H3"/>
    <mergeCell ref="I1:I3"/>
    <mergeCell ref="J1:U1"/>
    <mergeCell ref="V1:AG1"/>
    <mergeCell ref="AT1:BE1"/>
    <mergeCell ref="BF1:BQ1"/>
    <mergeCell ref="BR1:CC1"/>
    <mergeCell ref="CD1:CO1"/>
    <mergeCell ref="J2:M2"/>
    <mergeCell ref="N2:Q2"/>
    <mergeCell ref="R2:U2"/>
    <mergeCell ref="V2:Y2"/>
    <mergeCell ref="Z2:AC2"/>
    <mergeCell ref="AD2:AG2"/>
    <mergeCell ref="AH1:AS1"/>
    <mergeCell ref="AH2:AK2"/>
    <mergeCell ref="AL2:AO2"/>
    <mergeCell ref="AP2:AS2"/>
    <mergeCell ref="CL2:CO2"/>
    <mergeCell ref="AT2:AW2"/>
    <mergeCell ref="AX2:BA2"/>
    <mergeCell ref="BB2:BE2"/>
    <mergeCell ref="BF2:BI2"/>
    <mergeCell ref="BJ2:BM2"/>
    <mergeCell ref="BN2:BQ2"/>
    <mergeCell ref="BR2:BU2"/>
    <mergeCell ref="BV2:BY2"/>
    <mergeCell ref="BZ2:CC2"/>
    <mergeCell ref="CD2:CG2"/>
    <mergeCell ref="CH2:CK2"/>
    <mergeCell ref="B26:E26"/>
    <mergeCell ref="A4:A12"/>
    <mergeCell ref="B4:B5"/>
    <mergeCell ref="B6:B9"/>
    <mergeCell ref="B10:B12"/>
    <mergeCell ref="B15:E15"/>
    <mergeCell ref="B16:E16"/>
    <mergeCell ref="B17:E17"/>
    <mergeCell ref="B18:E18"/>
    <mergeCell ref="B19:E19"/>
    <mergeCell ref="B24:I24"/>
    <mergeCell ref="B25:E25"/>
    <mergeCell ref="B21:C21"/>
    <mergeCell ref="E21:G21"/>
    <mergeCell ref="B22:C22"/>
    <mergeCell ref="E22:G22"/>
    <mergeCell ref="B39:E39"/>
    <mergeCell ref="B28:E28"/>
    <mergeCell ref="B29:E29"/>
    <mergeCell ref="B30:E30"/>
    <mergeCell ref="B31:E31"/>
    <mergeCell ref="B32:E32"/>
    <mergeCell ref="B33:E33"/>
    <mergeCell ref="B34:E34"/>
    <mergeCell ref="B35:E35"/>
    <mergeCell ref="B36:E36"/>
    <mergeCell ref="B37:E37"/>
    <mergeCell ref="B38:E38"/>
    <mergeCell ref="B51:E51"/>
    <mergeCell ref="B40:E40"/>
    <mergeCell ref="B41:E41"/>
    <mergeCell ref="B42:E42"/>
    <mergeCell ref="B43:E43"/>
    <mergeCell ref="B44:E44"/>
    <mergeCell ref="B45:E45"/>
    <mergeCell ref="B46:E46"/>
    <mergeCell ref="B47:E47"/>
    <mergeCell ref="B48:E48"/>
    <mergeCell ref="B49:E49"/>
    <mergeCell ref="B50:E50"/>
    <mergeCell ref="B63:E63"/>
    <mergeCell ref="B52:E52"/>
    <mergeCell ref="B53:E53"/>
    <mergeCell ref="B54:E54"/>
    <mergeCell ref="B55:E55"/>
    <mergeCell ref="B56:E56"/>
    <mergeCell ref="B57:E57"/>
    <mergeCell ref="B58:E58"/>
    <mergeCell ref="B59:E59"/>
    <mergeCell ref="B60:E60"/>
    <mergeCell ref="B61:E61"/>
    <mergeCell ref="B62:E62"/>
    <mergeCell ref="B70:E70"/>
    <mergeCell ref="B71:E71"/>
    <mergeCell ref="B64:E64"/>
    <mergeCell ref="B65:E65"/>
    <mergeCell ref="B66:E66"/>
    <mergeCell ref="B67:E67"/>
    <mergeCell ref="B68:E68"/>
    <mergeCell ref="B69:E69"/>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72938-F7B8-4F9D-9A5E-87AE3EFDB4B6}">
  <sheetPr>
    <tabColor rgb="FF00B0F0"/>
  </sheetPr>
  <dimension ref="A2:P100"/>
  <sheetViews>
    <sheetView topLeftCell="A76" zoomScale="90" zoomScaleNormal="90" workbookViewId="0">
      <selection activeCell="D103" sqref="D103"/>
    </sheetView>
  </sheetViews>
  <sheetFormatPr defaultColWidth="8.7109375" defaultRowHeight="15"/>
  <cols>
    <col min="1" max="1" width="33.7109375" customWidth="1"/>
    <col min="2" max="2" width="34.7109375" customWidth="1"/>
    <col min="3" max="3" width="37.7109375" customWidth="1"/>
    <col min="4" max="4" width="71.7109375" style="137" customWidth="1"/>
    <col min="5" max="5" width="15.140625" bestFit="1" customWidth="1"/>
    <col min="6" max="6" width="16.28515625" bestFit="1" customWidth="1"/>
    <col min="7" max="7" width="13.28515625" customWidth="1"/>
    <col min="8" max="8" width="12.42578125" customWidth="1"/>
    <col min="9" max="9" width="14.140625" bestFit="1" customWidth="1"/>
    <col min="10" max="10" width="15.140625" bestFit="1" customWidth="1"/>
    <col min="11" max="11" width="12.42578125" customWidth="1"/>
    <col min="12" max="13" width="12.140625" bestFit="1" customWidth="1"/>
    <col min="14" max="14" width="13.7109375" bestFit="1" customWidth="1"/>
    <col min="15" max="15" width="12.42578125" bestFit="1" customWidth="1"/>
    <col min="16" max="16" width="12.140625" bestFit="1" customWidth="1"/>
  </cols>
  <sheetData>
    <row r="2" spans="1:4" ht="48" customHeight="1">
      <c r="A2" s="464" t="s">
        <v>0</v>
      </c>
      <c r="B2" s="465"/>
      <c r="C2" s="465"/>
      <c r="D2" s="466"/>
    </row>
    <row r="3" spans="1:4" ht="15.75">
      <c r="A3" s="82"/>
      <c r="B3" s="82"/>
      <c r="C3" s="82"/>
      <c r="D3" s="149" t="s">
        <v>1</v>
      </c>
    </row>
    <row r="4" spans="1:4" ht="15.75">
      <c r="A4" s="442" t="s">
        <v>2</v>
      </c>
      <c r="B4" s="443"/>
      <c r="C4" s="83" t="s">
        <v>3</v>
      </c>
      <c r="D4" s="144" t="s">
        <v>576</v>
      </c>
    </row>
    <row r="5" spans="1:4" ht="30">
      <c r="A5" s="446"/>
      <c r="B5" s="447"/>
      <c r="C5" s="85" t="s">
        <v>5</v>
      </c>
      <c r="D5" s="7" t="s">
        <v>575</v>
      </c>
    </row>
    <row r="6" spans="1:4">
      <c r="A6" s="448" t="s">
        <v>7</v>
      </c>
      <c r="B6" s="459"/>
      <c r="C6" s="86" t="s">
        <v>8</v>
      </c>
      <c r="D6" s="148" t="s">
        <v>9</v>
      </c>
    </row>
    <row r="7" spans="1:4">
      <c r="A7" s="460"/>
      <c r="B7" s="461"/>
      <c r="C7" s="86" t="s">
        <v>10</v>
      </c>
      <c r="D7" s="148" t="s">
        <v>194</v>
      </c>
    </row>
    <row r="8" spans="1:4">
      <c r="A8" s="462"/>
      <c r="B8" s="463"/>
      <c r="C8" s="86" t="s">
        <v>12</v>
      </c>
      <c r="D8" s="148" t="s">
        <v>574</v>
      </c>
    </row>
    <row r="9" spans="1:4" ht="30">
      <c r="A9" s="452" t="s">
        <v>14</v>
      </c>
      <c r="B9" s="452" t="s">
        <v>15</v>
      </c>
      <c r="C9" s="85" t="s">
        <v>16</v>
      </c>
      <c r="D9" s="146" t="s">
        <v>17</v>
      </c>
    </row>
    <row r="10" spans="1:4">
      <c r="A10" s="452"/>
      <c r="B10" s="452"/>
      <c r="C10" s="85" t="s">
        <v>18</v>
      </c>
      <c r="D10" s="146" t="s">
        <v>19</v>
      </c>
    </row>
    <row r="11" spans="1:4">
      <c r="A11" s="452"/>
      <c r="B11" s="467"/>
      <c r="C11" s="85" t="s">
        <v>20</v>
      </c>
      <c r="D11" s="147" t="s">
        <v>21</v>
      </c>
    </row>
    <row r="12" spans="1:4">
      <c r="A12" s="452"/>
      <c r="B12" s="452" t="s">
        <v>22</v>
      </c>
      <c r="C12" s="85" t="s">
        <v>23</v>
      </c>
      <c r="D12" s="146" t="s">
        <v>405</v>
      </c>
    </row>
    <row r="13" spans="1:4">
      <c r="A13" s="452"/>
      <c r="B13" s="452"/>
      <c r="C13" s="85" t="s">
        <v>25</v>
      </c>
      <c r="D13" s="146" t="s">
        <v>485</v>
      </c>
    </row>
    <row r="14" spans="1:4" ht="30">
      <c r="A14" s="452"/>
      <c r="B14" s="467"/>
      <c r="C14" s="85" t="s">
        <v>27</v>
      </c>
      <c r="D14" s="147" t="s">
        <v>486</v>
      </c>
    </row>
    <row r="15" spans="1:4" ht="88.7" customHeight="1">
      <c r="A15" s="467"/>
      <c r="B15" s="84" t="s">
        <v>29</v>
      </c>
      <c r="C15" s="85" t="s">
        <v>30</v>
      </c>
      <c r="D15" s="146" t="s">
        <v>573</v>
      </c>
    </row>
    <row r="16" spans="1:4" ht="401.25" customHeight="1">
      <c r="A16" s="468" t="s">
        <v>32</v>
      </c>
      <c r="B16" s="469" t="s">
        <v>33</v>
      </c>
      <c r="C16" s="86" t="s">
        <v>34</v>
      </c>
      <c r="D16" s="102" t="s">
        <v>572</v>
      </c>
    </row>
    <row r="17" spans="1:4" ht="205.5" customHeight="1">
      <c r="A17" s="468"/>
      <c r="B17" s="469"/>
      <c r="C17" s="86" t="s">
        <v>36</v>
      </c>
      <c r="D17" s="102" t="s">
        <v>571</v>
      </c>
    </row>
    <row r="18" spans="1:4" ht="30.75">
      <c r="A18" s="468"/>
      <c r="B18" s="469"/>
      <c r="C18" s="86" t="s">
        <v>38</v>
      </c>
      <c r="D18" s="102" t="s">
        <v>570</v>
      </c>
    </row>
    <row r="19" spans="1:4" ht="30.75">
      <c r="A19" s="460"/>
      <c r="B19" s="473" t="s">
        <v>40</v>
      </c>
      <c r="C19" s="86" t="s">
        <v>41</v>
      </c>
      <c r="D19" s="102" t="s">
        <v>569</v>
      </c>
    </row>
    <row r="20" spans="1:4" ht="30.75">
      <c r="A20" s="460"/>
      <c r="B20" s="473"/>
      <c r="C20" s="86" t="s">
        <v>43</v>
      </c>
      <c r="D20" s="102" t="s">
        <v>568</v>
      </c>
    </row>
    <row r="21" spans="1:4" ht="30.75">
      <c r="A21" s="460"/>
      <c r="B21" s="473"/>
      <c r="C21" s="86" t="s">
        <v>45</v>
      </c>
      <c r="D21" s="102" t="s">
        <v>567</v>
      </c>
    </row>
    <row r="22" spans="1:4" ht="15.75">
      <c r="A22" s="460"/>
      <c r="B22" s="473"/>
      <c r="C22" s="86" t="s">
        <v>47</v>
      </c>
      <c r="D22" s="102" t="s">
        <v>566</v>
      </c>
    </row>
    <row r="23" spans="1:4" ht="30.75">
      <c r="A23" s="460"/>
      <c r="B23" s="473"/>
      <c r="C23" s="86" t="s">
        <v>49</v>
      </c>
      <c r="D23" s="102" t="s">
        <v>565</v>
      </c>
    </row>
    <row r="24" spans="1:4" ht="15.75">
      <c r="A24" s="460"/>
      <c r="B24" s="473"/>
      <c r="C24" s="86" t="s">
        <v>417</v>
      </c>
      <c r="D24" s="102" t="s">
        <v>564</v>
      </c>
    </row>
    <row r="25" spans="1:4" ht="30.75">
      <c r="A25" s="460"/>
      <c r="B25" s="473"/>
      <c r="C25" s="86" t="s">
        <v>419</v>
      </c>
      <c r="D25" s="102" t="s">
        <v>563</v>
      </c>
    </row>
    <row r="26" spans="1:4" ht="30.75">
      <c r="A26" s="460"/>
      <c r="B26" s="473"/>
      <c r="C26" s="86" t="s">
        <v>421</v>
      </c>
      <c r="D26" s="102" t="s">
        <v>562</v>
      </c>
    </row>
    <row r="27" spans="1:4" ht="60.75">
      <c r="A27" s="460"/>
      <c r="B27" s="473" t="s">
        <v>53</v>
      </c>
      <c r="C27" s="86" t="s">
        <v>496</v>
      </c>
      <c r="D27" s="102" t="s">
        <v>561</v>
      </c>
    </row>
    <row r="28" spans="1:4" ht="96.75" customHeight="1">
      <c r="A28" s="460"/>
      <c r="B28" s="473"/>
      <c r="C28" s="86" t="s">
        <v>498</v>
      </c>
      <c r="D28" s="145" t="s">
        <v>560</v>
      </c>
    </row>
    <row r="29" spans="1:4" ht="127.5" customHeight="1">
      <c r="A29" s="509" t="s">
        <v>58</v>
      </c>
      <c r="B29" s="510"/>
      <c r="C29" s="85" t="s">
        <v>59</v>
      </c>
      <c r="D29" s="144" t="s">
        <v>559</v>
      </c>
    </row>
    <row r="30" spans="1:4" ht="105.75">
      <c r="A30" s="509"/>
      <c r="B30" s="509"/>
      <c r="C30" s="85" t="s">
        <v>61</v>
      </c>
      <c r="D30" s="141" t="s">
        <v>558</v>
      </c>
    </row>
    <row r="31" spans="1:4" ht="45.75">
      <c r="A31" s="509"/>
      <c r="B31" s="509"/>
      <c r="C31" s="85" t="s">
        <v>63</v>
      </c>
      <c r="D31" s="141" t="s">
        <v>557</v>
      </c>
    </row>
    <row r="32" spans="1:4" ht="15.75">
      <c r="A32" s="487" t="s">
        <v>64</v>
      </c>
      <c r="B32" s="488"/>
      <c r="C32" s="86" t="s">
        <v>65</v>
      </c>
      <c r="D32" s="102"/>
    </row>
    <row r="33" spans="1:4" ht="15.75">
      <c r="A33" s="487"/>
      <c r="B33" s="488"/>
      <c r="C33" s="86" t="s">
        <v>66</v>
      </c>
      <c r="D33" s="102"/>
    </row>
    <row r="34" spans="1:4" ht="15.75">
      <c r="A34" s="487"/>
      <c r="B34" s="488"/>
      <c r="C34" s="86" t="s">
        <v>68</v>
      </c>
      <c r="D34" s="102"/>
    </row>
    <row r="35" spans="1:4" ht="15.75">
      <c r="A35" s="489"/>
      <c r="B35" s="490"/>
      <c r="C35" s="86" t="s">
        <v>70</v>
      </c>
      <c r="D35" s="102"/>
    </row>
    <row r="36" spans="1:4" ht="30.75">
      <c r="A36" s="481" t="s">
        <v>72</v>
      </c>
      <c r="B36" s="482"/>
      <c r="C36" s="85" t="s">
        <v>73</v>
      </c>
      <c r="D36" s="141" t="s">
        <v>1015</v>
      </c>
    </row>
    <row r="37" spans="1:4" ht="15.75">
      <c r="A37" s="474"/>
      <c r="B37" s="483"/>
      <c r="C37" s="85" t="s">
        <v>74</v>
      </c>
      <c r="D37" s="141" t="s">
        <v>556</v>
      </c>
    </row>
    <row r="38" spans="1:4" ht="30">
      <c r="A38" s="474"/>
      <c r="B38" s="483"/>
      <c r="C38" s="85" t="s">
        <v>75</v>
      </c>
      <c r="D38" s="126" t="s">
        <v>1011</v>
      </c>
    </row>
    <row r="39" spans="1:4" ht="60.75">
      <c r="A39" s="476"/>
      <c r="B39" s="484"/>
      <c r="C39" s="85" t="s">
        <v>76</v>
      </c>
      <c r="D39" s="141" t="s">
        <v>1012</v>
      </c>
    </row>
    <row r="40" spans="1:4" ht="45.75">
      <c r="A40" s="485" t="s">
        <v>78</v>
      </c>
      <c r="B40" s="503"/>
      <c r="C40" s="86" t="s">
        <v>79</v>
      </c>
      <c r="D40" s="102" t="s">
        <v>1013</v>
      </c>
    </row>
    <row r="41" spans="1:4" ht="45.75">
      <c r="A41" s="487"/>
      <c r="B41" s="504"/>
      <c r="C41" s="86" t="s">
        <v>80</v>
      </c>
      <c r="D41" s="102" t="s">
        <v>1014</v>
      </c>
    </row>
    <row r="42" spans="1:4" ht="45.75">
      <c r="A42" s="505" t="s">
        <v>81</v>
      </c>
      <c r="B42" s="507" t="s">
        <v>82</v>
      </c>
      <c r="C42" s="99" t="s">
        <v>83</v>
      </c>
      <c r="D42" s="141" t="s">
        <v>1023</v>
      </c>
    </row>
    <row r="43" spans="1:4" ht="15.75">
      <c r="A43" s="505"/>
      <c r="B43" s="507"/>
      <c r="C43" s="85" t="s">
        <v>84</v>
      </c>
      <c r="D43" s="141" t="s">
        <v>1024</v>
      </c>
    </row>
    <row r="44" spans="1:4" ht="15.75">
      <c r="A44" s="505"/>
      <c r="B44" s="507"/>
      <c r="C44" s="85" t="s">
        <v>85</v>
      </c>
      <c r="D44" s="291">
        <v>45078</v>
      </c>
    </row>
    <row r="45" spans="1:4" ht="15.75">
      <c r="A45" s="505"/>
      <c r="B45" s="507"/>
      <c r="C45" s="85" t="s">
        <v>86</v>
      </c>
      <c r="D45" s="291">
        <v>45108</v>
      </c>
    </row>
    <row r="46" spans="1:4" ht="45.75">
      <c r="A46" s="505"/>
      <c r="B46" s="507"/>
      <c r="C46" s="85" t="s">
        <v>87</v>
      </c>
      <c r="D46" s="141" t="s">
        <v>554</v>
      </c>
    </row>
    <row r="47" spans="1:4" ht="30">
      <c r="A47" s="505"/>
      <c r="B47" s="507"/>
      <c r="C47" s="85" t="s">
        <v>89</v>
      </c>
      <c r="D47" s="143">
        <v>0.1</v>
      </c>
    </row>
    <row r="48" spans="1:4" ht="30.75">
      <c r="A48" s="505"/>
      <c r="B48" s="507"/>
      <c r="C48" s="86" t="s">
        <v>90</v>
      </c>
      <c r="D48" s="102" t="s">
        <v>1025</v>
      </c>
    </row>
    <row r="49" spans="1:4" ht="15.75">
      <c r="A49" s="505"/>
      <c r="B49" s="507"/>
      <c r="C49" s="86" t="s">
        <v>98</v>
      </c>
      <c r="D49" s="292">
        <v>45108</v>
      </c>
    </row>
    <row r="50" spans="1:4" ht="15.75">
      <c r="A50" s="505"/>
      <c r="B50" s="507"/>
      <c r="C50" s="86" t="s">
        <v>92</v>
      </c>
      <c r="D50" s="292">
        <v>45108</v>
      </c>
    </row>
    <row r="51" spans="1:4" ht="30.75">
      <c r="A51" s="505"/>
      <c r="B51" s="507"/>
      <c r="C51" s="86" t="s">
        <v>93</v>
      </c>
      <c r="D51" s="102" t="s">
        <v>1082</v>
      </c>
    </row>
    <row r="52" spans="1:4" ht="30">
      <c r="A52" s="505"/>
      <c r="B52" s="507"/>
      <c r="C52" s="86" t="s">
        <v>89</v>
      </c>
      <c r="D52" s="142">
        <v>0.1</v>
      </c>
    </row>
    <row r="53" spans="1:4" ht="45">
      <c r="A53" s="505"/>
      <c r="B53" s="507"/>
      <c r="C53" s="85" t="s">
        <v>216</v>
      </c>
      <c r="D53" s="126" t="s">
        <v>1026</v>
      </c>
    </row>
    <row r="54" spans="1:4">
      <c r="A54" s="505"/>
      <c r="B54" s="507"/>
      <c r="C54" s="85" t="s">
        <v>217</v>
      </c>
      <c r="D54" s="127">
        <v>45108</v>
      </c>
    </row>
    <row r="55" spans="1:4">
      <c r="A55" s="505"/>
      <c r="B55" s="507"/>
      <c r="C55" s="85" t="s">
        <v>218</v>
      </c>
      <c r="D55" s="127">
        <v>45108</v>
      </c>
    </row>
    <row r="56" spans="1:4">
      <c r="A56" s="505"/>
      <c r="B56" s="507"/>
      <c r="C56" s="85" t="s">
        <v>228</v>
      </c>
      <c r="D56" s="126" t="s">
        <v>1083</v>
      </c>
    </row>
    <row r="57" spans="1:4" ht="30">
      <c r="A57" s="505"/>
      <c r="B57" s="507"/>
      <c r="C57" s="85" t="s">
        <v>89</v>
      </c>
      <c r="D57" s="143">
        <v>0.1</v>
      </c>
    </row>
    <row r="58" spans="1:4" ht="75.75">
      <c r="A58" s="505"/>
      <c r="B58" s="507"/>
      <c r="C58" s="129" t="s">
        <v>95</v>
      </c>
      <c r="D58" s="102" t="s">
        <v>1027</v>
      </c>
    </row>
    <row r="59" spans="1:4" ht="45.75">
      <c r="A59" s="505"/>
      <c r="B59" s="507"/>
      <c r="C59" s="86" t="s">
        <v>84</v>
      </c>
      <c r="D59" s="102" t="s">
        <v>1028</v>
      </c>
    </row>
    <row r="60" spans="1:4" ht="15.75">
      <c r="A60" s="505"/>
      <c r="B60" s="507"/>
      <c r="C60" s="86" t="s">
        <v>85</v>
      </c>
      <c r="D60" s="292">
        <v>45139</v>
      </c>
    </row>
    <row r="61" spans="1:4" ht="15.75">
      <c r="A61" s="505"/>
      <c r="B61" s="507"/>
      <c r="C61" s="86" t="s">
        <v>86</v>
      </c>
      <c r="D61" s="292">
        <v>45170</v>
      </c>
    </row>
    <row r="62" spans="1:4" ht="45.75">
      <c r="A62" s="505"/>
      <c r="B62" s="507"/>
      <c r="C62" s="86" t="s">
        <v>87</v>
      </c>
      <c r="D62" s="102" t="s">
        <v>552</v>
      </c>
    </row>
    <row r="63" spans="1:4" ht="30">
      <c r="A63" s="505"/>
      <c r="B63" s="507"/>
      <c r="C63" s="86" t="s">
        <v>89</v>
      </c>
      <c r="D63" s="142">
        <v>0.15</v>
      </c>
    </row>
    <row r="64" spans="1:4" ht="30">
      <c r="A64" s="505"/>
      <c r="B64" s="507"/>
      <c r="C64" s="85" t="s">
        <v>90</v>
      </c>
      <c r="D64" s="126" t="s">
        <v>1029</v>
      </c>
    </row>
    <row r="65" spans="1:4">
      <c r="A65" s="505"/>
      <c r="B65" s="507"/>
      <c r="C65" s="85" t="s">
        <v>98</v>
      </c>
      <c r="D65" s="127">
        <v>44958</v>
      </c>
    </row>
    <row r="66" spans="1:4">
      <c r="A66" s="505"/>
      <c r="B66" s="507"/>
      <c r="C66" s="85" t="s">
        <v>92</v>
      </c>
      <c r="D66" s="127">
        <v>45170</v>
      </c>
    </row>
    <row r="67" spans="1:4" ht="45">
      <c r="A67" s="505"/>
      <c r="B67" s="507"/>
      <c r="C67" s="85" t="s">
        <v>93</v>
      </c>
      <c r="D67" s="126" t="s">
        <v>551</v>
      </c>
    </row>
    <row r="68" spans="1:4" ht="30">
      <c r="A68" s="505"/>
      <c r="B68" s="507"/>
      <c r="C68" s="85" t="s">
        <v>89</v>
      </c>
      <c r="D68" s="143">
        <v>0.15</v>
      </c>
    </row>
    <row r="69" spans="1:4" ht="79.5" customHeight="1">
      <c r="A69" s="505"/>
      <c r="B69" s="507"/>
      <c r="C69" s="99" t="s">
        <v>221</v>
      </c>
      <c r="D69" s="141" t="s">
        <v>1030</v>
      </c>
    </row>
    <row r="70" spans="1:4" ht="60.75">
      <c r="A70" s="505"/>
      <c r="B70" s="507"/>
      <c r="C70" s="85" t="s">
        <v>84</v>
      </c>
      <c r="D70" s="141" t="s">
        <v>1031</v>
      </c>
    </row>
    <row r="71" spans="1:4" ht="15.75">
      <c r="A71" s="505"/>
      <c r="B71" s="507"/>
      <c r="C71" s="85" t="s">
        <v>85</v>
      </c>
      <c r="D71" s="141" t="s">
        <v>547</v>
      </c>
    </row>
    <row r="72" spans="1:4" ht="15.75">
      <c r="A72" s="505"/>
      <c r="B72" s="507"/>
      <c r="C72" s="85" t="s">
        <v>86</v>
      </c>
      <c r="D72" s="141" t="s">
        <v>549</v>
      </c>
    </row>
    <row r="73" spans="1:4" ht="30.75">
      <c r="A73" s="505"/>
      <c r="B73" s="507"/>
      <c r="C73" s="85" t="s">
        <v>87</v>
      </c>
      <c r="D73" s="141" t="s">
        <v>548</v>
      </c>
    </row>
    <row r="74" spans="1:4" ht="30">
      <c r="A74" s="505"/>
      <c r="B74" s="507"/>
      <c r="C74" s="85" t="s">
        <v>89</v>
      </c>
      <c r="D74" s="143">
        <v>0.15</v>
      </c>
    </row>
    <row r="75" spans="1:4" ht="60">
      <c r="A75" s="505"/>
      <c r="B75" s="507"/>
      <c r="C75" s="86" t="s">
        <v>90</v>
      </c>
      <c r="D75" s="88" t="s">
        <v>1032</v>
      </c>
    </row>
    <row r="76" spans="1:4">
      <c r="A76" s="505"/>
      <c r="B76" s="507"/>
      <c r="C76" s="86" t="s">
        <v>98</v>
      </c>
      <c r="D76" s="128">
        <v>45200</v>
      </c>
    </row>
    <row r="77" spans="1:4">
      <c r="A77" s="505"/>
      <c r="B77" s="507"/>
      <c r="C77" s="86" t="s">
        <v>92</v>
      </c>
      <c r="D77" s="128">
        <v>45231</v>
      </c>
    </row>
    <row r="78" spans="1:4" ht="30">
      <c r="A78" s="505"/>
      <c r="B78" s="507"/>
      <c r="C78" s="86" t="s">
        <v>93</v>
      </c>
      <c r="D78" s="88" t="s">
        <v>1084</v>
      </c>
    </row>
    <row r="79" spans="1:4" ht="30">
      <c r="A79" s="505"/>
      <c r="B79" s="507"/>
      <c r="C79" s="86" t="s">
        <v>89</v>
      </c>
      <c r="D79" s="142">
        <v>0.15</v>
      </c>
    </row>
    <row r="80" spans="1:4" ht="45.75">
      <c r="A80" s="505"/>
      <c r="B80" s="507"/>
      <c r="C80" s="99" t="s">
        <v>225</v>
      </c>
      <c r="D80" s="141" t="s">
        <v>1033</v>
      </c>
    </row>
    <row r="81" spans="1:16" ht="30.75">
      <c r="A81" s="505"/>
      <c r="B81" s="507"/>
      <c r="C81" s="85" t="s">
        <v>84</v>
      </c>
      <c r="D81" s="141" t="s">
        <v>1034</v>
      </c>
    </row>
    <row r="82" spans="1:16" ht="15.75">
      <c r="A82" s="505"/>
      <c r="B82" s="507"/>
      <c r="C82" s="85" t="s">
        <v>85</v>
      </c>
      <c r="D82" s="141" t="s">
        <v>546</v>
      </c>
    </row>
    <row r="83" spans="1:16" ht="15.75">
      <c r="A83" s="505"/>
      <c r="B83" s="507"/>
      <c r="C83" s="85" t="s">
        <v>86</v>
      </c>
      <c r="D83" s="141" t="s">
        <v>545</v>
      </c>
    </row>
    <row r="84" spans="1:16" ht="60.75">
      <c r="A84" s="505"/>
      <c r="B84" s="507"/>
      <c r="C84" s="85" t="s">
        <v>87</v>
      </c>
      <c r="D84" s="141" t="s">
        <v>544</v>
      </c>
    </row>
    <row r="85" spans="1:16" ht="30">
      <c r="A85" s="506"/>
      <c r="B85" s="508"/>
      <c r="C85" s="85" t="s">
        <v>89</v>
      </c>
      <c r="D85" s="143">
        <v>0.1</v>
      </c>
    </row>
    <row r="86" spans="1:16" ht="15.75">
      <c r="A86" s="103"/>
      <c r="B86" s="103"/>
      <c r="C86" s="104"/>
      <c r="D86" s="140"/>
    </row>
    <row r="87" spans="1:16" ht="15.75">
      <c r="A87" s="103"/>
      <c r="B87" s="103"/>
      <c r="C87" s="104"/>
      <c r="D87" s="140"/>
    </row>
    <row r="88" spans="1:16" ht="15" customHeight="1">
      <c r="A88" s="453" t="s">
        <v>103</v>
      </c>
      <c r="B88" s="454"/>
      <c r="C88" s="435" t="s">
        <v>104</v>
      </c>
      <c r="D88" s="436"/>
      <c r="E88" s="439">
        <v>2023</v>
      </c>
      <c r="F88" s="439"/>
      <c r="G88" s="439"/>
      <c r="H88" s="440"/>
      <c r="I88" s="439">
        <v>2024</v>
      </c>
      <c r="J88" s="439"/>
      <c r="K88" s="439"/>
      <c r="L88" s="440"/>
      <c r="M88" s="439">
        <v>2025</v>
      </c>
      <c r="N88" s="439"/>
      <c r="O88" s="439"/>
      <c r="P88" s="440"/>
    </row>
    <row r="89" spans="1:16" ht="56.25" customHeight="1">
      <c r="A89" s="455"/>
      <c r="B89" s="456"/>
      <c r="C89" s="437"/>
      <c r="D89" s="438"/>
      <c r="E89" s="106" t="s">
        <v>105</v>
      </c>
      <c r="F89" s="106" t="s">
        <v>106</v>
      </c>
      <c r="G89" s="107" t="s">
        <v>107</v>
      </c>
      <c r="H89" s="106" t="s">
        <v>108</v>
      </c>
      <c r="I89" s="106" t="s">
        <v>105</v>
      </c>
      <c r="J89" s="106" t="s">
        <v>106</v>
      </c>
      <c r="K89" s="107" t="s">
        <v>107</v>
      </c>
      <c r="L89" s="106" t="s">
        <v>108</v>
      </c>
      <c r="M89" s="106" t="s">
        <v>105</v>
      </c>
      <c r="N89" s="106" t="s">
        <v>106</v>
      </c>
      <c r="O89" s="107" t="s">
        <v>107</v>
      </c>
      <c r="P89" s="106" t="s">
        <v>108</v>
      </c>
    </row>
    <row r="90" spans="1:16">
      <c r="A90" s="455"/>
      <c r="B90" s="456"/>
      <c r="C90" s="433" t="s">
        <v>109</v>
      </c>
      <c r="D90" s="139" t="s">
        <v>110</v>
      </c>
      <c r="E90" s="109" t="s">
        <v>447</v>
      </c>
      <c r="F90" s="109" t="s">
        <v>447</v>
      </c>
      <c r="G90" s="109" t="s">
        <v>447</v>
      </c>
      <c r="H90" s="109" t="s">
        <v>447</v>
      </c>
      <c r="I90" s="109" t="s">
        <v>447</v>
      </c>
      <c r="J90" s="109" t="s">
        <v>447</v>
      </c>
      <c r="K90" s="109" t="s">
        <v>447</v>
      </c>
      <c r="L90" s="109" t="s">
        <v>447</v>
      </c>
      <c r="M90" s="109" t="s">
        <v>447</v>
      </c>
      <c r="N90" s="109" t="s">
        <v>447</v>
      </c>
      <c r="O90" s="109" t="s">
        <v>447</v>
      </c>
      <c r="P90" s="109" t="s">
        <v>447</v>
      </c>
    </row>
    <row r="91" spans="1:16">
      <c r="A91" s="455"/>
      <c r="B91" s="456"/>
      <c r="C91" s="433"/>
      <c r="D91" s="139" t="s">
        <v>111</v>
      </c>
      <c r="E91" s="109" t="s">
        <v>447</v>
      </c>
      <c r="F91" s="109" t="s">
        <v>447</v>
      </c>
      <c r="G91" s="109" t="s">
        <v>447</v>
      </c>
      <c r="H91" s="109" t="s">
        <v>447</v>
      </c>
      <c r="I91" s="109" t="s">
        <v>447</v>
      </c>
      <c r="J91" s="109" t="s">
        <v>447</v>
      </c>
      <c r="K91" s="109" t="s">
        <v>447</v>
      </c>
      <c r="L91" s="109" t="s">
        <v>447</v>
      </c>
      <c r="M91" s="109" t="s">
        <v>447</v>
      </c>
      <c r="N91" s="109" t="s">
        <v>447</v>
      </c>
      <c r="O91" s="109" t="s">
        <v>447</v>
      </c>
      <c r="P91" s="109" t="s">
        <v>447</v>
      </c>
    </row>
    <row r="92" spans="1:16" ht="15.75">
      <c r="A92" s="455"/>
      <c r="B92" s="456"/>
      <c r="C92" s="434"/>
      <c r="D92" s="138" t="s">
        <v>112</v>
      </c>
      <c r="E92" s="111" t="s">
        <v>457</v>
      </c>
      <c r="F92" s="111" t="s">
        <v>458</v>
      </c>
      <c r="G92" s="111" t="s">
        <v>457</v>
      </c>
      <c r="H92" s="111" t="s">
        <v>457</v>
      </c>
      <c r="I92" s="111" t="s">
        <v>457</v>
      </c>
      <c r="J92" s="111" t="s">
        <v>459</v>
      </c>
      <c r="K92" s="111" t="s">
        <v>457</v>
      </c>
      <c r="L92" s="111" t="s">
        <v>457</v>
      </c>
      <c r="M92" s="111" t="s">
        <v>457</v>
      </c>
      <c r="N92" s="111" t="s">
        <v>459</v>
      </c>
      <c r="O92" s="111" t="s">
        <v>457</v>
      </c>
      <c r="P92" s="111" t="s">
        <v>457</v>
      </c>
    </row>
    <row r="93" spans="1:16">
      <c r="A93" s="455"/>
      <c r="B93" s="456"/>
      <c r="C93" s="433"/>
      <c r="D93" s="139" t="s">
        <v>113</v>
      </c>
      <c r="E93" s="245">
        <v>123860812.62614158</v>
      </c>
      <c r="F93" s="245">
        <v>1049297503.6040449</v>
      </c>
      <c r="G93" s="245">
        <v>0</v>
      </c>
      <c r="H93" s="245">
        <v>0</v>
      </c>
      <c r="I93" s="245">
        <v>4871399.9999999991</v>
      </c>
      <c r="J93" s="245">
        <v>68559766.143081456</v>
      </c>
      <c r="K93" s="245">
        <v>0</v>
      </c>
      <c r="L93" s="245">
        <v>0</v>
      </c>
      <c r="M93" s="245">
        <v>0</v>
      </c>
      <c r="N93" s="245">
        <v>0</v>
      </c>
      <c r="O93" s="245">
        <v>0</v>
      </c>
      <c r="P93" s="245">
        <v>0</v>
      </c>
    </row>
    <row r="94" spans="1:16">
      <c r="A94" s="455"/>
      <c r="B94" s="456"/>
      <c r="C94" s="433"/>
      <c r="D94" s="139" t="s">
        <v>114</v>
      </c>
      <c r="E94" s="245">
        <v>0</v>
      </c>
      <c r="F94" s="245">
        <v>0</v>
      </c>
      <c r="G94" s="245">
        <v>0</v>
      </c>
      <c r="H94" s="245">
        <v>0</v>
      </c>
      <c r="I94" s="245">
        <v>0</v>
      </c>
      <c r="J94" s="245">
        <v>0</v>
      </c>
      <c r="K94" s="245">
        <v>0</v>
      </c>
      <c r="L94" s="245">
        <v>0</v>
      </c>
      <c r="M94" s="245">
        <v>0</v>
      </c>
      <c r="N94" s="245">
        <v>0</v>
      </c>
      <c r="O94" s="245">
        <v>0</v>
      </c>
      <c r="P94" s="245">
        <v>0</v>
      </c>
    </row>
    <row r="95" spans="1:16">
      <c r="A95" s="455"/>
      <c r="B95" s="456"/>
      <c r="C95" s="433"/>
      <c r="D95" s="139" t="s">
        <v>115</v>
      </c>
      <c r="E95" s="245">
        <v>0</v>
      </c>
      <c r="F95" s="245">
        <v>0</v>
      </c>
      <c r="G95" s="245">
        <v>0</v>
      </c>
      <c r="H95" s="245">
        <v>0</v>
      </c>
      <c r="I95" s="245">
        <v>0</v>
      </c>
      <c r="J95" s="245">
        <v>0</v>
      </c>
      <c r="K95" s="245">
        <v>0</v>
      </c>
      <c r="L95" s="245">
        <v>0</v>
      </c>
      <c r="M95" s="245">
        <v>0</v>
      </c>
      <c r="N95" s="245">
        <v>0</v>
      </c>
      <c r="O95" s="245">
        <v>0</v>
      </c>
      <c r="P95" s="245">
        <v>0</v>
      </c>
    </row>
    <row r="96" spans="1:16">
      <c r="A96" s="455"/>
      <c r="B96" s="456"/>
      <c r="C96" s="433"/>
      <c r="D96" s="139" t="s">
        <v>116</v>
      </c>
      <c r="E96" s="245">
        <v>0</v>
      </c>
      <c r="F96" s="245">
        <v>0</v>
      </c>
      <c r="G96" s="245">
        <v>0</v>
      </c>
      <c r="H96" s="245">
        <v>0</v>
      </c>
      <c r="I96" s="245">
        <v>0</v>
      </c>
      <c r="J96" s="245">
        <v>0</v>
      </c>
      <c r="K96" s="245">
        <v>0</v>
      </c>
      <c r="L96" s="245">
        <v>0</v>
      </c>
      <c r="M96" s="245">
        <v>0</v>
      </c>
      <c r="N96" s="245">
        <v>0</v>
      </c>
      <c r="O96" s="245">
        <v>0</v>
      </c>
      <c r="P96" s="245">
        <v>0</v>
      </c>
    </row>
    <row r="97" spans="1:16">
      <c r="A97" s="455"/>
      <c r="B97" s="456"/>
      <c r="C97" s="433"/>
      <c r="D97" s="139" t="s">
        <v>117</v>
      </c>
      <c r="E97" s="245">
        <v>0</v>
      </c>
      <c r="F97" s="245">
        <v>0</v>
      </c>
      <c r="G97" s="245">
        <v>0</v>
      </c>
      <c r="H97" s="245">
        <v>0</v>
      </c>
      <c r="I97" s="245">
        <v>0</v>
      </c>
      <c r="J97" s="245">
        <v>0</v>
      </c>
      <c r="K97" s="245">
        <v>0</v>
      </c>
      <c r="L97" s="245">
        <v>0</v>
      </c>
      <c r="M97" s="245">
        <v>0</v>
      </c>
      <c r="N97" s="245">
        <v>0</v>
      </c>
      <c r="O97" s="245">
        <v>0</v>
      </c>
      <c r="P97" s="245">
        <v>0</v>
      </c>
    </row>
    <row r="98" spans="1:16">
      <c r="A98" s="455"/>
      <c r="B98" s="456"/>
      <c r="C98" s="433"/>
      <c r="D98" s="139" t="s">
        <v>118</v>
      </c>
      <c r="E98" s="245">
        <v>0</v>
      </c>
      <c r="F98" s="245">
        <v>0</v>
      </c>
      <c r="G98" s="245">
        <v>0</v>
      </c>
      <c r="H98" s="245">
        <v>0</v>
      </c>
      <c r="I98" s="245">
        <v>0</v>
      </c>
      <c r="J98" s="245">
        <v>0</v>
      </c>
      <c r="K98" s="245">
        <v>0</v>
      </c>
      <c r="L98" s="245">
        <v>0</v>
      </c>
      <c r="M98" s="245">
        <v>0</v>
      </c>
      <c r="N98" s="245">
        <v>0</v>
      </c>
      <c r="O98" s="245">
        <v>0</v>
      </c>
      <c r="P98" s="245">
        <v>0</v>
      </c>
    </row>
    <row r="99" spans="1:16">
      <c r="A99" s="455"/>
      <c r="B99" s="456"/>
      <c r="C99" s="433"/>
      <c r="D99" s="139" t="s">
        <v>119</v>
      </c>
      <c r="E99" s="245">
        <v>0</v>
      </c>
      <c r="F99" s="245">
        <v>0</v>
      </c>
      <c r="G99" s="245">
        <v>0</v>
      </c>
      <c r="H99" s="245">
        <v>0</v>
      </c>
      <c r="I99" s="245">
        <v>0</v>
      </c>
      <c r="J99" s="245">
        <v>0</v>
      </c>
      <c r="K99" s="245">
        <v>0</v>
      </c>
      <c r="L99" s="245">
        <v>0</v>
      </c>
      <c r="M99" s="245">
        <v>0</v>
      </c>
      <c r="N99" s="245">
        <v>0</v>
      </c>
      <c r="O99" s="245">
        <v>0</v>
      </c>
      <c r="P99" s="245">
        <v>0</v>
      </c>
    </row>
    <row r="100" spans="1:16" ht="15.75">
      <c r="A100" s="457"/>
      <c r="B100" s="458"/>
      <c r="C100" s="434"/>
      <c r="D100" s="138" t="s">
        <v>120</v>
      </c>
      <c r="E100" s="246">
        <f>SUM(E93:E99)</f>
        <v>123860812.62614158</v>
      </c>
      <c r="F100" s="246">
        <f t="shared" ref="F100:P100" si="0">SUM(F93:F99)</f>
        <v>1049297503.6040449</v>
      </c>
      <c r="G100" s="246">
        <f t="shared" si="0"/>
        <v>0</v>
      </c>
      <c r="H100" s="246">
        <f t="shared" si="0"/>
        <v>0</v>
      </c>
      <c r="I100" s="246">
        <f t="shared" si="0"/>
        <v>4871399.9999999991</v>
      </c>
      <c r="J100" s="246">
        <f t="shared" si="0"/>
        <v>68559766.143081456</v>
      </c>
      <c r="K100" s="246">
        <f t="shared" si="0"/>
        <v>0</v>
      </c>
      <c r="L100" s="246">
        <f t="shared" si="0"/>
        <v>0</v>
      </c>
      <c r="M100" s="246">
        <f t="shared" si="0"/>
        <v>0</v>
      </c>
      <c r="N100" s="246">
        <f t="shared" si="0"/>
        <v>0</v>
      </c>
      <c r="O100" s="246">
        <f t="shared" si="0"/>
        <v>0</v>
      </c>
      <c r="P100" s="246">
        <f t="shared" si="0"/>
        <v>0</v>
      </c>
    </row>
  </sheetData>
  <mergeCells count="23">
    <mergeCell ref="E88:H88"/>
    <mergeCell ref="I88:L88"/>
    <mergeCell ref="M88:P88"/>
    <mergeCell ref="B27:B28"/>
    <mergeCell ref="B19:B26"/>
    <mergeCell ref="A36:B39"/>
    <mergeCell ref="A16:A28"/>
    <mergeCell ref="B16:B18"/>
    <mergeCell ref="A29:B31"/>
    <mergeCell ref="A32:B35"/>
    <mergeCell ref="A2:D2"/>
    <mergeCell ref="A4:B5"/>
    <mergeCell ref="A6:B8"/>
    <mergeCell ref="A9:A15"/>
    <mergeCell ref="B9:B11"/>
    <mergeCell ref="B12:B14"/>
    <mergeCell ref="C90:C92"/>
    <mergeCell ref="C93:C100"/>
    <mergeCell ref="A40:B41"/>
    <mergeCell ref="A42:A85"/>
    <mergeCell ref="B42:B85"/>
    <mergeCell ref="A88:B100"/>
    <mergeCell ref="C88:D89"/>
  </mergeCells>
  <hyperlinks>
    <hyperlink ref="D11" r:id="rId1" xr:uid="{4C309BC3-3246-4433-848F-E47219779233}"/>
    <hyperlink ref="D14" r:id="rId2" xr:uid="{B9CCA9A7-4851-41E4-A3E4-E1E98EC5DECF}"/>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7899E-9508-46FF-8299-0E5956FCD0AB}">
  <sheetPr>
    <tabColor rgb="FF00B0F0"/>
  </sheetPr>
  <dimension ref="A1:CO71"/>
  <sheetViews>
    <sheetView zoomScaleNormal="100" workbookViewId="0">
      <pane xSplit="9" ySplit="3" topLeftCell="J11" activePane="bottomRight" state="frozen"/>
      <selection pane="topRight" activeCell="J1" sqref="J1"/>
      <selection pane="bottomLeft" activeCell="A4" sqref="A4"/>
      <selection pane="bottomRight" activeCell="E21" sqref="E21:G21"/>
    </sheetView>
  </sheetViews>
  <sheetFormatPr defaultColWidth="11.42578125" defaultRowHeight="15"/>
  <cols>
    <col min="1" max="1" width="15.42578125" customWidth="1"/>
    <col min="2" max="2" width="21.7109375" style="48" customWidth="1"/>
    <col min="3" max="4" width="23" style="48" customWidth="1"/>
    <col min="5" max="5" width="10.7109375" style="62" customWidth="1"/>
    <col min="6" max="6" width="14" style="48" bestFit="1" customWidth="1"/>
    <col min="7" max="8" width="12.42578125" style="48" bestFit="1" customWidth="1"/>
    <col min="9" max="9" width="17.7109375" style="113" customWidth="1"/>
    <col min="10" max="10" width="15" style="48" bestFit="1" customWidth="1"/>
    <col min="11" max="11" width="14" style="48" bestFit="1" customWidth="1"/>
    <col min="12" max="13" width="11.42578125" style="48"/>
    <col min="14" max="15" width="12.42578125" style="48" bestFit="1" customWidth="1"/>
    <col min="16" max="20" width="11.42578125" style="48"/>
    <col min="21" max="21" width="11.42578125" style="54"/>
    <col min="63" max="63" width="12.42578125" bestFit="1" customWidth="1"/>
  </cols>
  <sheetData>
    <row r="1" spans="1:93" s="36" customFormat="1">
      <c r="A1" s="406" t="s">
        <v>121</v>
      </c>
      <c r="B1" s="407" t="s">
        <v>122</v>
      </c>
      <c r="C1" s="407" t="s">
        <v>123</v>
      </c>
      <c r="D1" s="414" t="s">
        <v>124</v>
      </c>
      <c r="E1" s="414" t="s">
        <v>125</v>
      </c>
      <c r="F1" s="410" t="s">
        <v>126</v>
      </c>
      <c r="G1" s="410" t="s">
        <v>127</v>
      </c>
      <c r="H1" s="406" t="s">
        <v>128</v>
      </c>
      <c r="I1" s="413"/>
      <c r="J1" s="409"/>
      <c r="K1" s="409"/>
      <c r="L1" s="409"/>
      <c r="M1" s="409"/>
      <c r="N1" s="409"/>
      <c r="O1" s="409"/>
      <c r="P1" s="409"/>
      <c r="Q1" s="409"/>
      <c r="R1" s="409"/>
      <c r="S1" s="409"/>
      <c r="T1" s="409"/>
      <c r="U1" s="409"/>
      <c r="V1" s="409"/>
      <c r="W1" s="409"/>
      <c r="X1" s="409"/>
      <c r="Y1" s="409"/>
      <c r="Z1" s="409"/>
      <c r="AA1" s="409"/>
      <c r="AB1" s="409"/>
      <c r="AC1" s="409"/>
      <c r="AD1" s="409"/>
      <c r="AE1" s="409"/>
      <c r="AF1" s="409"/>
      <c r="AG1" s="409"/>
      <c r="AH1" s="409"/>
      <c r="AI1" s="409"/>
      <c r="AJ1" s="409"/>
      <c r="AK1" s="409"/>
      <c r="AL1" s="409"/>
      <c r="AM1" s="409"/>
      <c r="AN1" s="409"/>
      <c r="AO1" s="409"/>
      <c r="AP1" s="409"/>
      <c r="AQ1" s="409"/>
      <c r="AR1" s="409"/>
      <c r="AS1" s="409"/>
      <c r="AT1" s="409"/>
      <c r="AU1" s="409"/>
      <c r="AV1" s="409"/>
      <c r="AW1" s="409"/>
      <c r="AX1" s="409"/>
      <c r="AY1" s="409"/>
      <c r="AZ1" s="409"/>
      <c r="BA1" s="409"/>
      <c r="BB1" s="409"/>
      <c r="BC1" s="409"/>
      <c r="BD1" s="409"/>
      <c r="BE1" s="409"/>
      <c r="BF1" s="409"/>
      <c r="BG1" s="409"/>
      <c r="BH1" s="409"/>
      <c r="BI1" s="409"/>
      <c r="BJ1" s="409"/>
      <c r="BK1" s="409"/>
      <c r="BL1" s="409"/>
      <c r="BM1" s="409"/>
      <c r="BN1" s="409"/>
      <c r="BO1" s="409"/>
      <c r="BP1" s="409"/>
      <c r="BQ1" s="409"/>
      <c r="BR1" s="409"/>
      <c r="BS1" s="409"/>
      <c r="BT1" s="409"/>
      <c r="BU1" s="409"/>
      <c r="BV1" s="409"/>
      <c r="BW1" s="409"/>
      <c r="BX1" s="409"/>
      <c r="BY1" s="409"/>
      <c r="BZ1" s="409"/>
      <c r="CA1" s="409"/>
      <c r="CB1" s="409"/>
      <c r="CC1" s="409"/>
      <c r="CD1" s="409"/>
      <c r="CE1" s="409"/>
      <c r="CF1" s="409"/>
      <c r="CG1" s="409"/>
      <c r="CH1" s="409"/>
      <c r="CI1" s="409"/>
      <c r="CJ1" s="409"/>
      <c r="CK1" s="409"/>
      <c r="CL1" s="409"/>
      <c r="CM1" s="409"/>
      <c r="CN1" s="409"/>
      <c r="CO1" s="409"/>
    </row>
    <row r="2" spans="1:93" s="37" customFormat="1">
      <c r="A2" s="407"/>
      <c r="B2" s="407"/>
      <c r="C2" s="407"/>
      <c r="D2" s="411"/>
      <c r="E2" s="411"/>
      <c r="F2" s="411"/>
      <c r="G2" s="411"/>
      <c r="H2" s="407"/>
      <c r="I2" s="413"/>
      <c r="J2" s="397"/>
      <c r="K2" s="397"/>
      <c r="L2" s="397"/>
      <c r="M2" s="397"/>
      <c r="N2" s="397"/>
      <c r="O2" s="397"/>
      <c r="P2" s="397"/>
      <c r="Q2" s="397"/>
      <c r="R2" s="397"/>
      <c r="S2" s="397"/>
      <c r="T2" s="397"/>
      <c r="U2" s="397"/>
      <c r="V2" s="397"/>
      <c r="W2" s="397"/>
      <c r="X2" s="397"/>
      <c r="Y2" s="397"/>
      <c r="Z2" s="397"/>
      <c r="AA2" s="397"/>
      <c r="AB2" s="397"/>
      <c r="AC2" s="397"/>
      <c r="AD2" s="397"/>
      <c r="AE2" s="397"/>
      <c r="AF2" s="397"/>
      <c r="AG2" s="397"/>
      <c r="AH2" s="397"/>
      <c r="AI2" s="397"/>
      <c r="AJ2" s="397"/>
      <c r="AK2" s="397"/>
      <c r="AL2" s="397"/>
      <c r="AM2" s="397"/>
      <c r="AN2" s="397"/>
      <c r="AO2" s="397"/>
      <c r="AP2" s="397"/>
      <c r="AQ2" s="397"/>
      <c r="AR2" s="397"/>
      <c r="AS2" s="397"/>
      <c r="AT2" s="397"/>
      <c r="AU2" s="397"/>
      <c r="AV2" s="397"/>
      <c r="AW2" s="397"/>
      <c r="AX2" s="397"/>
      <c r="AY2" s="397"/>
      <c r="AZ2" s="397"/>
      <c r="BA2" s="397"/>
      <c r="BB2" s="397"/>
      <c r="BC2" s="397"/>
      <c r="BD2" s="397"/>
      <c r="BE2" s="397"/>
      <c r="BF2" s="397"/>
      <c r="BG2" s="397"/>
      <c r="BH2" s="397"/>
      <c r="BI2" s="397"/>
      <c r="BJ2" s="397"/>
      <c r="BK2" s="397"/>
      <c r="BL2" s="397"/>
      <c r="BM2" s="397"/>
      <c r="BN2" s="397"/>
      <c r="BO2" s="397"/>
      <c r="BP2" s="397"/>
      <c r="BQ2" s="397"/>
      <c r="BR2" s="397"/>
      <c r="BS2" s="397"/>
      <c r="BT2" s="397"/>
      <c r="BU2" s="397"/>
      <c r="BV2" s="397"/>
      <c r="BW2" s="397"/>
      <c r="BX2" s="397"/>
      <c r="BY2" s="397"/>
      <c r="BZ2" s="397"/>
      <c r="CA2" s="397"/>
      <c r="CB2" s="397"/>
      <c r="CC2" s="397"/>
      <c r="CD2" s="397"/>
      <c r="CE2" s="397"/>
      <c r="CF2" s="397"/>
      <c r="CG2" s="397"/>
      <c r="CH2" s="397"/>
      <c r="CI2" s="397"/>
      <c r="CJ2" s="397"/>
      <c r="CK2" s="397"/>
      <c r="CL2" s="397"/>
      <c r="CM2" s="397"/>
      <c r="CN2" s="397"/>
      <c r="CO2" s="397"/>
    </row>
    <row r="3" spans="1:93" s="36" customFormat="1">
      <c r="A3" s="407"/>
      <c r="B3" s="407"/>
      <c r="C3" s="407"/>
      <c r="D3" s="412"/>
      <c r="E3" s="412"/>
      <c r="F3" s="412"/>
      <c r="G3" s="412"/>
      <c r="H3" s="407"/>
      <c r="I3" s="413"/>
      <c r="J3" s="298"/>
      <c r="K3" s="298"/>
      <c r="L3" s="299"/>
      <c r="M3" s="298"/>
      <c r="N3" s="298"/>
      <c r="O3" s="298"/>
      <c r="P3" s="299"/>
      <c r="Q3" s="298"/>
      <c r="R3" s="298"/>
      <c r="S3" s="298"/>
      <c r="T3" s="299"/>
      <c r="U3" s="298"/>
      <c r="V3" s="298"/>
      <c r="W3" s="298"/>
      <c r="X3" s="299"/>
      <c r="Y3" s="298"/>
      <c r="Z3" s="298"/>
      <c r="AA3" s="298"/>
      <c r="AB3" s="299"/>
      <c r="AC3" s="298"/>
      <c r="AD3" s="298"/>
      <c r="AE3" s="298"/>
      <c r="AF3" s="299"/>
      <c r="AG3" s="298"/>
      <c r="AH3" s="298"/>
      <c r="AI3" s="298"/>
      <c r="AJ3" s="299"/>
      <c r="AK3" s="298"/>
      <c r="AL3" s="298"/>
      <c r="AM3" s="298"/>
      <c r="AN3" s="299"/>
      <c r="AO3" s="298"/>
      <c r="AP3" s="298"/>
      <c r="AQ3" s="298"/>
      <c r="AR3" s="299"/>
      <c r="AS3" s="298"/>
      <c r="AT3" s="298"/>
      <c r="AU3" s="298"/>
      <c r="AV3" s="299"/>
      <c r="AW3" s="298"/>
      <c r="AX3" s="298"/>
      <c r="AY3" s="298"/>
      <c r="AZ3" s="299"/>
      <c r="BA3" s="298"/>
      <c r="BB3" s="298"/>
      <c r="BC3" s="298"/>
      <c r="BD3" s="299"/>
      <c r="BE3" s="298"/>
      <c r="BF3" s="298"/>
      <c r="BG3" s="298"/>
      <c r="BH3" s="299"/>
      <c r="BI3" s="298"/>
      <c r="BJ3" s="298"/>
      <c r="BK3" s="298"/>
      <c r="BL3" s="299"/>
      <c r="BM3" s="298"/>
      <c r="BN3" s="298"/>
      <c r="BO3" s="298"/>
      <c r="BP3" s="299"/>
      <c r="BQ3" s="298"/>
      <c r="BR3" s="298"/>
      <c r="BS3" s="298"/>
      <c r="BT3" s="299"/>
      <c r="BU3" s="298"/>
      <c r="BV3" s="298"/>
      <c r="BW3" s="298"/>
      <c r="BX3" s="299"/>
      <c r="BY3" s="298"/>
      <c r="BZ3" s="298"/>
      <c r="CA3" s="298"/>
      <c r="CB3" s="299"/>
      <c r="CC3" s="298"/>
      <c r="CD3" s="298"/>
      <c r="CE3" s="298"/>
      <c r="CF3" s="299"/>
      <c r="CG3" s="298"/>
      <c r="CH3" s="298"/>
      <c r="CI3" s="298"/>
      <c r="CJ3" s="299"/>
      <c r="CK3" s="298"/>
      <c r="CL3" s="298"/>
      <c r="CM3" s="298"/>
      <c r="CN3" s="299"/>
      <c r="CO3" s="298"/>
    </row>
    <row r="4" spans="1:93" s="43" customFormat="1" ht="76.5">
      <c r="A4" s="421" t="s">
        <v>557</v>
      </c>
      <c r="B4" s="511" t="s">
        <v>1023</v>
      </c>
      <c r="C4" s="44" t="s">
        <v>1024</v>
      </c>
      <c r="D4" s="44" t="s">
        <v>554</v>
      </c>
      <c r="E4" s="73">
        <v>0.1</v>
      </c>
      <c r="F4" s="46">
        <v>45078</v>
      </c>
      <c r="G4" s="46">
        <v>45108</v>
      </c>
      <c r="H4" s="47">
        <v>2</v>
      </c>
      <c r="I4" s="300"/>
      <c r="J4" s="301"/>
      <c r="K4" s="301"/>
      <c r="L4" s="302"/>
      <c r="M4" s="302"/>
      <c r="N4" s="302"/>
      <c r="O4" s="302"/>
      <c r="P4" s="302"/>
      <c r="Q4" s="302"/>
      <c r="R4" s="302"/>
      <c r="S4" s="302"/>
      <c r="T4" s="302"/>
      <c r="U4" s="303"/>
      <c r="V4" s="303"/>
      <c r="W4" s="303"/>
      <c r="X4" s="303"/>
      <c r="Y4" s="303"/>
      <c r="Z4" s="303"/>
      <c r="AA4" s="303"/>
      <c r="AB4" s="303"/>
      <c r="AC4" s="303"/>
      <c r="AD4" s="303"/>
      <c r="AE4" s="303"/>
      <c r="AF4" s="303"/>
      <c r="AG4" s="303"/>
      <c r="AH4" s="303"/>
      <c r="AI4" s="303"/>
      <c r="AJ4" s="303"/>
      <c r="AK4" s="303"/>
      <c r="AL4" s="303"/>
      <c r="AM4" s="303"/>
      <c r="AN4" s="303"/>
      <c r="AO4" s="303"/>
      <c r="AP4" s="303"/>
      <c r="AQ4" s="303"/>
      <c r="AR4" s="303"/>
      <c r="AS4" s="303"/>
      <c r="AT4" s="303"/>
      <c r="AU4" s="303"/>
      <c r="AV4" s="303"/>
      <c r="AW4" s="303"/>
      <c r="AX4" s="303"/>
      <c r="AY4" s="303"/>
      <c r="AZ4" s="303"/>
      <c r="BA4" s="303"/>
      <c r="BB4" s="303"/>
      <c r="BC4" s="303"/>
      <c r="BD4" s="303"/>
      <c r="BE4" s="303"/>
      <c r="BF4" s="303"/>
      <c r="BG4" s="303"/>
      <c r="BH4" s="303"/>
      <c r="BI4" s="303"/>
      <c r="BJ4" s="303"/>
      <c r="BK4" s="303"/>
      <c r="BL4" s="303"/>
      <c r="BM4" s="303"/>
      <c r="BN4" s="303"/>
      <c r="BO4" s="303"/>
      <c r="BP4" s="303"/>
      <c r="BQ4" s="303"/>
      <c r="BR4" s="303"/>
      <c r="BS4" s="303"/>
      <c r="BT4" s="303"/>
      <c r="BU4" s="303"/>
      <c r="BV4" s="303"/>
      <c r="BW4" s="303"/>
      <c r="BX4" s="303"/>
      <c r="BY4" s="303"/>
      <c r="BZ4" s="303"/>
      <c r="CA4" s="303"/>
      <c r="CB4" s="303"/>
      <c r="CC4" s="303"/>
      <c r="CD4" s="303"/>
      <c r="CE4" s="301"/>
      <c r="CF4" s="303"/>
      <c r="CG4" s="303"/>
      <c r="CH4" s="303"/>
      <c r="CI4" s="303"/>
      <c r="CJ4" s="303"/>
      <c r="CK4" s="303"/>
      <c r="CL4" s="303"/>
      <c r="CM4" s="303"/>
      <c r="CN4" s="303"/>
      <c r="CO4" s="303"/>
    </row>
    <row r="5" spans="1:93" s="43" customFormat="1" ht="76.5">
      <c r="A5" s="422" t="s">
        <v>557</v>
      </c>
      <c r="B5" s="512" t="s">
        <v>555</v>
      </c>
      <c r="C5" s="39" t="s">
        <v>1025</v>
      </c>
      <c r="D5" s="39" t="s">
        <v>1082</v>
      </c>
      <c r="E5" s="72">
        <v>0.1</v>
      </c>
      <c r="F5" s="41">
        <v>45108</v>
      </c>
      <c r="G5" s="41">
        <v>45108</v>
      </c>
      <c r="H5" s="42">
        <v>1</v>
      </c>
      <c r="I5" s="300"/>
      <c r="J5" s="301"/>
      <c r="K5" s="301"/>
      <c r="L5" s="302"/>
      <c r="M5" s="302"/>
      <c r="N5" s="301"/>
      <c r="O5" s="301"/>
      <c r="P5" s="302"/>
      <c r="Q5" s="302"/>
      <c r="R5" s="302"/>
      <c r="S5" s="302"/>
      <c r="T5" s="302"/>
      <c r="U5" s="303"/>
      <c r="V5" s="303"/>
      <c r="W5" s="303"/>
      <c r="X5" s="303"/>
      <c r="Y5" s="303"/>
      <c r="Z5" s="303"/>
      <c r="AA5" s="303"/>
      <c r="AB5" s="303"/>
      <c r="AC5" s="303"/>
      <c r="AD5" s="303"/>
      <c r="AE5" s="303"/>
      <c r="AF5" s="303"/>
      <c r="AG5" s="303"/>
      <c r="AH5" s="303"/>
      <c r="AI5" s="303"/>
      <c r="AJ5" s="303"/>
      <c r="AK5" s="303"/>
      <c r="AL5" s="303"/>
      <c r="AM5" s="303"/>
      <c r="AN5" s="303"/>
      <c r="AO5" s="303"/>
      <c r="AP5" s="303"/>
      <c r="AQ5" s="303"/>
      <c r="AR5" s="303"/>
      <c r="AS5" s="303"/>
      <c r="AT5" s="303"/>
      <c r="AU5" s="303"/>
      <c r="AV5" s="303"/>
      <c r="AW5" s="303"/>
      <c r="AX5" s="303"/>
      <c r="AY5" s="303"/>
      <c r="AZ5" s="303"/>
      <c r="BA5" s="303"/>
      <c r="BB5" s="303"/>
      <c r="BC5" s="303"/>
      <c r="BD5" s="303"/>
      <c r="BE5" s="303"/>
      <c r="BF5" s="303"/>
      <c r="BG5" s="303"/>
      <c r="BH5" s="303"/>
      <c r="BI5" s="303"/>
      <c r="BJ5" s="303"/>
      <c r="BK5" s="303"/>
      <c r="BL5" s="303"/>
      <c r="BM5" s="303"/>
      <c r="BN5" s="303"/>
      <c r="BO5" s="303"/>
      <c r="BP5" s="303"/>
      <c r="BQ5" s="303"/>
      <c r="BR5" s="303"/>
      <c r="BS5" s="303"/>
      <c r="BT5" s="303"/>
      <c r="BU5" s="303"/>
      <c r="BV5" s="303"/>
      <c r="BW5" s="303"/>
      <c r="BX5" s="303"/>
      <c r="BY5" s="303"/>
      <c r="BZ5" s="303"/>
      <c r="CA5" s="303"/>
      <c r="CB5" s="303"/>
      <c r="CC5" s="303"/>
      <c r="CD5" s="303"/>
      <c r="CE5" s="301"/>
      <c r="CF5" s="303"/>
      <c r="CG5" s="303"/>
      <c r="CH5" s="303"/>
      <c r="CI5" s="303"/>
      <c r="CJ5" s="303"/>
      <c r="CK5" s="303"/>
      <c r="CL5" s="303"/>
      <c r="CM5" s="303"/>
      <c r="CN5" s="303"/>
      <c r="CO5" s="303"/>
    </row>
    <row r="6" spans="1:93" s="43" customFormat="1" ht="114.75">
      <c r="A6" s="422" t="s">
        <v>557</v>
      </c>
      <c r="B6" s="512" t="s">
        <v>555</v>
      </c>
      <c r="C6" s="44" t="s">
        <v>1026</v>
      </c>
      <c r="D6" s="44" t="s">
        <v>1083</v>
      </c>
      <c r="E6" s="73">
        <v>0.1</v>
      </c>
      <c r="F6" s="46">
        <v>45108</v>
      </c>
      <c r="G6" s="46">
        <v>45108</v>
      </c>
      <c r="H6" s="47">
        <v>1</v>
      </c>
      <c r="I6" s="300"/>
      <c r="J6" s="301"/>
      <c r="K6" s="301"/>
      <c r="L6" s="302"/>
      <c r="M6" s="302"/>
      <c r="N6" s="301"/>
      <c r="O6" s="301"/>
      <c r="P6" s="302"/>
      <c r="Q6" s="302"/>
      <c r="R6" s="302"/>
      <c r="S6" s="302"/>
      <c r="T6" s="302"/>
      <c r="U6" s="303"/>
      <c r="V6" s="303"/>
      <c r="W6" s="303"/>
      <c r="X6" s="303"/>
      <c r="Y6" s="303"/>
      <c r="Z6" s="303"/>
      <c r="AA6" s="303"/>
      <c r="AB6" s="303"/>
      <c r="AC6" s="303"/>
      <c r="AD6" s="303"/>
      <c r="AE6" s="303"/>
      <c r="AF6" s="303"/>
      <c r="AG6" s="303"/>
      <c r="AH6" s="303"/>
      <c r="AI6" s="303"/>
      <c r="AJ6" s="303"/>
      <c r="AK6" s="303"/>
      <c r="AL6" s="303"/>
      <c r="AM6" s="303"/>
      <c r="AN6" s="303"/>
      <c r="AO6" s="303"/>
      <c r="AP6" s="303"/>
      <c r="AQ6" s="303"/>
      <c r="AR6" s="303"/>
      <c r="AS6" s="303"/>
      <c r="AT6" s="303"/>
      <c r="AU6" s="303"/>
      <c r="AV6" s="303"/>
      <c r="AW6" s="303"/>
      <c r="AX6" s="303"/>
      <c r="AY6" s="303"/>
      <c r="AZ6" s="303"/>
      <c r="BA6" s="303"/>
      <c r="BB6" s="303"/>
      <c r="BC6" s="303"/>
      <c r="BD6" s="303"/>
      <c r="BE6" s="303"/>
      <c r="BF6" s="303"/>
      <c r="BG6" s="303"/>
      <c r="BH6" s="303"/>
      <c r="BI6" s="303"/>
      <c r="BJ6" s="303"/>
      <c r="BK6" s="303"/>
      <c r="BL6" s="303"/>
      <c r="BM6" s="303"/>
      <c r="BN6" s="303"/>
      <c r="BO6" s="303"/>
      <c r="BP6" s="303"/>
      <c r="BQ6" s="303"/>
      <c r="BR6" s="303"/>
      <c r="BS6" s="303"/>
      <c r="BT6" s="303"/>
      <c r="BU6" s="303"/>
      <c r="BV6" s="303"/>
      <c r="BW6" s="303"/>
      <c r="BX6" s="303"/>
      <c r="BY6" s="303"/>
      <c r="BZ6" s="303"/>
      <c r="CA6" s="303"/>
      <c r="CB6" s="303"/>
      <c r="CC6" s="303"/>
      <c r="CD6" s="303"/>
      <c r="CE6" s="301"/>
      <c r="CF6" s="303"/>
      <c r="CG6" s="303"/>
      <c r="CH6" s="303"/>
      <c r="CI6" s="303"/>
      <c r="CJ6" s="303"/>
      <c r="CK6" s="303"/>
      <c r="CL6" s="303"/>
      <c r="CM6" s="303"/>
      <c r="CN6" s="303"/>
      <c r="CO6" s="303"/>
    </row>
    <row r="7" spans="1:93" s="43" customFormat="1" ht="102">
      <c r="A7" s="422" t="s">
        <v>557</v>
      </c>
      <c r="B7" s="511" t="s">
        <v>1027</v>
      </c>
      <c r="C7" s="44" t="s">
        <v>1028</v>
      </c>
      <c r="D7" s="44" t="s">
        <v>552</v>
      </c>
      <c r="E7" s="73">
        <v>0.15</v>
      </c>
      <c r="F7" s="46">
        <v>45139</v>
      </c>
      <c r="G7" s="46">
        <v>45170</v>
      </c>
      <c r="H7" s="47">
        <v>2</v>
      </c>
      <c r="I7" s="300"/>
      <c r="J7" s="301"/>
      <c r="K7" s="301"/>
      <c r="L7" s="302"/>
      <c r="M7" s="302"/>
      <c r="N7" s="302"/>
      <c r="O7" s="302"/>
      <c r="P7" s="302"/>
      <c r="Q7" s="302"/>
      <c r="R7" s="302"/>
      <c r="S7" s="302"/>
      <c r="T7" s="302"/>
      <c r="U7" s="303"/>
      <c r="V7" s="303"/>
      <c r="W7" s="303"/>
      <c r="X7" s="303"/>
      <c r="Y7" s="303"/>
      <c r="Z7" s="303"/>
      <c r="AA7" s="303"/>
      <c r="AB7" s="303"/>
      <c r="AC7" s="303"/>
      <c r="AD7" s="303"/>
      <c r="AE7" s="303"/>
      <c r="AF7" s="303"/>
      <c r="AG7" s="303"/>
      <c r="AH7" s="303"/>
      <c r="AI7" s="303"/>
      <c r="AJ7" s="303"/>
      <c r="AK7" s="303"/>
      <c r="AL7" s="303"/>
      <c r="AM7" s="303"/>
      <c r="AN7" s="303"/>
      <c r="AO7" s="303"/>
      <c r="AP7" s="303"/>
      <c r="AQ7" s="303"/>
      <c r="AR7" s="303"/>
      <c r="AS7" s="303"/>
      <c r="AT7" s="303"/>
      <c r="AU7" s="303"/>
      <c r="AV7" s="303"/>
      <c r="AW7" s="303"/>
      <c r="AX7" s="303"/>
      <c r="AY7" s="303"/>
      <c r="AZ7" s="303"/>
      <c r="BA7" s="303"/>
      <c r="BB7" s="303"/>
      <c r="BC7" s="303"/>
      <c r="BD7" s="303"/>
      <c r="BE7" s="303"/>
      <c r="BF7" s="303"/>
      <c r="BG7" s="303"/>
      <c r="BH7" s="303"/>
      <c r="BI7" s="303"/>
      <c r="BJ7" s="303"/>
      <c r="BK7" s="303"/>
      <c r="BL7" s="303"/>
      <c r="BM7" s="303"/>
      <c r="BN7" s="303"/>
      <c r="BO7" s="303"/>
      <c r="BP7" s="303"/>
      <c r="BQ7" s="303"/>
      <c r="BR7" s="303"/>
      <c r="BS7" s="303"/>
      <c r="BT7" s="303"/>
      <c r="BU7" s="303"/>
      <c r="BV7" s="303"/>
      <c r="BW7" s="303"/>
      <c r="BX7" s="303"/>
      <c r="BY7" s="303"/>
      <c r="BZ7" s="303"/>
      <c r="CA7" s="303"/>
      <c r="CB7" s="303"/>
      <c r="CC7" s="303"/>
      <c r="CD7" s="303"/>
      <c r="CE7" s="303"/>
      <c r="CF7" s="303"/>
      <c r="CG7" s="303"/>
      <c r="CH7" s="303"/>
      <c r="CI7" s="303"/>
      <c r="CJ7" s="303"/>
      <c r="CK7" s="303"/>
      <c r="CL7" s="303"/>
      <c r="CM7" s="303"/>
      <c r="CN7" s="303"/>
      <c r="CO7" s="303"/>
    </row>
    <row r="8" spans="1:93" s="43" customFormat="1" ht="102">
      <c r="A8" s="422" t="s">
        <v>557</v>
      </c>
      <c r="B8" s="512" t="s">
        <v>553</v>
      </c>
      <c r="C8" s="39" t="s">
        <v>1029</v>
      </c>
      <c r="D8" s="39" t="s">
        <v>551</v>
      </c>
      <c r="E8" s="72">
        <v>0.15</v>
      </c>
      <c r="F8" s="269">
        <v>44958</v>
      </c>
      <c r="G8" s="41">
        <v>45170</v>
      </c>
      <c r="H8" s="42">
        <v>8</v>
      </c>
      <c r="I8" s="300"/>
      <c r="J8" s="301"/>
      <c r="K8" s="301"/>
      <c r="L8" s="302"/>
      <c r="M8" s="302"/>
      <c r="N8" s="301"/>
      <c r="O8" s="301"/>
      <c r="P8" s="302"/>
      <c r="Q8" s="302"/>
      <c r="R8" s="302"/>
      <c r="S8" s="302"/>
      <c r="T8" s="302"/>
      <c r="U8" s="303"/>
      <c r="V8" s="303"/>
      <c r="W8" s="303"/>
      <c r="X8" s="303"/>
      <c r="Y8" s="303"/>
      <c r="Z8" s="303"/>
      <c r="AA8" s="303"/>
      <c r="AB8" s="303"/>
      <c r="AC8" s="303"/>
      <c r="AD8" s="303"/>
      <c r="AE8" s="303"/>
      <c r="AF8" s="303"/>
      <c r="AG8" s="303"/>
      <c r="AH8" s="303"/>
      <c r="AI8" s="303"/>
      <c r="AJ8" s="303"/>
      <c r="AK8" s="303"/>
      <c r="AL8" s="303"/>
      <c r="AM8" s="303"/>
      <c r="AN8" s="303"/>
      <c r="AO8" s="303"/>
      <c r="AP8" s="303"/>
      <c r="AQ8" s="303"/>
      <c r="AR8" s="303"/>
      <c r="AS8" s="303"/>
      <c r="AT8" s="303"/>
      <c r="AU8" s="303"/>
      <c r="AV8" s="303"/>
      <c r="AW8" s="303"/>
      <c r="AX8" s="303"/>
      <c r="AY8" s="303"/>
      <c r="AZ8" s="303"/>
      <c r="BA8" s="303"/>
      <c r="BB8" s="303"/>
      <c r="BC8" s="303"/>
      <c r="BD8" s="303"/>
      <c r="BE8" s="303"/>
      <c r="BF8" s="303"/>
      <c r="BG8" s="303"/>
      <c r="BH8" s="303"/>
      <c r="BI8" s="303"/>
      <c r="BJ8" s="303"/>
      <c r="BK8" s="303"/>
      <c r="BL8" s="303"/>
      <c r="BM8" s="303"/>
      <c r="BN8" s="303"/>
      <c r="BO8" s="303"/>
      <c r="BP8" s="303"/>
      <c r="BQ8" s="303"/>
      <c r="BR8" s="303"/>
      <c r="BS8" s="303"/>
      <c r="BT8" s="303"/>
      <c r="BU8" s="303"/>
      <c r="BV8" s="303"/>
      <c r="BW8" s="303"/>
      <c r="BX8" s="303"/>
      <c r="BY8" s="303"/>
      <c r="BZ8" s="303"/>
      <c r="CA8" s="303"/>
      <c r="CB8" s="303"/>
      <c r="CC8" s="303"/>
      <c r="CD8" s="303"/>
      <c r="CE8" s="303"/>
      <c r="CF8" s="303"/>
      <c r="CG8" s="303"/>
      <c r="CH8" s="303"/>
      <c r="CI8" s="303"/>
      <c r="CJ8" s="303"/>
      <c r="CK8" s="303"/>
      <c r="CL8" s="303"/>
      <c r="CM8" s="303"/>
      <c r="CN8" s="303"/>
      <c r="CO8" s="303"/>
    </row>
    <row r="9" spans="1:93" s="43" customFormat="1" ht="127.5">
      <c r="A9" s="422"/>
      <c r="B9" s="511" t="s">
        <v>1030</v>
      </c>
      <c r="C9" s="39" t="s">
        <v>1031</v>
      </c>
      <c r="D9" s="39" t="s">
        <v>548</v>
      </c>
      <c r="E9" s="72">
        <v>0.15</v>
      </c>
      <c r="F9" s="41">
        <v>45200</v>
      </c>
      <c r="G9" s="41">
        <v>45261</v>
      </c>
      <c r="H9" s="42">
        <v>3</v>
      </c>
      <c r="I9" s="300"/>
      <c r="J9" s="301"/>
      <c r="K9" s="301"/>
      <c r="L9" s="302"/>
      <c r="M9" s="302"/>
      <c r="N9" s="302"/>
      <c r="O9" s="302"/>
      <c r="P9" s="302"/>
      <c r="Q9" s="302"/>
      <c r="R9" s="302"/>
      <c r="S9" s="302"/>
      <c r="T9" s="302"/>
      <c r="U9" s="303"/>
      <c r="V9" s="303"/>
      <c r="W9" s="303"/>
      <c r="X9" s="303"/>
      <c r="Y9" s="303"/>
      <c r="Z9" s="303"/>
      <c r="AA9" s="303"/>
      <c r="AB9" s="303"/>
      <c r="AC9" s="303"/>
      <c r="AD9" s="303"/>
      <c r="AE9" s="303"/>
      <c r="AF9" s="303"/>
      <c r="AG9" s="303"/>
      <c r="AH9" s="303"/>
      <c r="AI9" s="303"/>
      <c r="AJ9" s="303"/>
      <c r="AK9" s="303"/>
      <c r="AL9" s="303"/>
      <c r="AM9" s="303"/>
      <c r="AN9" s="303"/>
      <c r="AO9" s="303"/>
      <c r="AP9" s="303"/>
      <c r="AQ9" s="303"/>
      <c r="AR9" s="303"/>
      <c r="AS9" s="303"/>
      <c r="AT9" s="303"/>
      <c r="AU9" s="303"/>
      <c r="AV9" s="303"/>
      <c r="AW9" s="303"/>
      <c r="AX9" s="303"/>
      <c r="AY9" s="303"/>
      <c r="AZ9" s="303"/>
      <c r="BA9" s="303"/>
      <c r="BB9" s="303"/>
      <c r="BC9" s="303"/>
      <c r="BD9" s="303"/>
      <c r="BE9" s="303"/>
      <c r="BF9" s="303"/>
      <c r="BG9" s="303"/>
      <c r="BH9" s="303"/>
      <c r="BI9" s="303"/>
      <c r="BJ9" s="303"/>
      <c r="BK9" s="303"/>
      <c r="BL9" s="303"/>
      <c r="BM9" s="303"/>
      <c r="BN9" s="303"/>
      <c r="BO9" s="303"/>
      <c r="BP9" s="303"/>
      <c r="BQ9" s="303"/>
      <c r="BR9" s="303"/>
      <c r="BS9" s="303"/>
      <c r="BT9" s="303"/>
      <c r="BU9" s="303"/>
      <c r="BV9" s="303"/>
      <c r="BW9" s="303"/>
      <c r="BX9" s="303"/>
      <c r="BY9" s="303"/>
      <c r="BZ9" s="303"/>
      <c r="CA9" s="303"/>
      <c r="CB9" s="303"/>
      <c r="CC9" s="303"/>
      <c r="CD9" s="303"/>
      <c r="CE9" s="303"/>
      <c r="CF9" s="303"/>
      <c r="CG9" s="303"/>
      <c r="CH9" s="303"/>
      <c r="CI9" s="303"/>
      <c r="CJ9" s="303"/>
      <c r="CK9" s="303"/>
      <c r="CL9" s="303"/>
      <c r="CM9" s="303"/>
      <c r="CN9" s="303"/>
      <c r="CO9" s="303"/>
    </row>
    <row r="10" spans="1:93" s="43" customFormat="1" ht="127.5">
      <c r="A10" s="422"/>
      <c r="B10" s="512" t="s">
        <v>550</v>
      </c>
      <c r="C10" s="44" t="s">
        <v>1032</v>
      </c>
      <c r="D10" s="44" t="s">
        <v>1084</v>
      </c>
      <c r="E10" s="73">
        <v>0.15</v>
      </c>
      <c r="F10" s="46">
        <v>45200</v>
      </c>
      <c r="G10" s="268">
        <v>45231</v>
      </c>
      <c r="H10" s="47">
        <v>2</v>
      </c>
      <c r="I10" s="300"/>
      <c r="J10" s="301"/>
      <c r="K10" s="301"/>
      <c r="L10" s="302"/>
      <c r="M10" s="302"/>
      <c r="N10" s="301"/>
      <c r="O10" s="301"/>
      <c r="P10" s="302"/>
      <c r="Q10" s="302"/>
      <c r="R10" s="302"/>
      <c r="S10" s="302"/>
      <c r="T10" s="302"/>
      <c r="U10" s="303"/>
      <c r="V10" s="303"/>
      <c r="W10" s="303"/>
      <c r="X10" s="303"/>
      <c r="Y10" s="303"/>
      <c r="Z10" s="303"/>
      <c r="AA10" s="303"/>
      <c r="AB10" s="303"/>
      <c r="AC10" s="303"/>
      <c r="AD10" s="303"/>
      <c r="AE10" s="303"/>
      <c r="AF10" s="303"/>
      <c r="AG10" s="303"/>
      <c r="AH10" s="303"/>
      <c r="AI10" s="303"/>
      <c r="AJ10" s="303"/>
      <c r="AK10" s="303"/>
      <c r="AL10" s="303"/>
      <c r="AM10" s="303"/>
      <c r="AN10" s="303"/>
      <c r="AO10" s="303"/>
      <c r="AP10" s="303"/>
      <c r="AQ10" s="303"/>
      <c r="AR10" s="303"/>
      <c r="AS10" s="303"/>
      <c r="AT10" s="303"/>
      <c r="AU10" s="303"/>
      <c r="AV10" s="303"/>
      <c r="AW10" s="303"/>
      <c r="AX10" s="303"/>
      <c r="AY10" s="303"/>
      <c r="AZ10" s="303"/>
      <c r="BA10" s="303"/>
      <c r="BB10" s="303"/>
      <c r="BC10" s="303"/>
      <c r="BD10" s="303"/>
      <c r="BE10" s="303"/>
      <c r="BF10" s="303"/>
      <c r="BG10" s="303"/>
      <c r="BH10" s="303"/>
      <c r="BI10" s="303"/>
      <c r="BJ10" s="303"/>
      <c r="BK10" s="303"/>
      <c r="BL10" s="303"/>
      <c r="BM10" s="303"/>
      <c r="BN10" s="303"/>
      <c r="BO10" s="303"/>
      <c r="BP10" s="303"/>
      <c r="BQ10" s="303"/>
      <c r="BR10" s="303"/>
      <c r="BS10" s="303"/>
      <c r="BT10" s="303"/>
      <c r="BU10" s="303"/>
      <c r="BV10" s="303"/>
      <c r="BW10" s="303"/>
      <c r="BX10" s="303"/>
      <c r="BY10" s="303"/>
      <c r="BZ10" s="303"/>
      <c r="CA10" s="303"/>
      <c r="CB10" s="303"/>
      <c r="CC10" s="303"/>
      <c r="CD10" s="303"/>
      <c r="CE10" s="301"/>
      <c r="CF10" s="303"/>
      <c r="CG10" s="303"/>
      <c r="CH10" s="303"/>
      <c r="CI10" s="301"/>
      <c r="CJ10" s="303"/>
      <c r="CK10" s="303"/>
      <c r="CL10" s="303"/>
      <c r="CM10" s="303"/>
      <c r="CN10" s="303"/>
      <c r="CO10" s="303"/>
    </row>
    <row r="11" spans="1:93" s="43" customFormat="1" ht="140.25">
      <c r="A11" s="422" t="s">
        <v>557</v>
      </c>
      <c r="B11" s="254" t="s">
        <v>1033</v>
      </c>
      <c r="C11" s="39" t="s">
        <v>1034</v>
      </c>
      <c r="D11" s="39" t="s">
        <v>544</v>
      </c>
      <c r="E11" s="72">
        <v>0.1</v>
      </c>
      <c r="F11" s="41">
        <v>45323</v>
      </c>
      <c r="G11" s="41">
        <v>45352</v>
      </c>
      <c r="H11" s="42">
        <v>2</v>
      </c>
      <c r="I11" s="300"/>
      <c r="J11" s="301"/>
      <c r="K11" s="301"/>
      <c r="L11" s="302"/>
      <c r="M11" s="302"/>
      <c r="N11" s="301"/>
      <c r="O11" s="301"/>
      <c r="P11" s="302"/>
      <c r="Q11" s="302"/>
      <c r="R11" s="302"/>
      <c r="S11" s="302"/>
      <c r="T11" s="302"/>
      <c r="U11" s="303"/>
      <c r="V11" s="303"/>
      <c r="W11" s="303"/>
      <c r="X11" s="303"/>
      <c r="Y11" s="303"/>
      <c r="Z11" s="303"/>
      <c r="AA11" s="303"/>
      <c r="AB11" s="303"/>
      <c r="AC11" s="303"/>
      <c r="AD11" s="303"/>
      <c r="AE11" s="303"/>
      <c r="AF11" s="303"/>
      <c r="AG11" s="303"/>
      <c r="AH11" s="303"/>
      <c r="AI11" s="303"/>
      <c r="AJ11" s="303"/>
      <c r="AK11" s="303"/>
      <c r="AL11" s="303"/>
      <c r="AM11" s="303"/>
      <c r="AN11" s="303"/>
      <c r="AO11" s="303"/>
      <c r="AP11" s="303"/>
      <c r="AQ11" s="303"/>
      <c r="AR11" s="303"/>
      <c r="AS11" s="303"/>
      <c r="AT11" s="303"/>
      <c r="AU11" s="303"/>
      <c r="AV11" s="303"/>
      <c r="AW11" s="303"/>
      <c r="AX11" s="303"/>
      <c r="AY11" s="303"/>
      <c r="AZ11" s="303"/>
      <c r="BA11" s="303"/>
      <c r="BB11" s="303"/>
      <c r="BC11" s="303"/>
      <c r="BD11" s="303"/>
      <c r="BE11" s="303"/>
      <c r="BF11" s="303"/>
      <c r="BG11" s="303"/>
      <c r="BH11" s="303"/>
      <c r="BI11" s="303"/>
      <c r="BJ11" s="303"/>
      <c r="BK11" s="303"/>
      <c r="BL11" s="303"/>
      <c r="BM11" s="303"/>
      <c r="BN11" s="303"/>
      <c r="BO11" s="303"/>
      <c r="BP11" s="303"/>
      <c r="BQ11" s="303"/>
      <c r="BR11" s="303"/>
      <c r="BS11" s="303"/>
      <c r="BT11" s="303"/>
      <c r="BU11" s="303"/>
      <c r="BV11" s="303"/>
      <c r="BW11" s="303"/>
      <c r="BX11" s="303"/>
      <c r="BY11" s="303"/>
      <c r="BZ11" s="303"/>
      <c r="CA11" s="303"/>
      <c r="CB11" s="303"/>
      <c r="CC11" s="303"/>
      <c r="CD11" s="303"/>
      <c r="CE11" s="303"/>
      <c r="CF11" s="303"/>
      <c r="CG11" s="303"/>
      <c r="CH11" s="303"/>
      <c r="CI11" s="303"/>
      <c r="CJ11" s="303"/>
      <c r="CK11" s="303"/>
      <c r="CL11" s="303"/>
      <c r="CM11" s="303"/>
      <c r="CN11" s="303"/>
      <c r="CO11" s="303"/>
    </row>
    <row r="12" spans="1:93">
      <c r="D12" s="49"/>
      <c r="E12" s="50">
        <f>SUM(E4:E11)</f>
        <v>1.0000000000000002</v>
      </c>
      <c r="J12" s="305"/>
      <c r="K12" s="305"/>
      <c r="L12" s="305"/>
      <c r="M12" s="305"/>
      <c r="N12" s="305"/>
      <c r="O12" s="305"/>
      <c r="P12" s="305"/>
      <c r="Q12" s="305"/>
      <c r="R12" s="305"/>
      <c r="S12" s="305"/>
      <c r="T12" s="305"/>
      <c r="U12" s="305"/>
      <c r="V12" s="305"/>
      <c r="W12" s="305"/>
      <c r="X12" s="305"/>
      <c r="Y12" s="305"/>
      <c r="Z12" s="305"/>
      <c r="AA12" s="305"/>
      <c r="AB12" s="305"/>
      <c r="AC12" s="305"/>
      <c r="AD12" s="305"/>
      <c r="AE12" s="305"/>
      <c r="AF12" s="305"/>
      <c r="AG12" s="305"/>
      <c r="AH12" s="305"/>
      <c r="AI12" s="305"/>
      <c r="AJ12" s="305"/>
      <c r="AK12" s="305"/>
      <c r="AL12" s="305"/>
      <c r="AM12" s="305"/>
      <c r="AN12" s="305"/>
      <c r="AO12" s="305"/>
      <c r="AP12" s="305"/>
      <c r="AQ12" s="305"/>
      <c r="AR12" s="305"/>
      <c r="AS12" s="305"/>
      <c r="AT12" s="305"/>
      <c r="AU12" s="305"/>
      <c r="AV12" s="305"/>
      <c r="AW12" s="305"/>
      <c r="AX12" s="305"/>
      <c r="AY12" s="305"/>
      <c r="AZ12" s="305"/>
      <c r="BA12" s="305"/>
      <c r="BB12" s="305"/>
      <c r="BC12" s="305"/>
      <c r="BD12" s="305"/>
      <c r="BE12" s="305"/>
      <c r="BF12" s="305"/>
      <c r="BG12" s="305"/>
      <c r="BH12" s="305"/>
      <c r="BI12" s="305"/>
      <c r="BJ12" s="305"/>
      <c r="BK12" s="305"/>
      <c r="BL12" s="305"/>
      <c r="BM12" s="305"/>
      <c r="BN12" s="305"/>
      <c r="BO12" s="305"/>
      <c r="BP12" s="305"/>
      <c r="BQ12" s="305"/>
      <c r="BR12" s="305"/>
      <c r="BS12" s="305"/>
      <c r="BT12" s="305"/>
      <c r="BU12" s="305"/>
      <c r="BV12" s="305"/>
      <c r="BW12" s="305"/>
      <c r="BX12" s="305"/>
      <c r="BY12" s="305"/>
      <c r="BZ12" s="305"/>
      <c r="CA12" s="305"/>
      <c r="CB12" s="305"/>
      <c r="CC12" s="305"/>
      <c r="CD12" s="305"/>
      <c r="CE12" s="305"/>
      <c r="CF12" s="305"/>
      <c r="CG12" s="305"/>
      <c r="CH12" s="305"/>
      <c r="CI12" s="305"/>
      <c r="CJ12" s="305"/>
      <c r="CK12" s="305"/>
      <c r="CL12" s="305"/>
      <c r="CM12" s="305"/>
      <c r="CN12" s="305"/>
      <c r="CO12" s="305"/>
    </row>
    <row r="14" spans="1:93">
      <c r="B14" s="353" t="s">
        <v>136</v>
      </c>
      <c r="C14" s="354"/>
      <c r="D14" s="354"/>
      <c r="E14" s="402"/>
      <c r="F14" s="114">
        <v>128732212.62614158</v>
      </c>
      <c r="G14" s="115"/>
    </row>
    <row r="15" spans="1:93">
      <c r="B15" s="353" t="s">
        <v>137</v>
      </c>
      <c r="C15" s="354"/>
      <c r="D15" s="354"/>
      <c r="E15" s="402"/>
      <c r="F15" s="114">
        <v>1117857269.7471263</v>
      </c>
      <c r="G15" s="115"/>
    </row>
    <row r="16" spans="1:93" s="48" customFormat="1">
      <c r="A16"/>
      <c r="B16" s="353" t="s">
        <v>138</v>
      </c>
      <c r="C16" s="354"/>
      <c r="D16" s="354"/>
      <c r="E16" s="402"/>
      <c r="F16" s="114">
        <v>0</v>
      </c>
      <c r="G16" s="115"/>
      <c r="I16" s="113"/>
      <c r="U16" s="54"/>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row>
    <row r="17" spans="1:93" s="48" customFormat="1">
      <c r="A17"/>
      <c r="B17" s="353" t="s">
        <v>139</v>
      </c>
      <c r="C17" s="354"/>
      <c r="D17" s="354"/>
      <c r="E17" s="402"/>
      <c r="F17" s="114">
        <v>0</v>
      </c>
      <c r="G17" s="115"/>
      <c r="I17" s="113"/>
      <c r="U17" s="54"/>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row>
    <row r="18" spans="1:93" s="48" customFormat="1">
      <c r="A18"/>
      <c r="B18" s="358" t="s">
        <v>140</v>
      </c>
      <c r="C18" s="359"/>
      <c r="D18" s="359"/>
      <c r="E18" s="403"/>
      <c r="F18" s="116">
        <f>SUM(F14:G17)</f>
        <v>1246589482.3732679</v>
      </c>
      <c r="G18" s="117"/>
      <c r="I18" s="113"/>
      <c r="U18" s="54"/>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row>
    <row r="20" spans="1:93" ht="30.75" customHeight="1">
      <c r="B20" s="398" t="s">
        <v>1117</v>
      </c>
      <c r="C20" s="398"/>
      <c r="E20" s="401" t="s">
        <v>1118</v>
      </c>
      <c r="F20" s="401"/>
      <c r="G20" s="401"/>
      <c r="I20" s="48"/>
    </row>
    <row r="21" spans="1:93" ht="383.45" customHeight="1">
      <c r="B21" s="394" t="s">
        <v>1114</v>
      </c>
      <c r="C21" s="399"/>
      <c r="E21" s="394" t="s">
        <v>1125</v>
      </c>
      <c r="F21" s="394"/>
      <c r="G21" s="394"/>
      <c r="I21" s="48"/>
    </row>
    <row r="23" spans="1:93" s="48" customFormat="1">
      <c r="A23"/>
      <c r="B23" s="395" t="s">
        <v>141</v>
      </c>
      <c r="C23" s="396"/>
      <c r="D23" s="396"/>
      <c r="E23" s="396"/>
      <c r="F23" s="396"/>
      <c r="G23" s="396"/>
      <c r="H23" s="396"/>
      <c r="I23" s="396"/>
      <c r="U23" s="54"/>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row>
    <row r="24" spans="1:93" s="48" customFormat="1" ht="38.25">
      <c r="A24"/>
      <c r="B24" s="478" t="s">
        <v>142</v>
      </c>
      <c r="C24" s="479"/>
      <c r="D24" s="479"/>
      <c r="E24" s="480"/>
      <c r="F24" s="60" t="s">
        <v>143</v>
      </c>
      <c r="G24" s="60" t="s">
        <v>144</v>
      </c>
      <c r="H24" s="60" t="s">
        <v>145</v>
      </c>
      <c r="I24" s="60" t="s">
        <v>146</v>
      </c>
      <c r="U24" s="5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row>
    <row r="25" spans="1:93" s="48" customFormat="1">
      <c r="A25"/>
      <c r="B25" s="391" t="s">
        <v>147</v>
      </c>
      <c r="C25" s="392"/>
      <c r="D25" s="392"/>
      <c r="E25" s="393"/>
      <c r="F25" s="61" t="s">
        <v>148</v>
      </c>
      <c r="G25" s="51">
        <v>100000</v>
      </c>
      <c r="H25" s="51">
        <f>G25*1.15</f>
        <v>114999.99999999999</v>
      </c>
      <c r="I25" s="51">
        <f>H25*1.15</f>
        <v>132249.99999999997</v>
      </c>
      <c r="U25" s="54"/>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row>
    <row r="26" spans="1:93" s="48" customFormat="1">
      <c r="A26"/>
      <c r="B26" s="57" t="s">
        <v>149</v>
      </c>
      <c r="C26" s="58"/>
      <c r="D26" s="58"/>
      <c r="E26" s="59"/>
      <c r="F26" s="61" t="s">
        <v>150</v>
      </c>
      <c r="G26" s="51">
        <v>11800000</v>
      </c>
      <c r="H26" s="51">
        <f t="shared" ref="H26:I41" si="0">G26*1.15</f>
        <v>13569999.999999998</v>
      </c>
      <c r="I26" s="51">
        <f t="shared" si="0"/>
        <v>15605499.999999996</v>
      </c>
      <c r="U26" s="54"/>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row>
    <row r="27" spans="1:93" s="48" customFormat="1">
      <c r="A27"/>
      <c r="B27" s="391" t="s">
        <v>151</v>
      </c>
      <c r="C27" s="392"/>
      <c r="D27" s="392"/>
      <c r="E27" s="393"/>
      <c r="F27" s="61" t="s">
        <v>148</v>
      </c>
      <c r="G27" s="51">
        <v>5800</v>
      </c>
      <c r="H27" s="51">
        <f t="shared" si="0"/>
        <v>6669.9999999999991</v>
      </c>
      <c r="I27" s="51">
        <f t="shared" si="0"/>
        <v>7670.4999999999982</v>
      </c>
      <c r="U27" s="54"/>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row>
    <row r="28" spans="1:93" s="48" customFormat="1">
      <c r="A28"/>
      <c r="B28" s="391" t="s">
        <v>152</v>
      </c>
      <c r="C28" s="392"/>
      <c r="D28" s="392"/>
      <c r="E28" s="393"/>
      <c r="F28" s="61" t="s">
        <v>148</v>
      </c>
      <c r="G28" s="51">
        <v>7250</v>
      </c>
      <c r="H28" s="51">
        <f t="shared" si="0"/>
        <v>8337.5</v>
      </c>
      <c r="I28" s="51">
        <f t="shared" si="0"/>
        <v>9588.125</v>
      </c>
      <c r="U28" s="54"/>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row>
    <row r="29" spans="1:93" s="48" customFormat="1">
      <c r="A29"/>
      <c r="B29" s="391" t="s">
        <v>153</v>
      </c>
      <c r="C29" s="392"/>
      <c r="D29" s="392"/>
      <c r="E29" s="393"/>
      <c r="F29" s="61" t="s">
        <v>148</v>
      </c>
      <c r="G29" s="51">
        <v>10150</v>
      </c>
      <c r="H29" s="51">
        <f t="shared" si="0"/>
        <v>11672.5</v>
      </c>
      <c r="I29" s="51">
        <f t="shared" si="0"/>
        <v>13423.374999999998</v>
      </c>
      <c r="U29" s="54"/>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row>
    <row r="30" spans="1:93" s="48" customFormat="1">
      <c r="A30"/>
      <c r="B30" s="391" t="s">
        <v>154</v>
      </c>
      <c r="C30" s="392"/>
      <c r="D30" s="392"/>
      <c r="E30" s="393"/>
      <c r="F30" s="61" t="s">
        <v>148</v>
      </c>
      <c r="G30" s="51">
        <v>21750</v>
      </c>
      <c r="H30" s="51">
        <f t="shared" si="0"/>
        <v>25012.499999999996</v>
      </c>
      <c r="I30" s="51">
        <f t="shared" si="0"/>
        <v>28764.374999999993</v>
      </c>
      <c r="U30" s="54"/>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row>
    <row r="31" spans="1:93" s="48" customFormat="1">
      <c r="A31"/>
      <c r="B31" s="391" t="s">
        <v>155</v>
      </c>
      <c r="C31" s="392"/>
      <c r="D31" s="392"/>
      <c r="E31" s="393"/>
      <c r="F31" s="61" t="s">
        <v>148</v>
      </c>
      <c r="G31" s="51">
        <v>27549</v>
      </c>
      <c r="H31" s="51">
        <f t="shared" si="0"/>
        <v>31681.35</v>
      </c>
      <c r="I31" s="51">
        <f t="shared" si="0"/>
        <v>36433.552499999998</v>
      </c>
      <c r="U31" s="54"/>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row>
    <row r="32" spans="1:93" s="48" customFormat="1">
      <c r="A32"/>
      <c r="B32" s="391" t="s">
        <v>156</v>
      </c>
      <c r="C32" s="392"/>
      <c r="D32" s="392"/>
      <c r="E32" s="393"/>
      <c r="F32" s="61" t="s">
        <v>150</v>
      </c>
      <c r="G32" s="51">
        <v>6450000</v>
      </c>
      <c r="H32" s="51">
        <f t="shared" si="0"/>
        <v>7417499.9999999991</v>
      </c>
      <c r="I32" s="51">
        <f t="shared" si="0"/>
        <v>8530124.9999999981</v>
      </c>
      <c r="U32" s="54"/>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row>
    <row r="33" spans="1:93" s="48" customFormat="1">
      <c r="A33"/>
      <c r="B33" s="391" t="s">
        <v>157</v>
      </c>
      <c r="C33" s="392"/>
      <c r="D33" s="392"/>
      <c r="E33" s="393"/>
      <c r="F33" s="61" t="s">
        <v>150</v>
      </c>
      <c r="G33" s="51">
        <v>3550000</v>
      </c>
      <c r="H33" s="51">
        <f t="shared" si="0"/>
        <v>4082499.9999999995</v>
      </c>
      <c r="I33" s="51">
        <f t="shared" si="0"/>
        <v>4694874.9999999991</v>
      </c>
      <c r="U33" s="54"/>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row>
    <row r="34" spans="1:93" s="48" customFormat="1">
      <c r="A34"/>
      <c r="B34" s="391" t="s">
        <v>158</v>
      </c>
      <c r="C34" s="392"/>
      <c r="D34" s="392"/>
      <c r="E34" s="393"/>
      <c r="F34" s="61" t="s">
        <v>150</v>
      </c>
      <c r="G34" s="51">
        <v>2050000</v>
      </c>
      <c r="H34" s="51">
        <f t="shared" si="0"/>
        <v>2357500</v>
      </c>
      <c r="I34" s="51">
        <f t="shared" si="0"/>
        <v>2711125</v>
      </c>
      <c r="U34" s="5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row>
    <row r="35" spans="1:93" s="48" customFormat="1">
      <c r="A35"/>
      <c r="B35" s="391" t="s">
        <v>159</v>
      </c>
      <c r="C35" s="392" t="s">
        <v>159</v>
      </c>
      <c r="D35" s="392" t="s">
        <v>159</v>
      </c>
      <c r="E35" s="393" t="s">
        <v>159</v>
      </c>
      <c r="F35" s="61" t="s">
        <v>150</v>
      </c>
      <c r="G35" s="51">
        <v>8783593.975252809</v>
      </c>
      <c r="H35" s="51">
        <f t="shared" si="0"/>
        <v>10101133.07154073</v>
      </c>
      <c r="I35" s="51">
        <f t="shared" si="0"/>
        <v>11616303.032271838</v>
      </c>
      <c r="U35" s="54"/>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row>
    <row r="36" spans="1:93" s="48" customFormat="1">
      <c r="A36"/>
      <c r="B36" s="391" t="s">
        <v>160</v>
      </c>
      <c r="C36" s="392" t="s">
        <v>160</v>
      </c>
      <c r="D36" s="392" t="s">
        <v>160</v>
      </c>
      <c r="E36" s="393" t="s">
        <v>160</v>
      </c>
      <c r="F36" s="61" t="s">
        <v>150</v>
      </c>
      <c r="G36" s="51">
        <v>7210527.9050035113</v>
      </c>
      <c r="H36" s="51">
        <f t="shared" si="0"/>
        <v>8292107.0907540377</v>
      </c>
      <c r="I36" s="51">
        <f t="shared" si="0"/>
        <v>9535923.1543671433</v>
      </c>
      <c r="U36" s="54"/>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row>
    <row r="37" spans="1:93">
      <c r="B37" s="391" t="s">
        <v>161</v>
      </c>
      <c r="C37" s="392" t="s">
        <v>161</v>
      </c>
      <c r="D37" s="392" t="s">
        <v>161</v>
      </c>
      <c r="E37" s="393" t="s">
        <v>161</v>
      </c>
      <c r="F37" s="61" t="s">
        <v>150</v>
      </c>
      <c r="G37" s="51">
        <v>6287539.2380898874</v>
      </c>
      <c r="H37" s="51">
        <f t="shared" si="0"/>
        <v>7230670.1238033697</v>
      </c>
      <c r="I37" s="51">
        <f t="shared" si="0"/>
        <v>8315270.6423738748</v>
      </c>
    </row>
    <row r="38" spans="1:93">
      <c r="B38" s="391" t="s">
        <v>162</v>
      </c>
      <c r="C38" s="392" t="s">
        <v>162</v>
      </c>
      <c r="D38" s="392" t="s">
        <v>162</v>
      </c>
      <c r="E38" s="393" t="s">
        <v>162</v>
      </c>
      <c r="F38" s="61" t="s">
        <v>150</v>
      </c>
      <c r="G38" s="51">
        <v>5680247.9545944529</v>
      </c>
      <c r="H38" s="51">
        <f t="shared" si="0"/>
        <v>6532285.1477836203</v>
      </c>
      <c r="I38" s="51">
        <f t="shared" si="0"/>
        <v>7512127.9199511623</v>
      </c>
    </row>
    <row r="39" spans="1:93">
      <c r="B39" s="391" t="s">
        <v>163</v>
      </c>
      <c r="C39" s="392" t="s">
        <v>163</v>
      </c>
      <c r="D39" s="392" t="s">
        <v>163</v>
      </c>
      <c r="E39" s="393" t="s">
        <v>163</v>
      </c>
      <c r="F39" s="61" t="s">
        <v>150</v>
      </c>
      <c r="G39" s="51">
        <v>4079343.3677949435</v>
      </c>
      <c r="H39" s="51">
        <f t="shared" si="0"/>
        <v>4691244.8729641847</v>
      </c>
      <c r="I39" s="51">
        <f t="shared" si="0"/>
        <v>5394931.6039088117</v>
      </c>
    </row>
    <row r="40" spans="1:93">
      <c r="B40" s="391" t="s">
        <v>164</v>
      </c>
      <c r="C40" s="392" t="s">
        <v>164</v>
      </c>
      <c r="D40" s="392" t="s">
        <v>164</v>
      </c>
      <c r="E40" s="393" t="s">
        <v>164</v>
      </c>
      <c r="F40" s="61" t="s">
        <v>150</v>
      </c>
      <c r="G40" s="51">
        <v>3992628.2231460675</v>
      </c>
      <c r="H40" s="51">
        <f t="shared" si="0"/>
        <v>4591522.4566179775</v>
      </c>
      <c r="I40" s="51">
        <f t="shared" si="0"/>
        <v>5280250.8251106739</v>
      </c>
    </row>
    <row r="41" spans="1:93">
      <c r="B41" s="391" t="s">
        <v>165</v>
      </c>
      <c r="C41" s="392" t="s">
        <v>165</v>
      </c>
      <c r="D41" s="392" t="s">
        <v>165</v>
      </c>
      <c r="E41" s="393" t="s">
        <v>165</v>
      </c>
      <c r="F41" s="61" t="s">
        <v>150</v>
      </c>
      <c r="G41" s="51">
        <v>3976232.6028573038</v>
      </c>
      <c r="H41" s="51">
        <f t="shared" si="0"/>
        <v>4572667.4932858991</v>
      </c>
      <c r="I41" s="51">
        <f t="shared" si="0"/>
        <v>5258567.6172787836</v>
      </c>
    </row>
    <row r="42" spans="1:93">
      <c r="B42" s="391" t="s">
        <v>166</v>
      </c>
      <c r="C42" s="392" t="s">
        <v>166</v>
      </c>
      <c r="D42" s="392" t="s">
        <v>166</v>
      </c>
      <c r="E42" s="393" t="s">
        <v>166</v>
      </c>
      <c r="F42" s="61" t="s">
        <v>150</v>
      </c>
      <c r="G42" s="51">
        <v>3802813.1566432589</v>
      </c>
      <c r="H42" s="51">
        <f t="shared" ref="H42:I64" si="1">G42*1.15</f>
        <v>4373235.1301397476</v>
      </c>
      <c r="I42" s="51">
        <f t="shared" si="1"/>
        <v>5029220.3996607093</v>
      </c>
    </row>
    <row r="43" spans="1:93">
      <c r="B43" s="391" t="s">
        <v>167</v>
      </c>
      <c r="C43" s="392" t="s">
        <v>167</v>
      </c>
      <c r="D43" s="392" t="s">
        <v>167</v>
      </c>
      <c r="E43" s="393" t="s">
        <v>167</v>
      </c>
      <c r="F43" s="61" t="s">
        <v>150</v>
      </c>
      <c r="G43" s="51">
        <v>3052878.2904985957</v>
      </c>
      <c r="H43" s="51">
        <f t="shared" si="1"/>
        <v>3510810.0340733849</v>
      </c>
      <c r="I43" s="51">
        <f t="shared" si="1"/>
        <v>4037431.5391843924</v>
      </c>
    </row>
    <row r="44" spans="1:93">
      <c r="B44" s="391" t="s">
        <v>168</v>
      </c>
      <c r="C44" s="392"/>
      <c r="D44" s="392"/>
      <c r="E44" s="393"/>
      <c r="F44" s="61" t="s">
        <v>169</v>
      </c>
      <c r="G44" s="51">
        <v>28000</v>
      </c>
      <c r="H44" s="51">
        <f t="shared" si="1"/>
        <v>32199.999999999996</v>
      </c>
      <c r="I44" s="51">
        <f t="shared" si="1"/>
        <v>37029.999999999993</v>
      </c>
    </row>
    <row r="45" spans="1:93">
      <c r="B45" s="391" t="s">
        <v>170</v>
      </c>
      <c r="C45" s="392"/>
      <c r="D45" s="392"/>
      <c r="E45" s="393"/>
      <c r="F45" s="61" t="s">
        <v>169</v>
      </c>
      <c r="G45" s="51">
        <v>250000</v>
      </c>
      <c r="H45" s="51">
        <f t="shared" si="1"/>
        <v>287500</v>
      </c>
      <c r="I45" s="51">
        <f t="shared" si="1"/>
        <v>330625</v>
      </c>
    </row>
    <row r="46" spans="1:93">
      <c r="B46" s="391" t="s">
        <v>171</v>
      </c>
      <c r="C46" s="392"/>
      <c r="D46" s="392"/>
      <c r="E46" s="393"/>
      <c r="F46" s="61" t="s">
        <v>169</v>
      </c>
      <c r="G46" s="51">
        <v>750000</v>
      </c>
      <c r="H46" s="51">
        <f t="shared" si="1"/>
        <v>862499.99999999988</v>
      </c>
      <c r="I46" s="51">
        <f t="shared" si="1"/>
        <v>991874.99999999977</v>
      </c>
    </row>
    <row r="47" spans="1:93">
      <c r="B47" s="391" t="s">
        <v>172</v>
      </c>
      <c r="C47" s="392"/>
      <c r="D47" s="392"/>
      <c r="E47" s="393"/>
      <c r="F47" s="61" t="s">
        <v>150</v>
      </c>
      <c r="G47" s="51">
        <v>350000</v>
      </c>
      <c r="H47" s="51">
        <f t="shared" si="1"/>
        <v>402499.99999999994</v>
      </c>
      <c r="I47" s="51">
        <f t="shared" si="1"/>
        <v>462874.99999999988</v>
      </c>
    </row>
    <row r="48" spans="1:93">
      <c r="B48" s="391" t="s">
        <v>173</v>
      </c>
      <c r="C48" s="392"/>
      <c r="D48" s="392"/>
      <c r="E48" s="393"/>
      <c r="F48" s="61" t="s">
        <v>169</v>
      </c>
      <c r="G48" s="51">
        <v>3000000</v>
      </c>
      <c r="H48" s="51">
        <f t="shared" si="1"/>
        <v>3449999.9999999995</v>
      </c>
      <c r="I48" s="51">
        <f t="shared" si="1"/>
        <v>3967499.9999999991</v>
      </c>
    </row>
    <row r="49" spans="2:9">
      <c r="B49" s="391" t="s">
        <v>174</v>
      </c>
      <c r="C49" s="392"/>
      <c r="D49" s="392"/>
      <c r="E49" s="393"/>
      <c r="F49" s="61" t="s">
        <v>169</v>
      </c>
      <c r="G49" s="51">
        <v>220000</v>
      </c>
      <c r="H49" s="51">
        <f t="shared" si="1"/>
        <v>252999.99999999997</v>
      </c>
      <c r="I49" s="51">
        <f t="shared" si="1"/>
        <v>290949.99999999994</v>
      </c>
    </row>
    <row r="50" spans="2:9">
      <c r="B50" s="391" t="s">
        <v>175</v>
      </c>
      <c r="C50" s="392"/>
      <c r="D50" s="392"/>
      <c r="E50" s="393"/>
      <c r="F50" s="61" t="s">
        <v>169</v>
      </c>
      <c r="G50" s="51">
        <v>350000</v>
      </c>
      <c r="H50" s="51">
        <f t="shared" si="1"/>
        <v>402499.99999999994</v>
      </c>
      <c r="I50" s="51">
        <f t="shared" si="1"/>
        <v>462874.99999999988</v>
      </c>
    </row>
    <row r="51" spans="2:9">
      <c r="B51" s="391" t="s">
        <v>176</v>
      </c>
      <c r="C51" s="392"/>
      <c r="D51" s="392"/>
      <c r="E51" s="393"/>
      <c r="F51" s="61" t="s">
        <v>169</v>
      </c>
      <c r="G51" s="51">
        <v>750000</v>
      </c>
      <c r="H51" s="51">
        <f t="shared" si="1"/>
        <v>862499.99999999988</v>
      </c>
      <c r="I51" s="51">
        <f t="shared" si="1"/>
        <v>991874.99999999977</v>
      </c>
    </row>
    <row r="52" spans="2:9">
      <c r="B52" s="391" t="s">
        <v>177</v>
      </c>
      <c r="C52" s="392"/>
      <c r="D52" s="392"/>
      <c r="E52" s="393"/>
      <c r="F52" s="61" t="s">
        <v>150</v>
      </c>
      <c r="G52" s="51">
        <v>5680248</v>
      </c>
      <c r="H52" s="51">
        <f t="shared" si="1"/>
        <v>6532285.1999999993</v>
      </c>
      <c r="I52" s="51">
        <f t="shared" si="1"/>
        <v>7512127.9799999986</v>
      </c>
    </row>
    <row r="53" spans="2:9">
      <c r="B53" s="391" t="s">
        <v>178</v>
      </c>
      <c r="C53" s="392"/>
      <c r="D53" s="392"/>
      <c r="E53" s="393"/>
      <c r="F53" s="61" t="s">
        <v>150</v>
      </c>
      <c r="G53" s="51">
        <v>5680248</v>
      </c>
      <c r="H53" s="51">
        <f t="shared" si="1"/>
        <v>6532285.1999999993</v>
      </c>
      <c r="I53" s="51">
        <f t="shared" si="1"/>
        <v>7512127.9799999986</v>
      </c>
    </row>
    <row r="54" spans="2:9">
      <c r="B54" s="391" t="s">
        <v>179</v>
      </c>
      <c r="C54" s="392"/>
      <c r="D54" s="392"/>
      <c r="E54" s="393"/>
      <c r="F54" s="61" t="s">
        <v>169</v>
      </c>
      <c r="G54" s="51">
        <v>30000000</v>
      </c>
      <c r="H54" s="51">
        <f t="shared" si="1"/>
        <v>34500000</v>
      </c>
      <c r="I54" s="51">
        <f t="shared" si="1"/>
        <v>39675000</v>
      </c>
    </row>
    <row r="55" spans="2:9">
      <c r="B55" s="391" t="s">
        <v>180</v>
      </c>
      <c r="C55" s="392"/>
      <c r="D55" s="392"/>
      <c r="E55" s="393"/>
      <c r="F55" s="61" t="s">
        <v>150</v>
      </c>
      <c r="G55" s="51">
        <v>165000</v>
      </c>
      <c r="H55" s="51">
        <f t="shared" si="1"/>
        <v>189749.99999999997</v>
      </c>
      <c r="I55" s="51">
        <f t="shared" si="1"/>
        <v>218212.49999999994</v>
      </c>
    </row>
    <row r="56" spans="2:9">
      <c r="B56" s="391" t="s">
        <v>181</v>
      </c>
      <c r="C56" s="392"/>
      <c r="D56" s="392"/>
      <c r="E56" s="393"/>
      <c r="F56" s="61" t="s">
        <v>169</v>
      </c>
      <c r="G56" s="51">
        <v>400000000</v>
      </c>
      <c r="H56" s="51">
        <v>750000000</v>
      </c>
      <c r="I56" s="51">
        <v>1000000000</v>
      </c>
    </row>
    <row r="57" spans="2:9">
      <c r="B57" s="391" t="s">
        <v>182</v>
      </c>
      <c r="C57" s="392"/>
      <c r="D57" s="392"/>
      <c r="E57" s="393"/>
      <c r="F57" s="61" t="s">
        <v>169</v>
      </c>
      <c r="G57" s="51">
        <v>400000000</v>
      </c>
      <c r="H57" s="51">
        <v>400000000</v>
      </c>
      <c r="I57" s="51">
        <v>0</v>
      </c>
    </row>
    <row r="58" spans="2:9">
      <c r="B58" s="391" t="s">
        <v>183</v>
      </c>
      <c r="C58" s="392"/>
      <c r="D58" s="392"/>
      <c r="E58" s="393"/>
      <c r="F58" s="61" t="s">
        <v>169</v>
      </c>
      <c r="G58" s="51">
        <v>400000000</v>
      </c>
      <c r="H58" s="51">
        <v>250000000</v>
      </c>
      <c r="I58" s="51">
        <v>400000000</v>
      </c>
    </row>
    <row r="59" spans="2:9">
      <c r="B59" s="391" t="s">
        <v>184</v>
      </c>
      <c r="C59" s="392"/>
      <c r="D59" s="392"/>
      <c r="E59" s="393"/>
      <c r="F59" s="61" t="s">
        <v>169</v>
      </c>
      <c r="G59" s="51">
        <v>200000000</v>
      </c>
      <c r="H59" s="51">
        <v>200000000</v>
      </c>
      <c r="I59" s="51">
        <v>200000000</v>
      </c>
    </row>
    <row r="60" spans="2:9">
      <c r="B60" s="391" t="s">
        <v>185</v>
      </c>
      <c r="C60" s="392"/>
      <c r="D60" s="392"/>
      <c r="E60" s="393"/>
      <c r="F60" s="61" t="s">
        <v>169</v>
      </c>
      <c r="G60" s="51">
        <v>600000000</v>
      </c>
      <c r="H60" s="51">
        <v>750000000</v>
      </c>
      <c r="I60" s="51">
        <v>500000000</v>
      </c>
    </row>
    <row r="61" spans="2:9">
      <c r="B61" s="391" t="s">
        <v>186</v>
      </c>
      <c r="C61" s="392"/>
      <c r="D61" s="392"/>
      <c r="E61" s="393"/>
      <c r="F61" s="61" t="s">
        <v>169</v>
      </c>
      <c r="G61" s="51">
        <v>600000000</v>
      </c>
      <c r="H61" s="51">
        <v>600000000</v>
      </c>
      <c r="I61" s="51">
        <v>0</v>
      </c>
    </row>
    <row r="62" spans="2:9">
      <c r="B62" s="391" t="s">
        <v>187</v>
      </c>
      <c r="C62" s="392"/>
      <c r="D62" s="392"/>
      <c r="E62" s="393"/>
      <c r="F62" s="61" t="s">
        <v>169</v>
      </c>
      <c r="G62" s="51">
        <v>600000000</v>
      </c>
      <c r="H62" s="51">
        <v>350000000</v>
      </c>
      <c r="I62" s="51">
        <v>500000000</v>
      </c>
    </row>
    <row r="63" spans="2:9">
      <c r="B63" s="391" t="s">
        <v>188</v>
      </c>
      <c r="C63" s="392"/>
      <c r="D63" s="392"/>
      <c r="E63" s="393"/>
      <c r="F63" s="61" t="s">
        <v>169</v>
      </c>
      <c r="G63" s="51">
        <v>400000000</v>
      </c>
      <c r="H63" s="51">
        <v>400000000</v>
      </c>
      <c r="I63" s="51">
        <v>400000000</v>
      </c>
    </row>
    <row r="64" spans="2:9">
      <c r="B64" s="391" t="s">
        <v>189</v>
      </c>
      <c r="C64" s="392"/>
      <c r="D64" s="392"/>
      <c r="E64" s="393"/>
      <c r="F64" s="61" t="s">
        <v>190</v>
      </c>
      <c r="G64" s="51">
        <v>350000</v>
      </c>
      <c r="H64" s="51">
        <f t="shared" si="1"/>
        <v>402499.99999999994</v>
      </c>
      <c r="I64" s="51">
        <f t="shared" si="1"/>
        <v>462874.99999999988</v>
      </c>
    </row>
    <row r="65" spans="2:9">
      <c r="B65" s="391" t="s">
        <v>475</v>
      </c>
      <c r="C65" s="392"/>
      <c r="D65" s="392"/>
      <c r="E65" s="393"/>
      <c r="F65" s="61" t="s">
        <v>190</v>
      </c>
      <c r="G65" s="51">
        <v>200000</v>
      </c>
      <c r="H65" s="51">
        <f t="shared" ref="H65:I71" si="2">G65*1.15</f>
        <v>229999.99999999997</v>
      </c>
      <c r="I65" s="51">
        <f t="shared" si="2"/>
        <v>264499.99999999994</v>
      </c>
    </row>
    <row r="66" spans="2:9">
      <c r="B66" s="391" t="s">
        <v>476</v>
      </c>
      <c r="C66" s="392"/>
      <c r="D66" s="392"/>
      <c r="E66" s="393"/>
      <c r="F66" s="61" t="s">
        <v>190</v>
      </c>
      <c r="G66" s="51">
        <v>1500000</v>
      </c>
      <c r="H66" s="51">
        <f t="shared" si="2"/>
        <v>1724999.9999999998</v>
      </c>
      <c r="I66" s="51">
        <f t="shared" si="2"/>
        <v>1983749.9999999995</v>
      </c>
    </row>
    <row r="67" spans="2:9">
      <c r="B67" s="391" t="s">
        <v>477</v>
      </c>
      <c r="C67" s="392"/>
      <c r="D67" s="392"/>
      <c r="E67" s="393"/>
      <c r="F67" s="61" t="s">
        <v>190</v>
      </c>
      <c r="G67" s="51">
        <v>6000000</v>
      </c>
      <c r="H67" s="51">
        <f t="shared" si="2"/>
        <v>6899999.9999999991</v>
      </c>
      <c r="I67" s="51">
        <f t="shared" si="2"/>
        <v>7934999.9999999981</v>
      </c>
    </row>
    <row r="68" spans="2:9">
      <c r="B68" s="391" t="s">
        <v>478</v>
      </c>
      <c r="C68" s="392"/>
      <c r="D68" s="392"/>
      <c r="E68" s="393"/>
      <c r="F68" s="61" t="s">
        <v>150</v>
      </c>
      <c r="G68" s="51">
        <v>100000000</v>
      </c>
      <c r="H68" s="51">
        <f t="shared" si="2"/>
        <v>114999999.99999999</v>
      </c>
      <c r="I68" s="51">
        <f t="shared" si="2"/>
        <v>132249999.99999997</v>
      </c>
    </row>
    <row r="69" spans="2:9">
      <c r="B69" s="391" t="s">
        <v>479</v>
      </c>
      <c r="C69" s="392"/>
      <c r="D69" s="392"/>
      <c r="E69" s="393"/>
      <c r="F69" s="61" t="s">
        <v>169</v>
      </c>
      <c r="G69" s="51">
        <v>5500000</v>
      </c>
      <c r="H69" s="51">
        <f t="shared" si="2"/>
        <v>6324999.9999999991</v>
      </c>
      <c r="I69" s="51">
        <f t="shared" si="2"/>
        <v>7273749.9999999981</v>
      </c>
    </row>
    <row r="70" spans="2:9">
      <c r="B70" s="391" t="s">
        <v>480</v>
      </c>
      <c r="C70" s="392"/>
      <c r="D70" s="392"/>
      <c r="E70" s="393"/>
      <c r="F70" s="61" t="s">
        <v>150</v>
      </c>
      <c r="G70" s="51">
        <v>350000</v>
      </c>
      <c r="H70" s="51">
        <f t="shared" si="2"/>
        <v>402499.99999999994</v>
      </c>
      <c r="I70" s="51">
        <f t="shared" si="2"/>
        <v>462874.99999999988</v>
      </c>
    </row>
    <row r="71" spans="2:9">
      <c r="B71" s="391" t="s">
        <v>1035</v>
      </c>
      <c r="C71" s="392"/>
      <c r="D71" s="392"/>
      <c r="E71" s="393"/>
      <c r="F71" s="61" t="s">
        <v>169</v>
      </c>
      <c r="G71" s="51">
        <v>10000000</v>
      </c>
      <c r="H71" s="51">
        <f t="shared" si="2"/>
        <v>11500000</v>
      </c>
      <c r="I71" s="51">
        <f t="shared" si="2"/>
        <v>13224999.999999998</v>
      </c>
    </row>
  </sheetData>
  <mergeCells count="98">
    <mergeCell ref="B69:E69"/>
    <mergeCell ref="B70:E70"/>
    <mergeCell ref="B71:E71"/>
    <mergeCell ref="B63:E63"/>
    <mergeCell ref="B64:E64"/>
    <mergeCell ref="B65:E65"/>
    <mergeCell ref="B66:E66"/>
    <mergeCell ref="B67:E67"/>
    <mergeCell ref="B68:E68"/>
    <mergeCell ref="B62:E62"/>
    <mergeCell ref="B51:E51"/>
    <mergeCell ref="B52:E52"/>
    <mergeCell ref="B53:E53"/>
    <mergeCell ref="B54:E54"/>
    <mergeCell ref="B55:E55"/>
    <mergeCell ref="B56:E56"/>
    <mergeCell ref="B57:E57"/>
    <mergeCell ref="B58:E58"/>
    <mergeCell ref="B59:E59"/>
    <mergeCell ref="B60:E60"/>
    <mergeCell ref="B61:E61"/>
    <mergeCell ref="B50:E50"/>
    <mergeCell ref="B39:E39"/>
    <mergeCell ref="B40:E40"/>
    <mergeCell ref="B41:E41"/>
    <mergeCell ref="B42:E42"/>
    <mergeCell ref="B43:E43"/>
    <mergeCell ref="B44:E44"/>
    <mergeCell ref="B45:E45"/>
    <mergeCell ref="B46:E46"/>
    <mergeCell ref="B47:E47"/>
    <mergeCell ref="B48:E48"/>
    <mergeCell ref="B49:E49"/>
    <mergeCell ref="B38:E38"/>
    <mergeCell ref="B27:E27"/>
    <mergeCell ref="B28:E28"/>
    <mergeCell ref="B29:E29"/>
    <mergeCell ref="B30:E30"/>
    <mergeCell ref="B31:E31"/>
    <mergeCell ref="B32:E32"/>
    <mergeCell ref="B33:E33"/>
    <mergeCell ref="B34:E34"/>
    <mergeCell ref="B35:E35"/>
    <mergeCell ref="B36:E36"/>
    <mergeCell ref="B37:E37"/>
    <mergeCell ref="B25:E25"/>
    <mergeCell ref="A4:A11"/>
    <mergeCell ref="B4:B6"/>
    <mergeCell ref="B7:B8"/>
    <mergeCell ref="B9:B10"/>
    <mergeCell ref="B14:E14"/>
    <mergeCell ref="B15:E15"/>
    <mergeCell ref="B16:E16"/>
    <mergeCell ref="B17:E17"/>
    <mergeCell ref="B18:E18"/>
    <mergeCell ref="B23:I23"/>
    <mergeCell ref="B24:E24"/>
    <mergeCell ref="B20:C20"/>
    <mergeCell ref="E20:G20"/>
    <mergeCell ref="B21:C21"/>
    <mergeCell ref="E21:G21"/>
    <mergeCell ref="BR2:BU2"/>
    <mergeCell ref="BV2:BY2"/>
    <mergeCell ref="BZ2:CC2"/>
    <mergeCell ref="CD2:CG2"/>
    <mergeCell ref="CH2:CK2"/>
    <mergeCell ref="AX2:BA2"/>
    <mergeCell ref="BB2:BE2"/>
    <mergeCell ref="BF2:BI2"/>
    <mergeCell ref="BJ2:BM2"/>
    <mergeCell ref="BN2:BQ2"/>
    <mergeCell ref="AT1:BE1"/>
    <mergeCell ref="BF1:BQ1"/>
    <mergeCell ref="BR1:CC1"/>
    <mergeCell ref="CD1:CO1"/>
    <mergeCell ref="J2:M2"/>
    <mergeCell ref="N2:Q2"/>
    <mergeCell ref="R2:U2"/>
    <mergeCell ref="V2:Y2"/>
    <mergeCell ref="Z2:AC2"/>
    <mergeCell ref="AD2:AG2"/>
    <mergeCell ref="AH1:AS1"/>
    <mergeCell ref="AH2:AK2"/>
    <mergeCell ref="AL2:AO2"/>
    <mergeCell ref="AP2:AS2"/>
    <mergeCell ref="CL2:CO2"/>
    <mergeCell ref="AT2:AW2"/>
    <mergeCell ref="G1:G3"/>
    <mergeCell ref="H1:H3"/>
    <mergeCell ref="I1:I3"/>
    <mergeCell ref="J1:U1"/>
    <mergeCell ref="V1:AG1"/>
    <mergeCell ref="F1:F3"/>
    <mergeCell ref="A1:A3"/>
    <mergeCell ref="B1:B3"/>
    <mergeCell ref="C1:C3"/>
    <mergeCell ref="D1:D3"/>
    <mergeCell ref="E1:E3"/>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D9C90-E3FF-4FA3-B5AC-7924B8358DE0}">
  <sheetPr>
    <tabColor rgb="FF00B0F0"/>
  </sheetPr>
  <dimension ref="A1:CO49"/>
  <sheetViews>
    <sheetView zoomScaleNormal="100" workbookViewId="0">
      <pane xSplit="9" ySplit="1" topLeftCell="J2" activePane="bottomRight" state="frozen"/>
      <selection pane="topRight" activeCell="J1" sqref="J1"/>
      <selection pane="bottomLeft" activeCell="A4" sqref="A4"/>
      <selection pane="bottomRight" activeCell="F6" sqref="F6"/>
    </sheetView>
  </sheetViews>
  <sheetFormatPr defaultColWidth="11.42578125" defaultRowHeight="15"/>
  <cols>
    <col min="1" max="1" width="15.42578125" customWidth="1"/>
    <col min="2" max="2" width="21.7109375" style="48" customWidth="1"/>
    <col min="3" max="4" width="23" style="48" customWidth="1"/>
    <col min="5" max="5" width="10.42578125" style="62" customWidth="1"/>
    <col min="6" max="8" width="14" style="48" bestFit="1" customWidth="1"/>
    <col min="9" max="9" width="16.140625" style="48" customWidth="1"/>
    <col min="10" max="10" width="11.42578125" style="48"/>
    <col min="11" max="11" width="12.42578125" style="48" customWidth="1"/>
    <col min="12" max="13" width="11.42578125" style="48"/>
    <col min="14" max="14" width="12.42578125" style="48" bestFit="1" customWidth="1"/>
    <col min="15" max="17" width="11.42578125" style="48"/>
    <col min="18" max="18" width="12.42578125" style="48" bestFit="1" customWidth="1"/>
    <col min="19" max="20" width="11.42578125" style="48"/>
    <col min="21" max="21" width="11.42578125" style="54"/>
    <col min="23" max="24" width="12.42578125" bestFit="1" customWidth="1"/>
    <col min="27" max="28" width="12.42578125" bestFit="1" customWidth="1"/>
    <col min="31" max="32" width="12.42578125" bestFit="1" customWidth="1"/>
    <col min="35" max="36" width="12.42578125" bestFit="1" customWidth="1"/>
    <col min="39" max="40" width="12.42578125" bestFit="1" customWidth="1"/>
    <col min="43" max="43" width="12.42578125" bestFit="1" customWidth="1"/>
  </cols>
  <sheetData>
    <row r="1" spans="1:93" ht="35.1" customHeight="1">
      <c r="B1" s="351" t="s">
        <v>577</v>
      </c>
      <c r="C1" s="351"/>
      <c r="D1" s="351"/>
      <c r="E1" s="351"/>
      <c r="F1" s="351"/>
      <c r="G1" s="184"/>
    </row>
    <row r="2" spans="1:93">
      <c r="B2" s="353" t="s">
        <v>136</v>
      </c>
      <c r="C2" s="354"/>
      <c r="D2" s="354"/>
      <c r="E2" s="402"/>
      <c r="F2" s="52">
        <f>'Costeo G y G'!F17+'Costeo TD'!F15+'Costeo P S'!F14</f>
        <v>811425880.32208467</v>
      </c>
      <c r="G2" s="115"/>
    </row>
    <row r="3" spans="1:93">
      <c r="B3" s="353" t="s">
        <v>137</v>
      </c>
      <c r="C3" s="354"/>
      <c r="D3" s="354"/>
      <c r="E3" s="402"/>
      <c r="F3" s="52">
        <f>'Costeo G y G'!F18+'Costeo TD'!F16+'Costeo P S'!F15</f>
        <v>5063011769.9587116</v>
      </c>
      <c r="G3" s="115"/>
    </row>
    <row r="4" spans="1:93" s="48" customFormat="1">
      <c r="A4"/>
      <c r="B4" s="353" t="s">
        <v>138</v>
      </c>
      <c r="C4" s="354"/>
      <c r="D4" s="354"/>
      <c r="E4" s="402"/>
      <c r="F4" s="52">
        <f>'Costeo G y G'!F19+'Costeo TD'!F17+'Costeo P S'!F16</f>
        <v>0</v>
      </c>
      <c r="G4" s="115"/>
      <c r="U4" s="5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row>
    <row r="5" spans="1:93" s="48" customFormat="1">
      <c r="A5"/>
      <c r="B5" s="353" t="s">
        <v>139</v>
      </c>
      <c r="C5" s="354"/>
      <c r="D5" s="354"/>
      <c r="E5" s="402"/>
      <c r="F5" s="52">
        <f>'Costeo P S'!F17+'Costeo G y G'!F20+'Costeo TD'!F18</f>
        <v>0</v>
      </c>
      <c r="G5" s="115"/>
      <c r="U5" s="54"/>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row>
    <row r="6" spans="1:93" s="48" customFormat="1">
      <c r="A6"/>
      <c r="B6" s="358" t="s">
        <v>140</v>
      </c>
      <c r="C6" s="359"/>
      <c r="D6" s="359"/>
      <c r="E6" s="403"/>
      <c r="F6" s="55">
        <f>SUM(F2:F5)</f>
        <v>5874437650.2807961</v>
      </c>
      <c r="G6" s="115"/>
      <c r="U6" s="54"/>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row>
    <row r="8" spans="1:93" s="48" customFormat="1">
      <c r="A8"/>
      <c r="B8" s="395" t="s">
        <v>141</v>
      </c>
      <c r="C8" s="396"/>
      <c r="D8" s="396"/>
      <c r="E8" s="396"/>
      <c r="F8" s="396"/>
      <c r="G8" s="396"/>
      <c r="H8" s="396"/>
      <c r="I8" s="396"/>
      <c r="J8" s="56"/>
      <c r="U8" s="54"/>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row>
    <row r="9" spans="1:93" s="48" customFormat="1" ht="38.25">
      <c r="A9"/>
      <c r="B9" s="391" t="s">
        <v>142</v>
      </c>
      <c r="C9" s="392"/>
      <c r="D9" s="392"/>
      <c r="E9" s="393"/>
      <c r="F9" s="60" t="s">
        <v>143</v>
      </c>
      <c r="G9" s="60" t="s">
        <v>144</v>
      </c>
      <c r="H9" s="60" t="s">
        <v>145</v>
      </c>
      <c r="I9" s="60" t="s">
        <v>146</v>
      </c>
      <c r="U9" s="54"/>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row>
    <row r="10" spans="1:93" s="48" customFormat="1">
      <c r="A10"/>
      <c r="B10" s="391" t="s">
        <v>147</v>
      </c>
      <c r="C10" s="392"/>
      <c r="D10" s="392"/>
      <c r="E10" s="393"/>
      <c r="F10" s="61" t="s">
        <v>148</v>
      </c>
      <c r="G10" s="51">
        <v>100000</v>
      </c>
      <c r="H10" s="51">
        <f t="shared" ref="H10:I40" si="0">G10*1.15</f>
        <v>114999.99999999999</v>
      </c>
      <c r="I10" s="51">
        <f t="shared" si="0"/>
        <v>132249.99999999997</v>
      </c>
      <c r="U10" s="54"/>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row>
    <row r="11" spans="1:93" s="48" customFormat="1">
      <c r="A11"/>
      <c r="B11" s="57" t="s">
        <v>149</v>
      </c>
      <c r="C11" s="58"/>
      <c r="D11" s="58"/>
      <c r="E11" s="59"/>
      <c r="F11" s="61" t="s">
        <v>150</v>
      </c>
      <c r="G11" s="51">
        <v>11800000</v>
      </c>
      <c r="H11" s="51">
        <f t="shared" si="0"/>
        <v>13569999.999999998</v>
      </c>
      <c r="I11" s="51">
        <f t="shared" si="0"/>
        <v>15605499.999999996</v>
      </c>
      <c r="U11" s="54"/>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row>
    <row r="12" spans="1:93" s="48" customFormat="1">
      <c r="A12"/>
      <c r="B12" s="391" t="s">
        <v>151</v>
      </c>
      <c r="C12" s="392"/>
      <c r="D12" s="392"/>
      <c r="E12" s="393"/>
      <c r="F12" s="61" t="s">
        <v>148</v>
      </c>
      <c r="G12" s="51">
        <v>5800</v>
      </c>
      <c r="H12" s="51">
        <f t="shared" si="0"/>
        <v>6669.9999999999991</v>
      </c>
      <c r="I12" s="51">
        <f t="shared" si="0"/>
        <v>7670.4999999999982</v>
      </c>
      <c r="U12" s="54"/>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row>
    <row r="13" spans="1:93" s="48" customFormat="1">
      <c r="A13"/>
      <c r="B13" s="391" t="s">
        <v>152</v>
      </c>
      <c r="C13" s="392"/>
      <c r="D13" s="392"/>
      <c r="E13" s="393"/>
      <c r="F13" s="61" t="s">
        <v>148</v>
      </c>
      <c r="G13" s="51">
        <v>7250</v>
      </c>
      <c r="H13" s="51">
        <f t="shared" si="0"/>
        <v>8337.5</v>
      </c>
      <c r="I13" s="51">
        <f t="shared" si="0"/>
        <v>9588.125</v>
      </c>
      <c r="U13" s="54"/>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row>
    <row r="14" spans="1:93" s="48" customFormat="1">
      <c r="A14"/>
      <c r="B14" s="391" t="s">
        <v>153</v>
      </c>
      <c r="C14" s="392"/>
      <c r="D14" s="392"/>
      <c r="E14" s="393"/>
      <c r="F14" s="61" t="s">
        <v>148</v>
      </c>
      <c r="G14" s="51">
        <v>10150</v>
      </c>
      <c r="H14" s="51">
        <f t="shared" si="0"/>
        <v>11672.5</v>
      </c>
      <c r="I14" s="51">
        <f t="shared" si="0"/>
        <v>13423.374999999998</v>
      </c>
      <c r="U14" s="5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row>
    <row r="15" spans="1:93" s="48" customFormat="1">
      <c r="A15"/>
      <c r="B15" s="391" t="s">
        <v>154</v>
      </c>
      <c r="C15" s="392"/>
      <c r="D15" s="392"/>
      <c r="E15" s="393"/>
      <c r="F15" s="61" t="s">
        <v>148</v>
      </c>
      <c r="G15" s="51">
        <v>21750</v>
      </c>
      <c r="H15" s="51">
        <f t="shared" si="0"/>
        <v>25012.499999999996</v>
      </c>
      <c r="I15" s="51">
        <f t="shared" si="0"/>
        <v>28764.374999999993</v>
      </c>
      <c r="U15" s="54"/>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row>
    <row r="16" spans="1:93" s="48" customFormat="1">
      <c r="A16"/>
      <c r="B16" s="391" t="s">
        <v>155</v>
      </c>
      <c r="C16" s="392"/>
      <c r="D16" s="392"/>
      <c r="E16" s="393"/>
      <c r="F16" s="61" t="s">
        <v>148</v>
      </c>
      <c r="G16" s="51">
        <v>27549</v>
      </c>
      <c r="H16" s="51">
        <f t="shared" si="0"/>
        <v>31681.35</v>
      </c>
      <c r="I16" s="51">
        <f t="shared" si="0"/>
        <v>36433.552499999998</v>
      </c>
      <c r="U16" s="54"/>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row>
    <row r="17" spans="1:93" s="48" customFormat="1">
      <c r="A17"/>
      <c r="B17" s="391" t="s">
        <v>156</v>
      </c>
      <c r="C17" s="392"/>
      <c r="D17" s="392"/>
      <c r="E17" s="393"/>
      <c r="F17" s="61" t="s">
        <v>150</v>
      </c>
      <c r="G17" s="51">
        <v>6450000</v>
      </c>
      <c r="H17" s="51">
        <f t="shared" si="0"/>
        <v>7417499.9999999991</v>
      </c>
      <c r="I17" s="51">
        <f t="shared" si="0"/>
        <v>8530124.9999999981</v>
      </c>
      <c r="U17" s="54"/>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row>
    <row r="18" spans="1:93" s="48" customFormat="1">
      <c r="A18"/>
      <c r="B18" s="391" t="s">
        <v>157</v>
      </c>
      <c r="C18" s="392"/>
      <c r="D18" s="392"/>
      <c r="E18" s="393"/>
      <c r="F18" s="61" t="s">
        <v>150</v>
      </c>
      <c r="G18" s="51">
        <v>3550000</v>
      </c>
      <c r="H18" s="51">
        <f t="shared" si="0"/>
        <v>4082499.9999999995</v>
      </c>
      <c r="I18" s="51">
        <f t="shared" si="0"/>
        <v>4694874.9999999991</v>
      </c>
      <c r="U18" s="54"/>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row>
    <row r="19" spans="1:93" s="48" customFormat="1">
      <c r="A19"/>
      <c r="B19" s="391" t="s">
        <v>158</v>
      </c>
      <c r="C19" s="392"/>
      <c r="D19" s="392"/>
      <c r="E19" s="393"/>
      <c r="F19" s="61" t="s">
        <v>150</v>
      </c>
      <c r="G19" s="51">
        <v>2050000</v>
      </c>
      <c r="H19" s="51">
        <f t="shared" si="0"/>
        <v>2357500</v>
      </c>
      <c r="I19" s="51">
        <f t="shared" si="0"/>
        <v>2711125</v>
      </c>
      <c r="U19" s="54"/>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row>
    <row r="20" spans="1:93" s="48" customFormat="1">
      <c r="A20"/>
      <c r="B20" s="391" t="s">
        <v>159</v>
      </c>
      <c r="C20" s="392" t="s">
        <v>159</v>
      </c>
      <c r="D20" s="392" t="s">
        <v>159</v>
      </c>
      <c r="E20" s="393" t="s">
        <v>159</v>
      </c>
      <c r="F20" s="61" t="s">
        <v>150</v>
      </c>
      <c r="G20" s="51">
        <v>8783593.975252809</v>
      </c>
      <c r="H20" s="51">
        <f t="shared" si="0"/>
        <v>10101133.07154073</v>
      </c>
      <c r="I20" s="51">
        <f t="shared" si="0"/>
        <v>11616303.032271838</v>
      </c>
      <c r="U20" s="54"/>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row>
    <row r="21" spans="1:93">
      <c r="B21" s="391" t="s">
        <v>160</v>
      </c>
      <c r="C21" s="392" t="s">
        <v>160</v>
      </c>
      <c r="D21" s="392" t="s">
        <v>160</v>
      </c>
      <c r="E21" s="393" t="s">
        <v>160</v>
      </c>
      <c r="F21" s="61" t="s">
        <v>150</v>
      </c>
      <c r="G21" s="51">
        <v>7210527.9050035113</v>
      </c>
      <c r="H21" s="51">
        <f t="shared" si="0"/>
        <v>8292107.0907540377</v>
      </c>
      <c r="I21" s="51">
        <f t="shared" si="0"/>
        <v>9535923.1543671433</v>
      </c>
    </row>
    <row r="22" spans="1:93">
      <c r="B22" s="391" t="s">
        <v>161</v>
      </c>
      <c r="C22" s="392" t="s">
        <v>161</v>
      </c>
      <c r="D22" s="392" t="s">
        <v>161</v>
      </c>
      <c r="E22" s="393" t="s">
        <v>161</v>
      </c>
      <c r="F22" s="61" t="s">
        <v>150</v>
      </c>
      <c r="G22" s="51">
        <v>6287539.2380898874</v>
      </c>
      <c r="H22" s="51">
        <f t="shared" si="0"/>
        <v>7230670.1238033697</v>
      </c>
      <c r="I22" s="51">
        <f t="shared" si="0"/>
        <v>8315270.6423738748</v>
      </c>
    </row>
    <row r="23" spans="1:93">
      <c r="B23" s="391" t="s">
        <v>162</v>
      </c>
      <c r="C23" s="392" t="s">
        <v>162</v>
      </c>
      <c r="D23" s="392" t="s">
        <v>162</v>
      </c>
      <c r="E23" s="393" t="s">
        <v>162</v>
      </c>
      <c r="F23" s="61" t="s">
        <v>150</v>
      </c>
      <c r="G23" s="51">
        <v>5680247.9545944529</v>
      </c>
      <c r="H23" s="51">
        <f t="shared" si="0"/>
        <v>6532285.1477836203</v>
      </c>
      <c r="I23" s="51">
        <f t="shared" si="0"/>
        <v>7512127.9199511623</v>
      </c>
    </row>
    <row r="24" spans="1:93">
      <c r="B24" s="391" t="s">
        <v>163</v>
      </c>
      <c r="C24" s="392" t="s">
        <v>163</v>
      </c>
      <c r="D24" s="392" t="s">
        <v>163</v>
      </c>
      <c r="E24" s="393" t="s">
        <v>163</v>
      </c>
      <c r="F24" s="61" t="s">
        <v>150</v>
      </c>
      <c r="G24" s="51">
        <v>4079343.3677949435</v>
      </c>
      <c r="H24" s="51">
        <f t="shared" si="0"/>
        <v>4691244.8729641847</v>
      </c>
      <c r="I24" s="51">
        <f t="shared" si="0"/>
        <v>5394931.6039088117</v>
      </c>
    </row>
    <row r="25" spans="1:93" s="48" customFormat="1">
      <c r="A25"/>
      <c r="B25" s="391" t="s">
        <v>164</v>
      </c>
      <c r="C25" s="392" t="s">
        <v>164</v>
      </c>
      <c r="D25" s="392" t="s">
        <v>164</v>
      </c>
      <c r="E25" s="393" t="s">
        <v>164</v>
      </c>
      <c r="F25" s="61" t="s">
        <v>150</v>
      </c>
      <c r="G25" s="51">
        <v>3992628.2231460675</v>
      </c>
      <c r="H25" s="51">
        <f t="shared" si="0"/>
        <v>4591522.4566179775</v>
      </c>
      <c r="I25" s="51">
        <f t="shared" si="0"/>
        <v>5280250.8251106739</v>
      </c>
      <c r="U25" s="54"/>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row>
    <row r="26" spans="1:93" s="48" customFormat="1">
      <c r="A26"/>
      <c r="B26" s="391" t="s">
        <v>165</v>
      </c>
      <c r="C26" s="392" t="s">
        <v>165</v>
      </c>
      <c r="D26" s="392" t="s">
        <v>165</v>
      </c>
      <c r="E26" s="393" t="s">
        <v>165</v>
      </c>
      <c r="F26" s="61" t="s">
        <v>150</v>
      </c>
      <c r="G26" s="51">
        <v>3976232.6028573038</v>
      </c>
      <c r="H26" s="51">
        <f t="shared" si="0"/>
        <v>4572667.4932858991</v>
      </c>
      <c r="I26" s="51">
        <f t="shared" si="0"/>
        <v>5258567.6172787836</v>
      </c>
      <c r="U26" s="54"/>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row>
    <row r="27" spans="1:93" s="48" customFormat="1">
      <c r="A27"/>
      <c r="B27" s="391" t="s">
        <v>166</v>
      </c>
      <c r="C27" s="392" t="s">
        <v>166</v>
      </c>
      <c r="D27" s="392" t="s">
        <v>166</v>
      </c>
      <c r="E27" s="393" t="s">
        <v>166</v>
      </c>
      <c r="F27" s="61" t="s">
        <v>150</v>
      </c>
      <c r="G27" s="51">
        <v>3802813.1566432589</v>
      </c>
      <c r="H27" s="51">
        <f t="shared" si="0"/>
        <v>4373235.1301397476</v>
      </c>
      <c r="I27" s="51">
        <f t="shared" si="0"/>
        <v>5029220.3996607093</v>
      </c>
      <c r="U27" s="54"/>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row>
    <row r="28" spans="1:93" s="48" customFormat="1">
      <c r="A28"/>
      <c r="B28" s="391" t="s">
        <v>167</v>
      </c>
      <c r="C28" s="392" t="s">
        <v>167</v>
      </c>
      <c r="D28" s="392" t="s">
        <v>167</v>
      </c>
      <c r="E28" s="393" t="s">
        <v>167</v>
      </c>
      <c r="F28" s="61" t="s">
        <v>150</v>
      </c>
      <c r="G28" s="51">
        <v>3052878.2904985957</v>
      </c>
      <c r="H28" s="51">
        <f t="shared" si="0"/>
        <v>3510810.0340733849</v>
      </c>
      <c r="I28" s="51">
        <f t="shared" si="0"/>
        <v>4037431.5391843924</v>
      </c>
      <c r="U28" s="54"/>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row>
    <row r="29" spans="1:93" s="48" customFormat="1">
      <c r="A29"/>
      <c r="B29" s="391" t="s">
        <v>168</v>
      </c>
      <c r="C29" s="392"/>
      <c r="D29" s="392"/>
      <c r="E29" s="393"/>
      <c r="F29" s="61" t="s">
        <v>169</v>
      </c>
      <c r="G29" s="51">
        <v>28000</v>
      </c>
      <c r="H29" s="51">
        <f t="shared" si="0"/>
        <v>32199.999999999996</v>
      </c>
      <c r="I29" s="51">
        <f t="shared" si="0"/>
        <v>37029.999999999993</v>
      </c>
      <c r="U29" s="54"/>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row>
    <row r="30" spans="1:93" s="48" customFormat="1">
      <c r="A30"/>
      <c r="B30" s="391" t="s">
        <v>170</v>
      </c>
      <c r="C30" s="392"/>
      <c r="D30" s="392"/>
      <c r="E30" s="393"/>
      <c r="F30" s="61" t="s">
        <v>169</v>
      </c>
      <c r="G30" s="51">
        <v>250000</v>
      </c>
      <c r="H30" s="51">
        <f t="shared" si="0"/>
        <v>287500</v>
      </c>
      <c r="I30" s="51">
        <f t="shared" si="0"/>
        <v>330625</v>
      </c>
      <c r="U30" s="54"/>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row>
    <row r="31" spans="1:93" s="48" customFormat="1">
      <c r="A31"/>
      <c r="B31" s="391" t="s">
        <v>171</v>
      </c>
      <c r="C31" s="392"/>
      <c r="D31" s="392"/>
      <c r="E31" s="393"/>
      <c r="F31" s="61" t="s">
        <v>169</v>
      </c>
      <c r="G31" s="51">
        <v>750000</v>
      </c>
      <c r="H31" s="51">
        <f t="shared" si="0"/>
        <v>862499.99999999988</v>
      </c>
      <c r="I31" s="51">
        <f t="shared" si="0"/>
        <v>991874.99999999977</v>
      </c>
      <c r="U31" s="54"/>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row>
    <row r="32" spans="1:93" s="48" customFormat="1">
      <c r="A32"/>
      <c r="B32" s="391" t="s">
        <v>172</v>
      </c>
      <c r="C32" s="392"/>
      <c r="D32" s="392"/>
      <c r="E32" s="393"/>
      <c r="F32" s="61" t="s">
        <v>150</v>
      </c>
      <c r="G32" s="51">
        <v>350000</v>
      </c>
      <c r="H32" s="51">
        <f t="shared" si="0"/>
        <v>402499.99999999994</v>
      </c>
      <c r="I32" s="51">
        <f t="shared" si="0"/>
        <v>462874.99999999988</v>
      </c>
      <c r="U32" s="54"/>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row>
    <row r="33" spans="1:93" s="48" customFormat="1">
      <c r="A33"/>
      <c r="B33" s="391" t="s">
        <v>173</v>
      </c>
      <c r="C33" s="392"/>
      <c r="D33" s="392"/>
      <c r="E33" s="393"/>
      <c r="F33" s="61" t="s">
        <v>169</v>
      </c>
      <c r="G33" s="51">
        <v>3000000</v>
      </c>
      <c r="H33" s="51">
        <f t="shared" si="0"/>
        <v>3449999.9999999995</v>
      </c>
      <c r="I33" s="51">
        <f t="shared" si="0"/>
        <v>3967499.9999999991</v>
      </c>
      <c r="U33" s="54"/>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row>
    <row r="34" spans="1:93" s="48" customFormat="1">
      <c r="A34"/>
      <c r="B34" s="391" t="s">
        <v>174</v>
      </c>
      <c r="C34" s="392"/>
      <c r="D34" s="392"/>
      <c r="E34" s="393"/>
      <c r="F34" s="61" t="s">
        <v>169</v>
      </c>
      <c r="G34" s="51">
        <v>220000</v>
      </c>
      <c r="H34" s="51">
        <f t="shared" si="0"/>
        <v>252999.99999999997</v>
      </c>
      <c r="I34" s="51">
        <f t="shared" si="0"/>
        <v>290949.99999999994</v>
      </c>
      <c r="U34" s="5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row>
    <row r="35" spans="1:93" s="48" customFormat="1">
      <c r="A35"/>
      <c r="B35" s="391" t="s">
        <v>175</v>
      </c>
      <c r="C35" s="392"/>
      <c r="D35" s="392"/>
      <c r="E35" s="393"/>
      <c r="F35" s="61" t="s">
        <v>169</v>
      </c>
      <c r="G35" s="51">
        <v>350000</v>
      </c>
      <c r="H35" s="51">
        <f t="shared" si="0"/>
        <v>402499.99999999994</v>
      </c>
      <c r="I35" s="51">
        <f t="shared" si="0"/>
        <v>462874.99999999988</v>
      </c>
      <c r="U35" s="54"/>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row>
    <row r="36" spans="1:93" s="48" customFormat="1">
      <c r="A36"/>
      <c r="B36" s="391" t="s">
        <v>176</v>
      </c>
      <c r="C36" s="392"/>
      <c r="D36" s="392"/>
      <c r="E36" s="393"/>
      <c r="F36" s="61" t="s">
        <v>169</v>
      </c>
      <c r="G36" s="51">
        <v>750000</v>
      </c>
      <c r="H36" s="51">
        <f t="shared" si="0"/>
        <v>862499.99999999988</v>
      </c>
      <c r="I36" s="51">
        <f t="shared" si="0"/>
        <v>991874.99999999977</v>
      </c>
      <c r="U36" s="54"/>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row>
    <row r="37" spans="1:93" s="48" customFormat="1">
      <c r="A37"/>
      <c r="B37" s="391" t="s">
        <v>177</v>
      </c>
      <c r="C37" s="392"/>
      <c r="D37" s="392"/>
      <c r="E37" s="393"/>
      <c r="F37" s="61" t="s">
        <v>150</v>
      </c>
      <c r="G37" s="51">
        <v>5680248</v>
      </c>
      <c r="H37" s="51">
        <f t="shared" si="0"/>
        <v>6532285.1999999993</v>
      </c>
      <c r="I37" s="51">
        <f t="shared" si="0"/>
        <v>7512127.9799999986</v>
      </c>
      <c r="U37" s="54"/>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row>
    <row r="38" spans="1:93" s="48" customFormat="1">
      <c r="A38"/>
      <c r="B38" s="391" t="s">
        <v>178</v>
      </c>
      <c r="C38" s="392"/>
      <c r="D38" s="392"/>
      <c r="E38" s="393"/>
      <c r="F38" s="61" t="s">
        <v>150</v>
      </c>
      <c r="G38" s="51">
        <v>5680248</v>
      </c>
      <c r="H38" s="51">
        <f t="shared" si="0"/>
        <v>6532285.1999999993</v>
      </c>
      <c r="I38" s="51">
        <f t="shared" si="0"/>
        <v>7512127.9799999986</v>
      </c>
      <c r="U38" s="54"/>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row>
    <row r="39" spans="1:93" s="48" customFormat="1">
      <c r="A39"/>
      <c r="B39" s="391" t="s">
        <v>179</v>
      </c>
      <c r="C39" s="392"/>
      <c r="D39" s="392"/>
      <c r="E39" s="393"/>
      <c r="F39" s="61" t="s">
        <v>169</v>
      </c>
      <c r="G39" s="51">
        <v>30000000</v>
      </c>
      <c r="H39" s="51">
        <f t="shared" si="0"/>
        <v>34500000</v>
      </c>
      <c r="I39" s="51">
        <f t="shared" si="0"/>
        <v>39675000</v>
      </c>
      <c r="U39" s="54"/>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row>
    <row r="40" spans="1:93" s="48" customFormat="1">
      <c r="A40"/>
      <c r="B40" s="391" t="s">
        <v>180</v>
      </c>
      <c r="C40" s="392"/>
      <c r="D40" s="392"/>
      <c r="E40" s="393"/>
      <c r="F40" s="61" t="s">
        <v>150</v>
      </c>
      <c r="G40" s="51">
        <v>165000</v>
      </c>
      <c r="H40" s="51">
        <f t="shared" si="0"/>
        <v>189749.99999999997</v>
      </c>
      <c r="I40" s="51">
        <f t="shared" si="0"/>
        <v>218212.49999999994</v>
      </c>
      <c r="U40" s="54"/>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row>
    <row r="41" spans="1:93" s="48" customFormat="1">
      <c r="A41"/>
      <c r="B41" s="391" t="s">
        <v>181</v>
      </c>
      <c r="C41" s="392"/>
      <c r="D41" s="392"/>
      <c r="E41" s="393"/>
      <c r="F41" s="61" t="s">
        <v>169</v>
      </c>
      <c r="G41" s="51">
        <v>400000000</v>
      </c>
      <c r="H41" s="51">
        <v>750000000</v>
      </c>
      <c r="I41" s="51">
        <v>1000000000</v>
      </c>
      <c r="U41" s="54"/>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row>
    <row r="42" spans="1:93" s="48" customFormat="1">
      <c r="A42"/>
      <c r="B42" s="391" t="s">
        <v>182</v>
      </c>
      <c r="C42" s="392"/>
      <c r="D42" s="392"/>
      <c r="E42" s="393"/>
      <c r="F42" s="61" t="s">
        <v>169</v>
      </c>
      <c r="G42" s="51">
        <v>400000000</v>
      </c>
      <c r="H42" s="51">
        <v>400000000</v>
      </c>
      <c r="I42" s="51">
        <v>0</v>
      </c>
      <c r="U42" s="54"/>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row>
    <row r="43" spans="1:93" s="48" customFormat="1">
      <c r="A43"/>
      <c r="B43" s="391" t="s">
        <v>183</v>
      </c>
      <c r="C43" s="392"/>
      <c r="D43" s="392"/>
      <c r="E43" s="393"/>
      <c r="F43" s="61" t="s">
        <v>169</v>
      </c>
      <c r="G43" s="51">
        <v>400000000</v>
      </c>
      <c r="H43" s="51">
        <v>250000000</v>
      </c>
      <c r="I43" s="51">
        <v>400000000</v>
      </c>
      <c r="U43" s="54"/>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row>
    <row r="44" spans="1:93" s="48" customFormat="1">
      <c r="A44"/>
      <c r="B44" s="391" t="s">
        <v>184</v>
      </c>
      <c r="C44" s="392"/>
      <c r="D44" s="392"/>
      <c r="E44" s="393"/>
      <c r="F44" s="61" t="s">
        <v>169</v>
      </c>
      <c r="G44" s="51">
        <v>200000000</v>
      </c>
      <c r="H44" s="51">
        <v>200000000</v>
      </c>
      <c r="I44" s="51">
        <v>200000000</v>
      </c>
      <c r="U44" s="5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row>
    <row r="45" spans="1:93" s="48" customFormat="1">
      <c r="A45"/>
      <c r="B45" s="391" t="s">
        <v>185</v>
      </c>
      <c r="C45" s="392"/>
      <c r="D45" s="392"/>
      <c r="E45" s="393"/>
      <c r="F45" s="61" t="s">
        <v>169</v>
      </c>
      <c r="G45" s="51">
        <v>600000000</v>
      </c>
      <c r="H45" s="51">
        <v>750000000</v>
      </c>
      <c r="I45" s="51">
        <v>500000000</v>
      </c>
      <c r="U45" s="54"/>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row>
    <row r="46" spans="1:93" s="48" customFormat="1">
      <c r="A46"/>
      <c r="B46" s="391" t="s">
        <v>186</v>
      </c>
      <c r="C46" s="392"/>
      <c r="D46" s="392"/>
      <c r="E46" s="393"/>
      <c r="F46" s="61" t="s">
        <v>169</v>
      </c>
      <c r="G46" s="51">
        <v>600000000</v>
      </c>
      <c r="H46" s="51">
        <v>600000000</v>
      </c>
      <c r="I46" s="51">
        <v>0</v>
      </c>
      <c r="U46" s="54"/>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row>
    <row r="47" spans="1:93" s="48" customFormat="1">
      <c r="A47"/>
      <c r="B47" s="391" t="s">
        <v>187</v>
      </c>
      <c r="C47" s="392"/>
      <c r="D47" s="392"/>
      <c r="E47" s="393"/>
      <c r="F47" s="61" t="s">
        <v>169</v>
      </c>
      <c r="G47" s="51">
        <v>600000000</v>
      </c>
      <c r="H47" s="51">
        <v>350000000</v>
      </c>
      <c r="I47" s="51">
        <v>500000000</v>
      </c>
      <c r="U47" s="54"/>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row>
    <row r="48" spans="1:93" s="48" customFormat="1">
      <c r="A48"/>
      <c r="B48" s="391" t="s">
        <v>188</v>
      </c>
      <c r="C48" s="392"/>
      <c r="D48" s="392"/>
      <c r="E48" s="393"/>
      <c r="F48" s="61" t="s">
        <v>169</v>
      </c>
      <c r="G48" s="51">
        <v>400000000</v>
      </c>
      <c r="H48" s="51">
        <v>400000000</v>
      </c>
      <c r="I48" s="51">
        <v>400000000</v>
      </c>
      <c r="U48" s="54"/>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row>
    <row r="49" spans="1:93" s="48" customFormat="1">
      <c r="A49"/>
      <c r="B49" s="391" t="s">
        <v>189</v>
      </c>
      <c r="C49" s="392"/>
      <c r="D49" s="392"/>
      <c r="E49" s="393"/>
      <c r="F49" s="61" t="s">
        <v>190</v>
      </c>
      <c r="G49" s="51">
        <v>350000</v>
      </c>
      <c r="H49" s="51">
        <f>G49*1.15</f>
        <v>402499.99999999994</v>
      </c>
      <c r="I49" s="51">
        <f>H49*1.15</f>
        <v>462874.99999999988</v>
      </c>
      <c r="U49" s="54"/>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row>
  </sheetData>
  <mergeCells count="47">
    <mergeCell ref="B2:E2"/>
    <mergeCell ref="B3:E3"/>
    <mergeCell ref="B1:F1"/>
    <mergeCell ref="B9:E9"/>
    <mergeCell ref="B10:E10"/>
    <mergeCell ref="B12:E12"/>
    <mergeCell ref="B13:E13"/>
    <mergeCell ref="B4:E4"/>
    <mergeCell ref="B5:E5"/>
    <mergeCell ref="B6:E6"/>
    <mergeCell ref="B8:I8"/>
    <mergeCell ref="B14:E14"/>
    <mergeCell ref="B15:E15"/>
    <mergeCell ref="B28:E28"/>
    <mergeCell ref="B17:E17"/>
    <mergeCell ref="B18:E18"/>
    <mergeCell ref="B19:E19"/>
    <mergeCell ref="B20:E20"/>
    <mergeCell ref="B21:E21"/>
    <mergeCell ref="B22:E22"/>
    <mergeCell ref="B23:E23"/>
    <mergeCell ref="B16:E16"/>
    <mergeCell ref="B24:E24"/>
    <mergeCell ref="B25:E25"/>
    <mergeCell ref="B26:E26"/>
    <mergeCell ref="B27:E27"/>
    <mergeCell ref="B40:E40"/>
    <mergeCell ref="B29:E29"/>
    <mergeCell ref="B30:E30"/>
    <mergeCell ref="B31:E31"/>
    <mergeCell ref="B32:E32"/>
    <mergeCell ref="B33:E33"/>
    <mergeCell ref="B39:E39"/>
    <mergeCell ref="B34:E34"/>
    <mergeCell ref="B35:E35"/>
    <mergeCell ref="B36:E36"/>
    <mergeCell ref="B37:E37"/>
    <mergeCell ref="B38:E38"/>
    <mergeCell ref="B47:E47"/>
    <mergeCell ref="B48:E48"/>
    <mergeCell ref="B49:E49"/>
    <mergeCell ref="B41:E41"/>
    <mergeCell ref="B42:E42"/>
    <mergeCell ref="B43:E43"/>
    <mergeCell ref="B44:E44"/>
    <mergeCell ref="B45:E45"/>
    <mergeCell ref="B46:E46"/>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4F829-BA81-48A8-BAD7-8F530878018B}">
  <sheetPr>
    <tabColor rgb="FF00B050"/>
  </sheetPr>
  <dimension ref="A1:P105"/>
  <sheetViews>
    <sheetView showGridLines="0" topLeftCell="A15" zoomScale="80" zoomScaleNormal="80" workbookViewId="0">
      <selection activeCell="D17" sqref="D17"/>
    </sheetView>
  </sheetViews>
  <sheetFormatPr defaultColWidth="11.42578125" defaultRowHeight="15.75"/>
  <cols>
    <col min="1" max="2" width="40" style="27" customWidth="1"/>
    <col min="3" max="3" width="42.7109375" style="27" customWidth="1"/>
    <col min="4" max="4" width="92.42578125" style="27" customWidth="1"/>
    <col min="5" max="5" width="15.7109375" customWidth="1"/>
    <col min="6" max="6" width="16" customWidth="1"/>
    <col min="7" max="8" width="11.42578125" bestFit="1" customWidth="1"/>
    <col min="9" max="10" width="15" bestFit="1" customWidth="1"/>
    <col min="11" max="11" width="14" bestFit="1" customWidth="1"/>
    <col min="12" max="12" width="11.42578125" bestFit="1" customWidth="1"/>
    <col min="13" max="13" width="14" bestFit="1" customWidth="1"/>
    <col min="14" max="14" width="12.7109375" customWidth="1"/>
    <col min="15" max="16" width="11.42578125" bestFit="1" customWidth="1"/>
  </cols>
  <sheetData>
    <row r="1" spans="1:6" ht="60.6" customHeight="1">
      <c r="A1" s="385" t="s">
        <v>0</v>
      </c>
      <c r="B1" s="385"/>
      <c r="C1" s="385"/>
      <c r="D1" s="385"/>
      <c r="F1" s="150" t="s">
        <v>578</v>
      </c>
    </row>
    <row r="2" spans="1:6" ht="24.6" customHeight="1">
      <c r="A2" s="1"/>
      <c r="B2" s="1"/>
      <c r="C2" s="1"/>
      <c r="D2" s="1" t="s">
        <v>1</v>
      </c>
      <c r="F2" s="150" t="s">
        <v>579</v>
      </c>
    </row>
    <row r="3" spans="1:6">
      <c r="A3" s="375" t="s">
        <v>2</v>
      </c>
      <c r="B3" s="375"/>
      <c r="C3" s="3" t="s">
        <v>3</v>
      </c>
      <c r="D3" s="4" t="s">
        <v>580</v>
      </c>
    </row>
    <row r="4" spans="1:6" ht="30.75">
      <c r="A4" s="375"/>
      <c r="B4" s="375"/>
      <c r="C4" s="3" t="s">
        <v>5</v>
      </c>
      <c r="D4" s="4" t="s">
        <v>581</v>
      </c>
    </row>
    <row r="5" spans="1:6">
      <c r="A5" s="379" t="s">
        <v>7</v>
      </c>
      <c r="B5" s="380"/>
      <c r="C5" s="5" t="s">
        <v>8</v>
      </c>
      <c r="D5" s="11" t="s">
        <v>193</v>
      </c>
    </row>
    <row r="6" spans="1:6" ht="30.75">
      <c r="A6" s="381"/>
      <c r="B6" s="382"/>
      <c r="C6" s="5" t="s">
        <v>10</v>
      </c>
      <c r="D6" s="11" t="s">
        <v>582</v>
      </c>
    </row>
    <row r="7" spans="1:6">
      <c r="A7" s="383"/>
      <c r="B7" s="384"/>
      <c r="C7" s="5" t="s">
        <v>12</v>
      </c>
      <c r="D7" s="11" t="s">
        <v>583</v>
      </c>
    </row>
    <row r="8" spans="1:6" ht="30">
      <c r="A8" s="375" t="s">
        <v>14</v>
      </c>
      <c r="B8" s="375" t="s">
        <v>15</v>
      </c>
      <c r="C8" s="3" t="s">
        <v>16</v>
      </c>
      <c r="D8" s="18" t="s">
        <v>17</v>
      </c>
    </row>
    <row r="9" spans="1:6" ht="15">
      <c r="A9" s="375"/>
      <c r="B9" s="375"/>
      <c r="C9" s="3" t="s">
        <v>18</v>
      </c>
      <c r="D9" s="18" t="s">
        <v>19</v>
      </c>
    </row>
    <row r="10" spans="1:6" ht="15">
      <c r="A10" s="375"/>
      <c r="B10" s="375"/>
      <c r="C10" s="3" t="s">
        <v>20</v>
      </c>
      <c r="D10" s="151" t="s">
        <v>21</v>
      </c>
    </row>
    <row r="11" spans="1:6">
      <c r="A11" s="375"/>
      <c r="B11" s="375" t="s">
        <v>22</v>
      </c>
      <c r="C11" s="3" t="s">
        <v>23</v>
      </c>
      <c r="D11" s="152" t="s">
        <v>584</v>
      </c>
    </row>
    <row r="12" spans="1:6">
      <c r="A12" s="375"/>
      <c r="B12" s="375"/>
      <c r="C12" s="3" t="s">
        <v>25</v>
      </c>
      <c r="D12" s="4" t="s">
        <v>585</v>
      </c>
    </row>
    <row r="13" spans="1:6" ht="15">
      <c r="A13" s="375"/>
      <c r="B13" s="375"/>
      <c r="C13" s="3" t="s">
        <v>27</v>
      </c>
      <c r="D13" s="9" t="s">
        <v>586</v>
      </c>
    </row>
    <row r="14" spans="1:6" ht="30">
      <c r="A14" s="375"/>
      <c r="B14" s="2" t="s">
        <v>29</v>
      </c>
      <c r="C14" s="3" t="s">
        <v>30</v>
      </c>
      <c r="D14" s="153" t="s">
        <v>587</v>
      </c>
    </row>
    <row r="15" spans="1:6" ht="409.5" customHeight="1">
      <c r="A15" s="386" t="s">
        <v>32</v>
      </c>
      <c r="B15" s="386" t="s">
        <v>33</v>
      </c>
      <c r="C15" s="154" t="s">
        <v>34</v>
      </c>
      <c r="D15" s="155" t="s">
        <v>588</v>
      </c>
      <c r="E15" s="156"/>
    </row>
    <row r="16" spans="1:6" ht="60.75">
      <c r="A16" s="387"/>
      <c r="B16" s="387"/>
      <c r="C16" s="5" t="s">
        <v>36</v>
      </c>
      <c r="D16" s="157" t="s">
        <v>589</v>
      </c>
    </row>
    <row r="17" spans="1:5" ht="90">
      <c r="A17" s="387"/>
      <c r="B17" s="388"/>
      <c r="C17" s="5" t="s">
        <v>38</v>
      </c>
      <c r="D17" s="158" t="s">
        <v>590</v>
      </c>
      <c r="E17" s="159" t="s">
        <v>591</v>
      </c>
    </row>
    <row r="18" spans="1:5" ht="15">
      <c r="A18" s="387"/>
      <c r="B18" s="386" t="s">
        <v>40</v>
      </c>
      <c r="C18" s="5" t="s">
        <v>41</v>
      </c>
      <c r="D18" s="160" t="s">
        <v>592</v>
      </c>
    </row>
    <row r="19" spans="1:5" ht="30">
      <c r="A19" s="387"/>
      <c r="B19" s="387"/>
      <c r="C19" s="5" t="s">
        <v>43</v>
      </c>
      <c r="D19" s="161" t="s">
        <v>593</v>
      </c>
    </row>
    <row r="20" spans="1:5" ht="15">
      <c r="A20" s="387"/>
      <c r="B20" s="387"/>
      <c r="C20" s="5" t="s">
        <v>45</v>
      </c>
      <c r="D20" s="161" t="s">
        <v>594</v>
      </c>
    </row>
    <row r="21" spans="1:5" ht="30.75">
      <c r="A21" s="387"/>
      <c r="B21" s="387"/>
      <c r="C21" s="5" t="s">
        <v>47</v>
      </c>
      <c r="D21" s="93" t="s">
        <v>595</v>
      </c>
    </row>
    <row r="22" spans="1:5" ht="30.75">
      <c r="A22" s="387"/>
      <c r="B22" s="387"/>
      <c r="C22" s="5" t="s">
        <v>49</v>
      </c>
      <c r="D22" s="93" t="s">
        <v>596</v>
      </c>
    </row>
    <row r="23" spans="1:5">
      <c r="A23" s="387"/>
      <c r="B23" s="387"/>
      <c r="C23" s="5" t="s">
        <v>51</v>
      </c>
      <c r="D23" s="93" t="s">
        <v>597</v>
      </c>
    </row>
    <row r="24" spans="1:5" ht="30.75">
      <c r="A24" s="387"/>
      <c r="B24" s="386" t="s">
        <v>53</v>
      </c>
      <c r="C24" s="5" t="s">
        <v>54</v>
      </c>
      <c r="D24" s="92" t="s">
        <v>598</v>
      </c>
    </row>
    <row r="25" spans="1:5" ht="47.25" customHeight="1">
      <c r="A25" s="388"/>
      <c r="B25" s="389"/>
      <c r="C25" s="5" t="s">
        <v>56</v>
      </c>
      <c r="D25" s="162" t="s">
        <v>599</v>
      </c>
    </row>
    <row r="26" spans="1:5" ht="91.15" customHeight="1">
      <c r="A26" s="375" t="s">
        <v>58</v>
      </c>
      <c r="B26" s="390"/>
      <c r="C26" s="163" t="s">
        <v>59</v>
      </c>
      <c r="D26" s="164" t="s">
        <v>600</v>
      </c>
      <c r="E26" s="165"/>
    </row>
    <row r="27" spans="1:5" ht="38.25" customHeight="1">
      <c r="A27" s="375"/>
      <c r="B27" s="375"/>
      <c r="C27" s="3" t="s">
        <v>61</v>
      </c>
      <c r="D27" s="166" t="s">
        <v>601</v>
      </c>
    </row>
    <row r="28" spans="1:5" ht="45.75">
      <c r="A28" s="375"/>
      <c r="B28" s="375"/>
      <c r="C28" s="3" t="s">
        <v>63</v>
      </c>
      <c r="D28" s="4" t="s">
        <v>602</v>
      </c>
    </row>
    <row r="29" spans="1:5">
      <c r="A29" s="379" t="s">
        <v>64</v>
      </c>
      <c r="B29" s="380"/>
      <c r="C29" s="5" t="s">
        <v>65</v>
      </c>
      <c r="D29" s="255">
        <f>'Costeo Sis Inv'!F20</f>
        <v>1000475143.569268</v>
      </c>
    </row>
    <row r="30" spans="1:5">
      <c r="A30" s="381"/>
      <c r="B30" s="382"/>
      <c r="C30" s="5" t="s">
        <v>66</v>
      </c>
      <c r="D30" s="93" t="s">
        <v>603</v>
      </c>
    </row>
    <row r="31" spans="1:5">
      <c r="A31" s="381"/>
      <c r="B31" s="382"/>
      <c r="C31" s="5" t="s">
        <v>68</v>
      </c>
      <c r="D31" s="93" t="s">
        <v>604</v>
      </c>
    </row>
    <row r="32" spans="1:5">
      <c r="A32" s="383"/>
      <c r="B32" s="384"/>
      <c r="C32" s="5" t="s">
        <v>70</v>
      </c>
      <c r="D32" s="93" t="s">
        <v>71</v>
      </c>
    </row>
    <row r="33" spans="1:4" ht="30.75">
      <c r="A33" s="375" t="s">
        <v>72</v>
      </c>
      <c r="B33" s="375"/>
      <c r="C33" s="3" t="s">
        <v>73</v>
      </c>
      <c r="D33" s="4" t="s">
        <v>1041</v>
      </c>
    </row>
    <row r="34" spans="1:4">
      <c r="A34" s="375"/>
      <c r="B34" s="375"/>
      <c r="C34" s="3" t="s">
        <v>74</v>
      </c>
      <c r="D34" s="4" t="s">
        <v>1042</v>
      </c>
    </row>
    <row r="35" spans="1:4" ht="30.75">
      <c r="A35" s="375"/>
      <c r="B35" s="375"/>
      <c r="C35" s="3" t="s">
        <v>75</v>
      </c>
      <c r="D35" s="4" t="s">
        <v>1036</v>
      </c>
    </row>
    <row r="36" spans="1:4" ht="90">
      <c r="A36" s="375"/>
      <c r="B36" s="375"/>
      <c r="C36" s="3" t="s">
        <v>76</v>
      </c>
      <c r="D36" s="18" t="s">
        <v>1037</v>
      </c>
    </row>
    <row r="37" spans="1:4" ht="45">
      <c r="A37" s="376" t="s">
        <v>78</v>
      </c>
      <c r="B37" s="376"/>
      <c r="C37" s="5" t="s">
        <v>79</v>
      </c>
      <c r="D37" s="21" t="s">
        <v>1038</v>
      </c>
    </row>
    <row r="38" spans="1:4" ht="30">
      <c r="A38" s="376"/>
      <c r="B38" s="376"/>
      <c r="C38" s="5" t="s">
        <v>80</v>
      </c>
      <c r="D38" s="21" t="s">
        <v>1039</v>
      </c>
    </row>
    <row r="39" spans="1:4" ht="30.75">
      <c r="A39" s="377" t="s">
        <v>81</v>
      </c>
      <c r="B39" s="377" t="s">
        <v>82</v>
      </c>
      <c r="C39" s="20" t="s">
        <v>83</v>
      </c>
      <c r="D39" s="92" t="s">
        <v>628</v>
      </c>
    </row>
    <row r="40" spans="1:4">
      <c r="A40" s="378"/>
      <c r="B40" s="378"/>
      <c r="C40" s="21" t="s">
        <v>84</v>
      </c>
      <c r="D40" s="93" t="s">
        <v>629</v>
      </c>
    </row>
    <row r="41" spans="1:4">
      <c r="A41" s="378"/>
      <c r="B41" s="378"/>
      <c r="C41" s="21" t="s">
        <v>85</v>
      </c>
      <c r="D41" s="93" t="s">
        <v>606</v>
      </c>
    </row>
    <row r="42" spans="1:4">
      <c r="A42" s="378"/>
      <c r="B42" s="378"/>
      <c r="C42" s="21" t="s">
        <v>86</v>
      </c>
      <c r="D42" s="93" t="s">
        <v>607</v>
      </c>
    </row>
    <row r="43" spans="1:4" ht="30.75">
      <c r="A43" s="378"/>
      <c r="B43" s="378"/>
      <c r="C43" s="21" t="s">
        <v>87</v>
      </c>
      <c r="D43" s="93" t="s">
        <v>608</v>
      </c>
    </row>
    <row r="44" spans="1:4" ht="30">
      <c r="A44" s="378"/>
      <c r="B44" s="378"/>
      <c r="C44" s="21" t="s">
        <v>89</v>
      </c>
      <c r="D44" s="256">
        <v>0.08</v>
      </c>
    </row>
    <row r="45" spans="1:4" ht="30.75">
      <c r="A45" s="378"/>
      <c r="B45" s="378"/>
      <c r="C45" s="18" t="s">
        <v>90</v>
      </c>
      <c r="D45" s="100" t="s">
        <v>630</v>
      </c>
    </row>
    <row r="46" spans="1:4">
      <c r="A46" s="378"/>
      <c r="B46" s="378"/>
      <c r="C46" s="18" t="s">
        <v>98</v>
      </c>
      <c r="D46" s="98" t="s">
        <v>609</v>
      </c>
    </row>
    <row r="47" spans="1:4">
      <c r="A47" s="378"/>
      <c r="B47" s="378"/>
      <c r="C47" s="18" t="s">
        <v>92</v>
      </c>
      <c r="D47" s="98" t="s">
        <v>610</v>
      </c>
    </row>
    <row r="48" spans="1:4">
      <c r="A48" s="378"/>
      <c r="B48" s="378"/>
      <c r="C48" s="18" t="s">
        <v>93</v>
      </c>
      <c r="D48" s="98" t="s">
        <v>611</v>
      </c>
    </row>
    <row r="49" spans="1:4" ht="30">
      <c r="A49" s="378"/>
      <c r="B49" s="378"/>
      <c r="C49" s="18" t="s">
        <v>89</v>
      </c>
      <c r="D49" s="257">
        <v>0.12</v>
      </c>
    </row>
    <row r="50" spans="1:4" ht="45.75">
      <c r="A50" s="378"/>
      <c r="B50" s="378"/>
      <c r="C50" s="21" t="s">
        <v>216</v>
      </c>
      <c r="D50" s="92" t="s">
        <v>631</v>
      </c>
    </row>
    <row r="51" spans="1:4">
      <c r="A51" s="378"/>
      <c r="B51" s="378"/>
      <c r="C51" s="21" t="s">
        <v>217</v>
      </c>
      <c r="D51" s="93" t="s">
        <v>612</v>
      </c>
    </row>
    <row r="52" spans="1:4">
      <c r="A52" s="378"/>
      <c r="B52" s="378"/>
      <c r="C52" s="21" t="s">
        <v>218</v>
      </c>
      <c r="D52" s="93" t="s">
        <v>613</v>
      </c>
    </row>
    <row r="53" spans="1:4">
      <c r="A53" s="378"/>
      <c r="B53" s="378"/>
      <c r="C53" s="21" t="s">
        <v>228</v>
      </c>
      <c r="D53" s="93" t="s">
        <v>614</v>
      </c>
    </row>
    <row r="54" spans="1:4" ht="30">
      <c r="A54" s="378"/>
      <c r="B54" s="378"/>
      <c r="C54" s="21" t="s">
        <v>89</v>
      </c>
      <c r="D54" s="256">
        <v>0.02</v>
      </c>
    </row>
    <row r="55" spans="1:4" ht="30">
      <c r="A55" s="378"/>
      <c r="B55" s="378"/>
      <c r="C55" s="16" t="s">
        <v>95</v>
      </c>
      <c r="D55" s="167" t="s">
        <v>632</v>
      </c>
    </row>
    <row r="56" spans="1:4" ht="15">
      <c r="A56" s="378"/>
      <c r="B56" s="378"/>
      <c r="C56" s="18" t="s">
        <v>84</v>
      </c>
      <c r="D56" s="18" t="s">
        <v>633</v>
      </c>
    </row>
    <row r="57" spans="1:4">
      <c r="A57" s="378"/>
      <c r="B57" s="378"/>
      <c r="C57" s="18" t="s">
        <v>85</v>
      </c>
      <c r="D57" s="168">
        <v>45078</v>
      </c>
    </row>
    <row r="58" spans="1:4">
      <c r="A58" s="378"/>
      <c r="B58" s="378"/>
      <c r="C58" s="18" t="s">
        <v>86</v>
      </c>
      <c r="D58" s="98" t="s">
        <v>616</v>
      </c>
    </row>
    <row r="59" spans="1:4">
      <c r="A59" s="378"/>
      <c r="B59" s="378"/>
      <c r="C59" s="18" t="s">
        <v>87</v>
      </c>
      <c r="D59" s="98" t="s">
        <v>617</v>
      </c>
    </row>
    <row r="60" spans="1:4" ht="30">
      <c r="A60" s="378"/>
      <c r="B60" s="378"/>
      <c r="C60" s="18" t="s">
        <v>89</v>
      </c>
      <c r="D60" s="257">
        <v>0.06</v>
      </c>
    </row>
    <row r="61" spans="1:4">
      <c r="A61" s="378"/>
      <c r="B61" s="378"/>
      <c r="C61" s="21" t="s">
        <v>90</v>
      </c>
      <c r="D61" s="92" t="s">
        <v>635</v>
      </c>
    </row>
    <row r="62" spans="1:4">
      <c r="A62" s="378"/>
      <c r="B62" s="378"/>
      <c r="C62" s="21" t="s">
        <v>98</v>
      </c>
      <c r="D62" s="93" t="s">
        <v>618</v>
      </c>
    </row>
    <row r="63" spans="1:4">
      <c r="A63" s="378"/>
      <c r="B63" s="378"/>
      <c r="C63" s="21" t="s">
        <v>92</v>
      </c>
      <c r="D63" s="93" t="s">
        <v>616</v>
      </c>
    </row>
    <row r="64" spans="1:4">
      <c r="A64" s="378"/>
      <c r="B64" s="378"/>
      <c r="C64" s="21" t="s">
        <v>93</v>
      </c>
      <c r="D64" s="93" t="s">
        <v>619</v>
      </c>
    </row>
    <row r="65" spans="1:4" ht="30">
      <c r="A65" s="378"/>
      <c r="B65" s="378"/>
      <c r="C65" s="21" t="s">
        <v>89</v>
      </c>
      <c r="D65" s="256">
        <v>0.1</v>
      </c>
    </row>
    <row r="66" spans="1:4" ht="30.75">
      <c r="A66" s="378"/>
      <c r="B66" s="378"/>
      <c r="C66" s="18" t="s">
        <v>216</v>
      </c>
      <c r="D66" s="169" t="s">
        <v>636</v>
      </c>
    </row>
    <row r="67" spans="1:4">
      <c r="A67" s="378"/>
      <c r="B67" s="378"/>
      <c r="C67" s="18" t="s">
        <v>217</v>
      </c>
      <c r="D67" s="170">
        <v>45261</v>
      </c>
    </row>
    <row r="68" spans="1:4">
      <c r="A68" s="378"/>
      <c r="B68" s="378"/>
      <c r="C68" s="18" t="s">
        <v>218</v>
      </c>
      <c r="D68" s="169" t="s">
        <v>1098</v>
      </c>
    </row>
    <row r="69" spans="1:4">
      <c r="A69" s="378"/>
      <c r="B69" s="378"/>
      <c r="C69" s="18" t="s">
        <v>228</v>
      </c>
      <c r="D69" s="169" t="s">
        <v>1085</v>
      </c>
    </row>
    <row r="70" spans="1:4" ht="30">
      <c r="A70" s="378"/>
      <c r="B70" s="378"/>
      <c r="C70" s="18" t="s">
        <v>89</v>
      </c>
      <c r="D70" s="256">
        <v>0.1</v>
      </c>
    </row>
    <row r="71" spans="1:4">
      <c r="A71" s="378"/>
      <c r="B71" s="378"/>
      <c r="C71" s="258" t="s">
        <v>229</v>
      </c>
      <c r="D71" s="294" t="s">
        <v>637</v>
      </c>
    </row>
    <row r="72" spans="1:4">
      <c r="A72" s="378"/>
      <c r="B72" s="378"/>
      <c r="C72" s="258" t="s">
        <v>234</v>
      </c>
      <c r="D72" s="295" t="s">
        <v>607</v>
      </c>
    </row>
    <row r="73" spans="1:4">
      <c r="A73" s="378"/>
      <c r="B73" s="378"/>
      <c r="C73" s="258" t="s">
        <v>235</v>
      </c>
      <c r="D73" s="295" t="s">
        <v>620</v>
      </c>
    </row>
    <row r="74" spans="1:4" ht="30.75">
      <c r="A74" s="378"/>
      <c r="B74" s="378"/>
      <c r="C74" s="258" t="s">
        <v>364</v>
      </c>
      <c r="D74" s="295" t="s">
        <v>621</v>
      </c>
    </row>
    <row r="75" spans="1:4" ht="30">
      <c r="A75" s="378"/>
      <c r="B75" s="378"/>
      <c r="C75" s="258" t="s">
        <v>89</v>
      </c>
      <c r="D75" s="296">
        <v>0.02</v>
      </c>
    </row>
    <row r="76" spans="1:4" ht="45.75">
      <c r="A76" s="378"/>
      <c r="B76" s="378"/>
      <c r="C76" s="16" t="s">
        <v>221</v>
      </c>
      <c r="D76" s="100" t="s">
        <v>638</v>
      </c>
    </row>
    <row r="77" spans="1:4" ht="30.75">
      <c r="A77" s="378"/>
      <c r="B77" s="378"/>
      <c r="C77" s="18" t="s">
        <v>84</v>
      </c>
      <c r="D77" s="98" t="s">
        <v>639</v>
      </c>
    </row>
    <row r="78" spans="1:4">
      <c r="A78" s="378"/>
      <c r="B78" s="378"/>
      <c r="C78" s="18" t="s">
        <v>85</v>
      </c>
      <c r="D78" s="98" t="s">
        <v>623</v>
      </c>
    </row>
    <row r="79" spans="1:4">
      <c r="A79" s="378"/>
      <c r="B79" s="378"/>
      <c r="C79" s="18" t="s">
        <v>86</v>
      </c>
      <c r="D79" s="98" t="s">
        <v>604</v>
      </c>
    </row>
    <row r="80" spans="1:4" ht="30">
      <c r="A80" s="378"/>
      <c r="B80" s="378"/>
      <c r="C80" s="18" t="s">
        <v>87</v>
      </c>
      <c r="D80" s="280" t="s">
        <v>1086</v>
      </c>
    </row>
    <row r="81" spans="1:16" ht="30">
      <c r="A81" s="378"/>
      <c r="B81" s="378"/>
      <c r="C81" s="18" t="s">
        <v>89</v>
      </c>
      <c r="D81" s="257">
        <v>0.1</v>
      </c>
    </row>
    <row r="82" spans="1:16" ht="30.75">
      <c r="A82" s="378"/>
      <c r="B82" s="378"/>
      <c r="C82" s="21" t="s">
        <v>90</v>
      </c>
      <c r="D82" s="93" t="s">
        <v>640</v>
      </c>
    </row>
    <row r="83" spans="1:16">
      <c r="A83" s="378"/>
      <c r="B83" s="378"/>
      <c r="C83" s="21" t="s">
        <v>98</v>
      </c>
      <c r="D83" s="93" t="s">
        <v>624</v>
      </c>
    </row>
    <row r="84" spans="1:16">
      <c r="A84" s="378"/>
      <c r="B84" s="378"/>
      <c r="C84" s="21" t="s">
        <v>92</v>
      </c>
      <c r="D84" s="93" t="s">
        <v>620</v>
      </c>
    </row>
    <row r="85" spans="1:16" ht="30.75">
      <c r="A85" s="378"/>
      <c r="B85" s="378"/>
      <c r="C85" s="21" t="s">
        <v>93</v>
      </c>
      <c r="D85" s="93" t="s">
        <v>1087</v>
      </c>
    </row>
    <row r="86" spans="1:16" ht="30">
      <c r="A86" s="378"/>
      <c r="B86" s="378"/>
      <c r="C86" s="21" t="s">
        <v>89</v>
      </c>
      <c r="D86" s="256">
        <v>0.15</v>
      </c>
    </row>
    <row r="87" spans="1:16">
      <c r="A87" s="378"/>
      <c r="B87" s="378"/>
      <c r="C87" s="18" t="s">
        <v>216</v>
      </c>
      <c r="D87" s="98" t="s">
        <v>641</v>
      </c>
    </row>
    <row r="88" spans="1:16">
      <c r="A88" s="378"/>
      <c r="B88" s="378"/>
      <c r="C88" s="18" t="s">
        <v>217</v>
      </c>
      <c r="D88" s="98" t="s">
        <v>623</v>
      </c>
    </row>
    <row r="89" spans="1:16">
      <c r="A89" s="378"/>
      <c r="B89" s="378"/>
      <c r="C89" s="18" t="s">
        <v>218</v>
      </c>
      <c r="D89" s="98" t="s">
        <v>604</v>
      </c>
    </row>
    <row r="90" spans="1:16">
      <c r="A90" s="378"/>
      <c r="B90" s="378"/>
      <c r="C90" s="18" t="s">
        <v>228</v>
      </c>
      <c r="D90" s="98" t="s">
        <v>625</v>
      </c>
    </row>
    <row r="91" spans="1:16" ht="30">
      <c r="A91" s="390"/>
      <c r="B91" s="390"/>
      <c r="C91" s="18" t="s">
        <v>89</v>
      </c>
      <c r="D91" s="257">
        <v>0.25</v>
      </c>
    </row>
    <row r="92" spans="1:16">
      <c r="A92" s="28"/>
      <c r="B92" s="28"/>
      <c r="C92" s="26"/>
    </row>
    <row r="93" spans="1:16">
      <c r="A93" s="355" t="s">
        <v>103</v>
      </c>
      <c r="B93" s="355"/>
      <c r="C93" s="356" t="s">
        <v>104</v>
      </c>
      <c r="D93" s="356"/>
      <c r="E93" s="357">
        <v>2023</v>
      </c>
      <c r="F93" s="357"/>
      <c r="G93" s="357"/>
      <c r="H93" s="357"/>
      <c r="I93" s="357">
        <v>2024</v>
      </c>
      <c r="J93" s="357"/>
      <c r="K93" s="357"/>
      <c r="L93" s="357"/>
      <c r="M93" s="357">
        <v>2025</v>
      </c>
      <c r="N93" s="357"/>
      <c r="O93" s="357"/>
      <c r="P93" s="357"/>
    </row>
    <row r="94" spans="1:16" ht="47.25">
      <c r="A94" s="355"/>
      <c r="B94" s="355"/>
      <c r="C94" s="356"/>
      <c r="D94" s="356"/>
      <c r="E94" s="31" t="s">
        <v>105</v>
      </c>
      <c r="F94" s="31" t="s">
        <v>106</v>
      </c>
      <c r="G94" s="29" t="s">
        <v>107</v>
      </c>
      <c r="H94" s="31" t="s">
        <v>108</v>
      </c>
      <c r="I94" s="31" t="s">
        <v>105</v>
      </c>
      <c r="J94" s="31" t="s">
        <v>106</v>
      </c>
      <c r="K94" s="29" t="s">
        <v>107</v>
      </c>
      <c r="L94" s="31" t="s">
        <v>108</v>
      </c>
      <c r="M94" s="31" t="s">
        <v>105</v>
      </c>
      <c r="N94" s="31" t="s">
        <v>106</v>
      </c>
      <c r="O94" s="29" t="s">
        <v>107</v>
      </c>
      <c r="P94" s="31" t="s">
        <v>108</v>
      </c>
    </row>
    <row r="95" spans="1:16">
      <c r="A95" s="355"/>
      <c r="B95" s="355"/>
      <c r="C95" s="356" t="s">
        <v>109</v>
      </c>
      <c r="D95" s="32" t="s">
        <v>110</v>
      </c>
      <c r="E95" s="33"/>
      <c r="F95" s="33"/>
      <c r="G95" s="33"/>
      <c r="H95" s="33"/>
      <c r="I95" s="33"/>
      <c r="J95" s="33"/>
      <c r="K95" s="33"/>
      <c r="L95" s="33"/>
      <c r="M95" s="33"/>
      <c r="N95" s="33"/>
      <c r="O95" s="33"/>
      <c r="P95" s="33"/>
    </row>
    <row r="96" spans="1:16">
      <c r="A96" s="355"/>
      <c r="B96" s="355"/>
      <c r="C96" s="356"/>
      <c r="D96" s="32" t="s">
        <v>111</v>
      </c>
      <c r="E96" s="33"/>
      <c r="F96" s="33"/>
      <c r="G96" s="33"/>
      <c r="H96" s="33"/>
      <c r="I96" s="33"/>
      <c r="J96" s="33"/>
      <c r="K96" s="33"/>
      <c r="L96" s="33"/>
      <c r="M96" s="33"/>
      <c r="N96" s="33"/>
      <c r="O96" s="33"/>
      <c r="P96" s="33"/>
    </row>
    <row r="97" spans="1:16">
      <c r="A97" s="355"/>
      <c r="B97" s="355"/>
      <c r="C97" s="356"/>
      <c r="D97" s="34" t="s">
        <v>112</v>
      </c>
      <c r="E97" s="35">
        <f>SUM(E95:E96)</f>
        <v>0</v>
      </c>
      <c r="F97" s="35">
        <f t="shared" ref="F97:P97" si="0">SUM(F95:F96)</f>
        <v>0</v>
      </c>
      <c r="G97" s="35">
        <f t="shared" si="0"/>
        <v>0</v>
      </c>
      <c r="H97" s="35">
        <f t="shared" si="0"/>
        <v>0</v>
      </c>
      <c r="I97" s="35">
        <f t="shared" si="0"/>
        <v>0</v>
      </c>
      <c r="J97" s="35">
        <f t="shared" si="0"/>
        <v>0</v>
      </c>
      <c r="K97" s="35">
        <f t="shared" si="0"/>
        <v>0</v>
      </c>
      <c r="L97" s="35">
        <f t="shared" si="0"/>
        <v>0</v>
      </c>
      <c r="M97" s="35">
        <f t="shared" si="0"/>
        <v>0</v>
      </c>
      <c r="N97" s="35">
        <f t="shared" si="0"/>
        <v>0</v>
      </c>
      <c r="O97" s="35">
        <f t="shared" si="0"/>
        <v>0</v>
      </c>
      <c r="P97" s="35">
        <f t="shared" si="0"/>
        <v>0</v>
      </c>
    </row>
    <row r="98" spans="1:16">
      <c r="A98" s="355"/>
      <c r="B98" s="355"/>
      <c r="C98" s="356"/>
      <c r="D98" s="32" t="s">
        <v>113</v>
      </c>
      <c r="E98" s="236">
        <v>165467636.50032339</v>
      </c>
      <c r="F98" s="236">
        <v>113518302.27884692</v>
      </c>
      <c r="G98" s="236">
        <v>0</v>
      </c>
      <c r="H98" s="236">
        <v>0</v>
      </c>
      <c r="I98" s="236">
        <v>168973624.94581515</v>
      </c>
      <c r="J98" s="236">
        <v>415164627.64105135</v>
      </c>
      <c r="K98" s="236">
        <v>0</v>
      </c>
      <c r="L98" s="236">
        <v>0</v>
      </c>
      <c r="M98" s="236">
        <v>104830170.38386813</v>
      </c>
      <c r="N98" s="236">
        <v>14904781.819363102</v>
      </c>
      <c r="O98" s="236">
        <v>0</v>
      </c>
      <c r="P98" s="236">
        <v>0</v>
      </c>
    </row>
    <row r="99" spans="1:16">
      <c r="A99" s="355"/>
      <c r="B99" s="355"/>
      <c r="C99" s="356"/>
      <c r="D99" s="32" t="s">
        <v>114</v>
      </c>
      <c r="E99" s="236">
        <v>0</v>
      </c>
      <c r="F99" s="236">
        <v>0</v>
      </c>
      <c r="G99" s="236">
        <v>0</v>
      </c>
      <c r="H99" s="236">
        <v>0</v>
      </c>
      <c r="I99" s="236">
        <v>0</v>
      </c>
      <c r="J99" s="236">
        <v>0</v>
      </c>
      <c r="K99" s="236">
        <v>0</v>
      </c>
      <c r="L99" s="236">
        <v>0</v>
      </c>
      <c r="M99" s="236">
        <v>0</v>
      </c>
      <c r="N99" s="236">
        <v>0</v>
      </c>
      <c r="O99" s="236">
        <v>0</v>
      </c>
      <c r="P99" s="236">
        <v>0</v>
      </c>
    </row>
    <row r="100" spans="1:16">
      <c r="A100" s="355"/>
      <c r="B100" s="355"/>
      <c r="C100" s="356"/>
      <c r="D100" s="32" t="s">
        <v>115</v>
      </c>
      <c r="E100" s="236">
        <v>0</v>
      </c>
      <c r="F100" s="236">
        <v>0</v>
      </c>
      <c r="G100" s="236">
        <v>0</v>
      </c>
      <c r="H100" s="236">
        <v>0</v>
      </c>
      <c r="I100" s="236">
        <v>0</v>
      </c>
      <c r="J100" s="236">
        <v>0</v>
      </c>
      <c r="K100" s="236">
        <v>0</v>
      </c>
      <c r="L100" s="236">
        <v>0</v>
      </c>
      <c r="M100" s="236">
        <v>0</v>
      </c>
      <c r="N100" s="236">
        <v>0</v>
      </c>
      <c r="O100" s="236">
        <v>0</v>
      </c>
      <c r="P100" s="236">
        <v>0</v>
      </c>
    </row>
    <row r="101" spans="1:16">
      <c r="A101" s="355"/>
      <c r="B101" s="355"/>
      <c r="C101" s="356"/>
      <c r="D101" s="32" t="s">
        <v>116</v>
      </c>
      <c r="E101" s="236">
        <v>0</v>
      </c>
      <c r="F101" s="236">
        <v>0</v>
      </c>
      <c r="G101" s="236">
        <v>0</v>
      </c>
      <c r="H101" s="236">
        <v>0</v>
      </c>
      <c r="I101" s="236">
        <v>0</v>
      </c>
      <c r="J101" s="236">
        <v>0</v>
      </c>
      <c r="K101" s="236">
        <v>0</v>
      </c>
      <c r="L101" s="236">
        <v>0</v>
      </c>
      <c r="M101" s="236">
        <v>0</v>
      </c>
      <c r="N101" s="236">
        <v>0</v>
      </c>
      <c r="O101" s="236">
        <v>0</v>
      </c>
      <c r="P101" s="236">
        <v>0</v>
      </c>
    </row>
    <row r="102" spans="1:16">
      <c r="A102" s="355"/>
      <c r="B102" s="355"/>
      <c r="C102" s="356"/>
      <c r="D102" s="32" t="s">
        <v>117</v>
      </c>
      <c r="E102" s="236">
        <v>0</v>
      </c>
      <c r="F102" s="236">
        <v>0</v>
      </c>
      <c r="G102" s="236">
        <v>0</v>
      </c>
      <c r="H102" s="236">
        <v>0</v>
      </c>
      <c r="I102" s="236">
        <v>0</v>
      </c>
      <c r="J102" s="236">
        <v>7796999.9999999991</v>
      </c>
      <c r="K102" s="236">
        <v>0</v>
      </c>
      <c r="L102" s="236">
        <v>0</v>
      </c>
      <c r="M102" s="236">
        <v>0</v>
      </c>
      <c r="N102" s="236">
        <v>0</v>
      </c>
      <c r="O102" s="236">
        <v>0</v>
      </c>
      <c r="P102" s="236">
        <v>0</v>
      </c>
    </row>
    <row r="103" spans="1:16">
      <c r="A103" s="355"/>
      <c r="B103" s="355"/>
      <c r="C103" s="356"/>
      <c r="D103" s="32" t="s">
        <v>118</v>
      </c>
      <c r="E103" s="236">
        <v>0</v>
      </c>
      <c r="F103" s="236">
        <v>0</v>
      </c>
      <c r="G103" s="236">
        <v>0</v>
      </c>
      <c r="H103" s="236">
        <v>0</v>
      </c>
      <c r="I103" s="236">
        <v>0</v>
      </c>
      <c r="J103" s="236">
        <v>0</v>
      </c>
      <c r="K103" s="236">
        <v>0</v>
      </c>
      <c r="L103" s="236">
        <v>0</v>
      </c>
      <c r="M103" s="236">
        <v>0</v>
      </c>
      <c r="N103" s="236">
        <v>0</v>
      </c>
      <c r="O103" s="236">
        <v>0</v>
      </c>
      <c r="P103" s="236">
        <v>0</v>
      </c>
    </row>
    <row r="104" spans="1:16">
      <c r="A104" s="355"/>
      <c r="B104" s="355"/>
      <c r="C104" s="356"/>
      <c r="D104" s="32" t="s">
        <v>119</v>
      </c>
      <c r="E104" s="236">
        <v>0</v>
      </c>
      <c r="F104" s="236">
        <v>8094000</v>
      </c>
      <c r="G104" s="236">
        <v>0</v>
      </c>
      <c r="H104" s="236">
        <v>0</v>
      </c>
      <c r="I104" s="236">
        <v>0</v>
      </c>
      <c r="J104" s="236">
        <v>1724999.9999999998</v>
      </c>
      <c r="K104" s="236">
        <v>0</v>
      </c>
      <c r="L104" s="236">
        <v>0</v>
      </c>
      <c r="M104" s="236">
        <v>0</v>
      </c>
      <c r="N104" s="236">
        <v>0</v>
      </c>
      <c r="O104" s="236">
        <v>0</v>
      </c>
      <c r="P104" s="236">
        <v>0</v>
      </c>
    </row>
    <row r="105" spans="1:16">
      <c r="A105" s="355"/>
      <c r="B105" s="355"/>
      <c r="C105" s="356"/>
      <c r="D105" s="34" t="s">
        <v>120</v>
      </c>
      <c r="E105" s="237">
        <f t="shared" ref="E105:P105" si="1">SUM(E98:E104)</f>
        <v>165467636.50032339</v>
      </c>
      <c r="F105" s="237">
        <f t="shared" si="1"/>
        <v>121612302.27884692</v>
      </c>
      <c r="G105" s="237">
        <f t="shared" si="1"/>
        <v>0</v>
      </c>
      <c r="H105" s="237">
        <f t="shared" si="1"/>
        <v>0</v>
      </c>
      <c r="I105" s="237">
        <f t="shared" si="1"/>
        <v>168973624.94581515</v>
      </c>
      <c r="J105" s="237">
        <f t="shared" si="1"/>
        <v>424686627.64105135</v>
      </c>
      <c r="K105" s="237">
        <f t="shared" si="1"/>
        <v>0</v>
      </c>
      <c r="L105" s="237">
        <f t="shared" si="1"/>
        <v>0</v>
      </c>
      <c r="M105" s="237">
        <f t="shared" si="1"/>
        <v>104830170.38386813</v>
      </c>
      <c r="N105" s="237">
        <f t="shared" si="1"/>
        <v>14904781.819363102</v>
      </c>
      <c r="O105" s="237">
        <f t="shared" si="1"/>
        <v>0</v>
      </c>
      <c r="P105" s="237">
        <f t="shared" si="1"/>
        <v>0</v>
      </c>
    </row>
  </sheetData>
  <mergeCells count="23">
    <mergeCell ref="A29:B32"/>
    <mergeCell ref="A1:D1"/>
    <mergeCell ref="A3:B4"/>
    <mergeCell ref="A5:B7"/>
    <mergeCell ref="A8:A14"/>
    <mergeCell ref="B8:B10"/>
    <mergeCell ref="B11:B13"/>
    <mergeCell ref="A15:A25"/>
    <mergeCell ref="B15:B17"/>
    <mergeCell ref="B18:B23"/>
    <mergeCell ref="B24:B25"/>
    <mergeCell ref="A26:B28"/>
    <mergeCell ref="A33:B36"/>
    <mergeCell ref="A37:B38"/>
    <mergeCell ref="A39:A91"/>
    <mergeCell ref="B39:B91"/>
    <mergeCell ref="A93:B105"/>
    <mergeCell ref="C98:C105"/>
    <mergeCell ref="C93:D94"/>
    <mergeCell ref="E93:H93"/>
    <mergeCell ref="I93:L93"/>
    <mergeCell ref="M93:P93"/>
    <mergeCell ref="C95:C97"/>
  </mergeCells>
  <hyperlinks>
    <hyperlink ref="D10" r:id="rId1" xr:uid="{E69EDE71-BCF8-4F6C-8CC1-5A6DECB76E2B}"/>
    <hyperlink ref="D13" r:id="rId2" xr:uid="{F5A3CB66-6320-4AD2-B896-4A929E1A38A7}"/>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CF66A-46AE-4A24-B90B-553B90A7F576}">
  <sheetPr>
    <tabColor rgb="FF00B050"/>
  </sheetPr>
  <dimension ref="A1:CO69"/>
  <sheetViews>
    <sheetView zoomScaleNormal="100" workbookViewId="0">
      <pane xSplit="9" ySplit="3" topLeftCell="J16" activePane="bottomRight" state="frozen"/>
      <selection pane="topRight" activeCell="J1" sqref="J1"/>
      <selection pane="bottomLeft" activeCell="A4" sqref="A4"/>
      <selection pane="bottomRight" activeCell="E23" sqref="E23:G23"/>
    </sheetView>
  </sheetViews>
  <sheetFormatPr defaultColWidth="11.42578125" defaultRowHeight="15"/>
  <cols>
    <col min="1" max="1" width="15.42578125" customWidth="1"/>
    <col min="2" max="2" width="21.7109375" style="48" customWidth="1"/>
    <col min="3" max="4" width="23" style="48" customWidth="1"/>
    <col min="5" max="5" width="10.7109375" style="62" customWidth="1"/>
    <col min="6" max="6" width="14" style="48" bestFit="1" customWidth="1"/>
    <col min="7" max="8" width="12.42578125" style="48" bestFit="1" customWidth="1"/>
    <col min="9" max="9" width="17.7109375" style="113" customWidth="1"/>
    <col min="10" max="10" width="15" style="48" bestFit="1" customWidth="1"/>
    <col min="11" max="11" width="12.42578125" style="48" customWidth="1"/>
    <col min="12" max="13" width="11.42578125" style="48"/>
    <col min="14" max="15" width="12.42578125" style="48" bestFit="1" customWidth="1"/>
    <col min="16" max="20" width="11.42578125" style="48"/>
    <col min="21" max="21" width="11.42578125" style="54"/>
    <col min="63" max="63" width="12.42578125" bestFit="1" customWidth="1"/>
  </cols>
  <sheetData>
    <row r="1" spans="1:93" s="36" customFormat="1">
      <c r="A1" s="406" t="s">
        <v>121</v>
      </c>
      <c r="B1" s="407" t="s">
        <v>122</v>
      </c>
      <c r="C1" s="407" t="s">
        <v>123</v>
      </c>
      <c r="D1" s="414" t="s">
        <v>124</v>
      </c>
      <c r="E1" s="414" t="s">
        <v>125</v>
      </c>
      <c r="F1" s="410" t="s">
        <v>126</v>
      </c>
      <c r="G1" s="410" t="s">
        <v>127</v>
      </c>
      <c r="H1" s="406" t="s">
        <v>128</v>
      </c>
      <c r="I1" s="413"/>
      <c r="J1" s="409"/>
      <c r="K1" s="409"/>
      <c r="L1" s="409"/>
      <c r="M1" s="409"/>
      <c r="N1" s="409"/>
      <c r="O1" s="409"/>
      <c r="P1" s="409"/>
      <c r="Q1" s="409"/>
      <c r="R1" s="409"/>
      <c r="S1" s="409"/>
      <c r="T1" s="409"/>
      <c r="U1" s="409"/>
      <c r="V1" s="409"/>
      <c r="W1" s="409"/>
      <c r="X1" s="409"/>
      <c r="Y1" s="409"/>
      <c r="Z1" s="409"/>
      <c r="AA1" s="409"/>
      <c r="AB1" s="409"/>
      <c r="AC1" s="409"/>
      <c r="AD1" s="409"/>
      <c r="AE1" s="409"/>
      <c r="AF1" s="409"/>
      <c r="AG1" s="409"/>
      <c r="AH1" s="409"/>
      <c r="AI1" s="409"/>
      <c r="AJ1" s="409"/>
      <c r="AK1" s="409"/>
      <c r="AL1" s="409"/>
      <c r="AM1" s="409"/>
      <c r="AN1" s="409"/>
      <c r="AO1" s="409"/>
      <c r="AP1" s="409"/>
      <c r="AQ1" s="409"/>
      <c r="AR1" s="409"/>
      <c r="AS1" s="409"/>
      <c r="AT1" s="409"/>
      <c r="AU1" s="409"/>
      <c r="AV1" s="409"/>
      <c r="AW1" s="409"/>
      <c r="AX1" s="409"/>
      <c r="AY1" s="409"/>
      <c r="AZ1" s="409"/>
      <c r="BA1" s="409"/>
      <c r="BB1" s="409"/>
      <c r="BC1" s="409"/>
      <c r="BD1" s="409"/>
      <c r="BE1" s="409"/>
      <c r="BF1" s="409"/>
      <c r="BG1" s="409"/>
      <c r="BH1" s="409"/>
      <c r="BI1" s="409"/>
      <c r="BJ1" s="409"/>
      <c r="BK1" s="409"/>
      <c r="BL1" s="409"/>
      <c r="BM1" s="409"/>
      <c r="BN1" s="409"/>
      <c r="BO1" s="409"/>
      <c r="BP1" s="409"/>
      <c r="BQ1" s="409"/>
      <c r="BR1" s="409"/>
      <c r="BS1" s="409"/>
      <c r="BT1" s="409"/>
      <c r="BU1" s="409"/>
      <c r="BV1" s="409"/>
      <c r="BW1" s="409"/>
      <c r="BX1" s="409"/>
      <c r="BY1" s="409"/>
      <c r="BZ1" s="409"/>
      <c r="CA1" s="409"/>
      <c r="CB1" s="409"/>
      <c r="CC1" s="409"/>
      <c r="CD1" s="409"/>
      <c r="CE1" s="409"/>
      <c r="CF1" s="409"/>
      <c r="CG1" s="409"/>
      <c r="CH1" s="409"/>
      <c r="CI1" s="409"/>
      <c r="CJ1" s="409"/>
      <c r="CK1" s="409"/>
      <c r="CL1" s="409"/>
      <c r="CM1" s="409"/>
      <c r="CN1" s="409"/>
      <c r="CO1" s="409"/>
    </row>
    <row r="2" spans="1:93" s="37" customFormat="1">
      <c r="A2" s="407"/>
      <c r="B2" s="407"/>
      <c r="C2" s="407"/>
      <c r="D2" s="411"/>
      <c r="E2" s="411"/>
      <c r="F2" s="411"/>
      <c r="G2" s="411"/>
      <c r="H2" s="407"/>
      <c r="I2" s="413"/>
      <c r="J2" s="397"/>
      <c r="K2" s="397"/>
      <c r="L2" s="397"/>
      <c r="M2" s="397"/>
      <c r="N2" s="397"/>
      <c r="O2" s="397"/>
      <c r="P2" s="397"/>
      <c r="Q2" s="397"/>
      <c r="R2" s="397"/>
      <c r="S2" s="397"/>
      <c r="T2" s="397"/>
      <c r="U2" s="397"/>
      <c r="V2" s="397"/>
      <c r="W2" s="397"/>
      <c r="X2" s="397"/>
      <c r="Y2" s="397"/>
      <c r="Z2" s="397"/>
      <c r="AA2" s="397"/>
      <c r="AB2" s="397"/>
      <c r="AC2" s="397"/>
      <c r="AD2" s="397"/>
      <c r="AE2" s="397"/>
      <c r="AF2" s="397"/>
      <c r="AG2" s="397"/>
      <c r="AH2" s="397"/>
      <c r="AI2" s="397"/>
      <c r="AJ2" s="397"/>
      <c r="AK2" s="397"/>
      <c r="AL2" s="397"/>
      <c r="AM2" s="397"/>
      <c r="AN2" s="397"/>
      <c r="AO2" s="397"/>
      <c r="AP2" s="397"/>
      <c r="AQ2" s="397"/>
      <c r="AR2" s="397"/>
      <c r="AS2" s="397"/>
      <c r="AT2" s="397"/>
      <c r="AU2" s="397"/>
      <c r="AV2" s="397"/>
      <c r="AW2" s="397"/>
      <c r="AX2" s="397"/>
      <c r="AY2" s="397"/>
      <c r="AZ2" s="397"/>
      <c r="BA2" s="397"/>
      <c r="BB2" s="397"/>
      <c r="BC2" s="397"/>
      <c r="BD2" s="397"/>
      <c r="BE2" s="397"/>
      <c r="BF2" s="397"/>
      <c r="BG2" s="397"/>
      <c r="BH2" s="397"/>
      <c r="BI2" s="397"/>
      <c r="BJ2" s="397"/>
      <c r="BK2" s="397"/>
      <c r="BL2" s="397"/>
      <c r="BM2" s="397"/>
      <c r="BN2" s="397"/>
      <c r="BO2" s="397"/>
      <c r="BP2" s="397"/>
      <c r="BQ2" s="397"/>
      <c r="BR2" s="397"/>
      <c r="BS2" s="397"/>
      <c r="BT2" s="397"/>
      <c r="BU2" s="397"/>
      <c r="BV2" s="397"/>
      <c r="BW2" s="397"/>
      <c r="BX2" s="397"/>
      <c r="BY2" s="397"/>
      <c r="BZ2" s="397"/>
      <c r="CA2" s="397"/>
      <c r="CB2" s="397"/>
      <c r="CC2" s="397"/>
      <c r="CD2" s="397"/>
      <c r="CE2" s="397"/>
      <c r="CF2" s="397"/>
      <c r="CG2" s="397"/>
      <c r="CH2" s="397"/>
      <c r="CI2" s="397"/>
      <c r="CJ2" s="397"/>
      <c r="CK2" s="397"/>
      <c r="CL2" s="397"/>
      <c r="CM2" s="397"/>
      <c r="CN2" s="397"/>
      <c r="CO2" s="397"/>
    </row>
    <row r="3" spans="1:93" s="36" customFormat="1">
      <c r="A3" s="407"/>
      <c r="B3" s="407"/>
      <c r="C3" s="407"/>
      <c r="D3" s="412"/>
      <c r="E3" s="412"/>
      <c r="F3" s="412"/>
      <c r="G3" s="412"/>
      <c r="H3" s="407"/>
      <c r="I3" s="413"/>
      <c r="J3" s="298"/>
      <c r="K3" s="298"/>
      <c r="L3" s="299"/>
      <c r="M3" s="298"/>
      <c r="N3" s="298"/>
      <c r="O3" s="298"/>
      <c r="P3" s="299"/>
      <c r="Q3" s="298"/>
      <c r="R3" s="298"/>
      <c r="S3" s="298"/>
      <c r="T3" s="299"/>
      <c r="U3" s="298"/>
      <c r="V3" s="298"/>
      <c r="W3" s="298"/>
      <c r="X3" s="299"/>
      <c r="Y3" s="298"/>
      <c r="Z3" s="298"/>
      <c r="AA3" s="298"/>
      <c r="AB3" s="299"/>
      <c r="AC3" s="298"/>
      <c r="AD3" s="298"/>
      <c r="AE3" s="298"/>
      <c r="AF3" s="299"/>
      <c r="AG3" s="298"/>
      <c r="AH3" s="298"/>
      <c r="AI3" s="298"/>
      <c r="AJ3" s="299"/>
      <c r="AK3" s="298"/>
      <c r="AL3" s="298"/>
      <c r="AM3" s="298"/>
      <c r="AN3" s="299"/>
      <c r="AO3" s="298"/>
      <c r="AP3" s="298"/>
      <c r="AQ3" s="298"/>
      <c r="AR3" s="299"/>
      <c r="AS3" s="298"/>
      <c r="AT3" s="298"/>
      <c r="AU3" s="298"/>
      <c r="AV3" s="299"/>
      <c r="AW3" s="298"/>
      <c r="AX3" s="298"/>
      <c r="AY3" s="298"/>
      <c r="AZ3" s="299"/>
      <c r="BA3" s="298"/>
      <c r="BB3" s="298"/>
      <c r="BC3" s="298"/>
      <c r="BD3" s="299"/>
      <c r="BE3" s="298"/>
      <c r="BF3" s="298"/>
      <c r="BG3" s="298"/>
      <c r="BH3" s="299"/>
      <c r="BI3" s="298"/>
      <c r="BJ3" s="298"/>
      <c r="BK3" s="298"/>
      <c r="BL3" s="299"/>
      <c r="BM3" s="298"/>
      <c r="BN3" s="298"/>
      <c r="BO3" s="298"/>
      <c r="BP3" s="299"/>
      <c r="BQ3" s="298"/>
      <c r="BR3" s="298"/>
      <c r="BS3" s="298"/>
      <c r="BT3" s="299"/>
      <c r="BU3" s="298"/>
      <c r="BV3" s="298"/>
      <c r="BW3" s="298"/>
      <c r="BX3" s="299"/>
      <c r="BY3" s="298"/>
      <c r="BZ3" s="298"/>
      <c r="CA3" s="298"/>
      <c r="CB3" s="299"/>
      <c r="CC3" s="298"/>
      <c r="CD3" s="298"/>
      <c r="CE3" s="298"/>
      <c r="CF3" s="299"/>
      <c r="CG3" s="298"/>
      <c r="CH3" s="298"/>
      <c r="CI3" s="298"/>
      <c r="CJ3" s="299"/>
      <c r="CK3" s="298"/>
      <c r="CL3" s="298"/>
      <c r="CM3" s="298"/>
      <c r="CN3" s="299"/>
      <c r="CO3" s="298"/>
    </row>
    <row r="4" spans="1:93" s="43" customFormat="1" ht="76.5">
      <c r="A4" s="421" t="s">
        <v>602</v>
      </c>
      <c r="B4" s="423" t="s">
        <v>628</v>
      </c>
      <c r="C4" s="44" t="s">
        <v>629</v>
      </c>
      <c r="D4" s="44" t="s">
        <v>608</v>
      </c>
      <c r="E4" s="73">
        <v>0.08</v>
      </c>
      <c r="F4" s="46">
        <v>45078</v>
      </c>
      <c r="G4" s="46">
        <v>45261</v>
      </c>
      <c r="H4" s="47">
        <v>7</v>
      </c>
      <c r="I4" s="300"/>
      <c r="J4" s="301"/>
      <c r="K4" s="301"/>
      <c r="L4" s="302"/>
      <c r="M4" s="302"/>
      <c r="N4" s="302"/>
      <c r="O4" s="302"/>
      <c r="P4" s="302"/>
      <c r="Q4" s="302"/>
      <c r="R4" s="302"/>
      <c r="S4" s="302"/>
      <c r="T4" s="302"/>
      <c r="U4" s="303"/>
      <c r="V4" s="303"/>
      <c r="W4" s="303"/>
      <c r="X4" s="303"/>
      <c r="Y4" s="303"/>
      <c r="Z4" s="303"/>
      <c r="AA4" s="303"/>
      <c r="AB4" s="303"/>
      <c r="AC4" s="303"/>
      <c r="AD4" s="303"/>
      <c r="AE4" s="303"/>
      <c r="AF4" s="303"/>
      <c r="AG4" s="303"/>
      <c r="AH4" s="303"/>
      <c r="AI4" s="303"/>
      <c r="AJ4" s="303"/>
      <c r="AK4" s="303"/>
      <c r="AL4" s="303"/>
      <c r="AM4" s="303"/>
      <c r="AN4" s="303"/>
      <c r="AO4" s="303"/>
      <c r="AP4" s="303"/>
      <c r="AQ4" s="303"/>
      <c r="AR4" s="303"/>
      <c r="AS4" s="303"/>
      <c r="AT4" s="303"/>
      <c r="AU4" s="303"/>
      <c r="AV4" s="303"/>
      <c r="AW4" s="303"/>
      <c r="AX4" s="303"/>
      <c r="AY4" s="303"/>
      <c r="AZ4" s="303"/>
      <c r="BA4" s="303"/>
      <c r="BB4" s="303"/>
      <c r="BC4" s="303"/>
      <c r="BD4" s="303"/>
      <c r="BE4" s="303"/>
      <c r="BF4" s="303"/>
      <c r="BG4" s="303"/>
      <c r="BH4" s="303"/>
      <c r="BI4" s="303"/>
      <c r="BJ4" s="303"/>
      <c r="BK4" s="303"/>
      <c r="BL4" s="303"/>
      <c r="BM4" s="303"/>
      <c r="BN4" s="303"/>
      <c r="BO4" s="303"/>
      <c r="BP4" s="303"/>
      <c r="BQ4" s="303"/>
      <c r="BR4" s="303"/>
      <c r="BS4" s="303"/>
      <c r="BT4" s="303"/>
      <c r="BU4" s="303"/>
      <c r="BV4" s="303"/>
      <c r="BW4" s="303"/>
      <c r="BX4" s="303"/>
      <c r="BY4" s="303"/>
      <c r="BZ4" s="303"/>
      <c r="CA4" s="303"/>
      <c r="CB4" s="303"/>
      <c r="CC4" s="303"/>
      <c r="CD4" s="303"/>
      <c r="CE4" s="301"/>
      <c r="CF4" s="303"/>
      <c r="CG4" s="303"/>
      <c r="CH4" s="303"/>
      <c r="CI4" s="303"/>
      <c r="CJ4" s="303"/>
      <c r="CK4" s="303"/>
      <c r="CL4" s="303"/>
      <c r="CM4" s="303"/>
      <c r="CN4" s="303"/>
      <c r="CO4" s="303"/>
    </row>
    <row r="5" spans="1:93" s="43" customFormat="1" ht="63.75">
      <c r="A5" s="422" t="s">
        <v>602</v>
      </c>
      <c r="B5" s="424" t="s">
        <v>605</v>
      </c>
      <c r="C5" s="39" t="s">
        <v>630</v>
      </c>
      <c r="D5" s="39" t="s">
        <v>611</v>
      </c>
      <c r="E5" s="72">
        <v>0.12</v>
      </c>
      <c r="F5" s="41">
        <v>45170</v>
      </c>
      <c r="G5" s="41">
        <v>45444</v>
      </c>
      <c r="H5" s="42">
        <v>10</v>
      </c>
      <c r="I5" s="300"/>
      <c r="J5" s="301"/>
      <c r="K5" s="301"/>
      <c r="L5" s="302"/>
      <c r="M5" s="302"/>
      <c r="N5" s="301"/>
      <c r="O5" s="301"/>
      <c r="P5" s="302"/>
      <c r="Q5" s="302"/>
      <c r="R5" s="302"/>
      <c r="S5" s="302"/>
      <c r="T5" s="302"/>
      <c r="U5" s="303"/>
      <c r="V5" s="303"/>
      <c r="W5" s="303"/>
      <c r="X5" s="303"/>
      <c r="Y5" s="303"/>
      <c r="Z5" s="303"/>
      <c r="AA5" s="303"/>
      <c r="AB5" s="303"/>
      <c r="AC5" s="303"/>
      <c r="AD5" s="303"/>
      <c r="AE5" s="303"/>
      <c r="AF5" s="303"/>
      <c r="AG5" s="303"/>
      <c r="AH5" s="303"/>
      <c r="AI5" s="303"/>
      <c r="AJ5" s="303"/>
      <c r="AK5" s="303"/>
      <c r="AL5" s="303"/>
      <c r="AM5" s="303"/>
      <c r="AN5" s="303"/>
      <c r="AO5" s="303"/>
      <c r="AP5" s="303"/>
      <c r="AQ5" s="303"/>
      <c r="AR5" s="303"/>
      <c r="AS5" s="303"/>
      <c r="AT5" s="303"/>
      <c r="AU5" s="303"/>
      <c r="AV5" s="303"/>
      <c r="AW5" s="303"/>
      <c r="AX5" s="303"/>
      <c r="AY5" s="303"/>
      <c r="AZ5" s="303"/>
      <c r="BA5" s="303"/>
      <c r="BB5" s="303"/>
      <c r="BC5" s="303"/>
      <c r="BD5" s="303"/>
      <c r="BE5" s="303"/>
      <c r="BF5" s="303"/>
      <c r="BG5" s="303"/>
      <c r="BH5" s="303"/>
      <c r="BI5" s="303"/>
      <c r="BJ5" s="303"/>
      <c r="BK5" s="303"/>
      <c r="BL5" s="303"/>
      <c r="BM5" s="303"/>
      <c r="BN5" s="303"/>
      <c r="BO5" s="303"/>
      <c r="BP5" s="303"/>
      <c r="BQ5" s="303"/>
      <c r="BR5" s="303"/>
      <c r="BS5" s="303"/>
      <c r="BT5" s="303"/>
      <c r="BU5" s="303"/>
      <c r="BV5" s="303"/>
      <c r="BW5" s="303"/>
      <c r="BX5" s="303"/>
      <c r="BY5" s="303"/>
      <c r="BZ5" s="303"/>
      <c r="CA5" s="303"/>
      <c r="CB5" s="303"/>
      <c r="CC5" s="303"/>
      <c r="CD5" s="303"/>
      <c r="CE5" s="301"/>
      <c r="CF5" s="303"/>
      <c r="CG5" s="303"/>
      <c r="CH5" s="303"/>
      <c r="CI5" s="303"/>
      <c r="CJ5" s="303"/>
      <c r="CK5" s="303"/>
      <c r="CL5" s="303"/>
      <c r="CM5" s="303"/>
      <c r="CN5" s="303"/>
      <c r="CO5" s="303"/>
    </row>
    <row r="6" spans="1:93" s="43" customFormat="1" ht="102">
      <c r="A6" s="422" t="s">
        <v>602</v>
      </c>
      <c r="B6" s="424" t="s">
        <v>605</v>
      </c>
      <c r="C6" s="44" t="s">
        <v>631</v>
      </c>
      <c r="D6" s="44" t="s">
        <v>614</v>
      </c>
      <c r="E6" s="73">
        <v>0.02</v>
      </c>
      <c r="F6" s="46">
        <v>45383</v>
      </c>
      <c r="G6" s="46">
        <v>45627</v>
      </c>
      <c r="H6" s="47">
        <v>9</v>
      </c>
      <c r="I6" s="300"/>
      <c r="J6" s="301"/>
      <c r="K6" s="301"/>
      <c r="L6" s="302"/>
      <c r="M6" s="302"/>
      <c r="N6" s="301"/>
      <c r="O6" s="301"/>
      <c r="P6" s="302"/>
      <c r="Q6" s="302"/>
      <c r="R6" s="302"/>
      <c r="S6" s="302"/>
      <c r="T6" s="302"/>
      <c r="U6" s="303"/>
      <c r="V6" s="303"/>
      <c r="W6" s="303"/>
      <c r="X6" s="303"/>
      <c r="Y6" s="303"/>
      <c r="Z6" s="303"/>
      <c r="AA6" s="303"/>
      <c r="AB6" s="303"/>
      <c r="AC6" s="303"/>
      <c r="AD6" s="303"/>
      <c r="AE6" s="303"/>
      <c r="AF6" s="303"/>
      <c r="AG6" s="303"/>
      <c r="AH6" s="303"/>
      <c r="AI6" s="303"/>
      <c r="AJ6" s="303"/>
      <c r="AK6" s="303"/>
      <c r="AL6" s="303"/>
      <c r="AM6" s="303"/>
      <c r="AN6" s="303"/>
      <c r="AO6" s="303"/>
      <c r="AP6" s="303"/>
      <c r="AQ6" s="303"/>
      <c r="AR6" s="303"/>
      <c r="AS6" s="303"/>
      <c r="AT6" s="303"/>
      <c r="AU6" s="303"/>
      <c r="AV6" s="303"/>
      <c r="AW6" s="303"/>
      <c r="AX6" s="303"/>
      <c r="AY6" s="303"/>
      <c r="AZ6" s="303"/>
      <c r="BA6" s="303"/>
      <c r="BB6" s="303"/>
      <c r="BC6" s="303"/>
      <c r="BD6" s="303"/>
      <c r="BE6" s="303"/>
      <c r="BF6" s="303"/>
      <c r="BG6" s="303"/>
      <c r="BH6" s="303"/>
      <c r="BI6" s="303"/>
      <c r="BJ6" s="303"/>
      <c r="BK6" s="303"/>
      <c r="BL6" s="303"/>
      <c r="BM6" s="303"/>
      <c r="BN6" s="303"/>
      <c r="BO6" s="303"/>
      <c r="BP6" s="303"/>
      <c r="BQ6" s="303"/>
      <c r="BR6" s="303"/>
      <c r="BS6" s="303"/>
      <c r="BT6" s="303"/>
      <c r="BU6" s="303"/>
      <c r="BV6" s="303"/>
      <c r="BW6" s="303"/>
      <c r="BX6" s="303"/>
      <c r="BY6" s="303"/>
      <c r="BZ6" s="303"/>
      <c r="CA6" s="303"/>
      <c r="CB6" s="303"/>
      <c r="CC6" s="303"/>
      <c r="CD6" s="303"/>
      <c r="CE6" s="301"/>
      <c r="CF6" s="303"/>
      <c r="CG6" s="303"/>
      <c r="CH6" s="303"/>
      <c r="CI6" s="303"/>
      <c r="CJ6" s="303"/>
      <c r="CK6" s="303"/>
      <c r="CL6" s="303"/>
      <c r="CM6" s="303"/>
      <c r="CN6" s="303"/>
      <c r="CO6" s="303"/>
    </row>
    <row r="7" spans="1:93" s="43" customFormat="1" ht="63.75">
      <c r="A7" s="422" t="s">
        <v>602</v>
      </c>
      <c r="B7" s="423" t="s">
        <v>632</v>
      </c>
      <c r="C7" s="44" t="s">
        <v>633</v>
      </c>
      <c r="D7" s="44" t="s">
        <v>617</v>
      </c>
      <c r="E7" s="73">
        <v>0.06</v>
      </c>
      <c r="F7" s="46">
        <v>45078</v>
      </c>
      <c r="G7" s="46" t="s">
        <v>634</v>
      </c>
      <c r="H7" s="47">
        <v>6</v>
      </c>
      <c r="I7" s="300"/>
      <c r="J7" s="301"/>
      <c r="K7" s="301"/>
      <c r="L7" s="302"/>
      <c r="M7" s="302"/>
      <c r="N7" s="302"/>
      <c r="O7" s="302"/>
      <c r="P7" s="302"/>
      <c r="Q7" s="302"/>
      <c r="R7" s="302"/>
      <c r="S7" s="302"/>
      <c r="T7" s="302"/>
      <c r="U7" s="303"/>
      <c r="V7" s="303"/>
      <c r="W7" s="303"/>
      <c r="X7" s="303"/>
      <c r="Y7" s="303"/>
      <c r="Z7" s="303"/>
      <c r="AA7" s="303"/>
      <c r="AB7" s="303"/>
      <c r="AC7" s="303"/>
      <c r="AD7" s="303"/>
      <c r="AE7" s="303"/>
      <c r="AF7" s="303"/>
      <c r="AG7" s="303"/>
      <c r="AH7" s="303"/>
      <c r="AI7" s="303"/>
      <c r="AJ7" s="303"/>
      <c r="AK7" s="303"/>
      <c r="AL7" s="303"/>
      <c r="AM7" s="303"/>
      <c r="AN7" s="303"/>
      <c r="AO7" s="303"/>
      <c r="AP7" s="303"/>
      <c r="AQ7" s="303"/>
      <c r="AR7" s="303"/>
      <c r="AS7" s="303"/>
      <c r="AT7" s="303"/>
      <c r="AU7" s="303"/>
      <c r="AV7" s="303"/>
      <c r="AW7" s="303"/>
      <c r="AX7" s="303"/>
      <c r="AY7" s="303"/>
      <c r="AZ7" s="303"/>
      <c r="BA7" s="303"/>
      <c r="BB7" s="303"/>
      <c r="BC7" s="303"/>
      <c r="BD7" s="303"/>
      <c r="BE7" s="303"/>
      <c r="BF7" s="303"/>
      <c r="BG7" s="303"/>
      <c r="BH7" s="303"/>
      <c r="BI7" s="303"/>
      <c r="BJ7" s="303"/>
      <c r="BK7" s="303"/>
      <c r="BL7" s="303"/>
      <c r="BM7" s="303"/>
      <c r="BN7" s="303"/>
      <c r="BO7" s="303"/>
      <c r="BP7" s="303"/>
      <c r="BQ7" s="303"/>
      <c r="BR7" s="303"/>
      <c r="BS7" s="303"/>
      <c r="BT7" s="303"/>
      <c r="BU7" s="303"/>
      <c r="BV7" s="303"/>
      <c r="BW7" s="303"/>
      <c r="BX7" s="303"/>
      <c r="BY7" s="303"/>
      <c r="BZ7" s="303"/>
      <c r="CA7" s="303"/>
      <c r="CB7" s="303"/>
      <c r="CC7" s="303"/>
      <c r="CD7" s="303"/>
      <c r="CE7" s="303"/>
      <c r="CF7" s="303"/>
      <c r="CG7" s="303"/>
      <c r="CH7" s="303"/>
      <c r="CI7" s="303"/>
      <c r="CJ7" s="303"/>
      <c r="CK7" s="303"/>
      <c r="CL7" s="303"/>
      <c r="CM7" s="303"/>
      <c r="CN7" s="303"/>
      <c r="CO7" s="303"/>
    </row>
    <row r="8" spans="1:93" s="43" customFormat="1" ht="38.25">
      <c r="A8" s="422" t="s">
        <v>602</v>
      </c>
      <c r="B8" s="424" t="s">
        <v>615</v>
      </c>
      <c r="C8" s="39" t="s">
        <v>635</v>
      </c>
      <c r="D8" s="39" t="s">
        <v>619</v>
      </c>
      <c r="E8" s="72">
        <v>0.1</v>
      </c>
      <c r="F8" s="41">
        <v>45139</v>
      </c>
      <c r="G8" s="41">
        <v>45231</v>
      </c>
      <c r="H8" s="42">
        <v>4</v>
      </c>
      <c r="I8" s="300"/>
      <c r="J8" s="301"/>
      <c r="K8" s="301"/>
      <c r="L8" s="302"/>
      <c r="M8" s="302"/>
      <c r="N8" s="301"/>
      <c r="O8" s="301"/>
      <c r="P8" s="302"/>
      <c r="Q8" s="302"/>
      <c r="R8" s="302"/>
      <c r="S8" s="302"/>
      <c r="T8" s="302"/>
      <c r="U8" s="303"/>
      <c r="V8" s="303"/>
      <c r="W8" s="303"/>
      <c r="X8" s="303"/>
      <c r="Y8" s="303"/>
      <c r="Z8" s="303"/>
      <c r="AA8" s="303"/>
      <c r="AB8" s="303"/>
      <c r="AC8" s="303"/>
      <c r="AD8" s="303"/>
      <c r="AE8" s="303"/>
      <c r="AF8" s="303"/>
      <c r="AG8" s="303"/>
      <c r="AH8" s="303"/>
      <c r="AI8" s="303"/>
      <c r="AJ8" s="303"/>
      <c r="AK8" s="303"/>
      <c r="AL8" s="303"/>
      <c r="AM8" s="303"/>
      <c r="AN8" s="303"/>
      <c r="AO8" s="303"/>
      <c r="AP8" s="303"/>
      <c r="AQ8" s="303"/>
      <c r="AR8" s="303"/>
      <c r="AS8" s="303"/>
      <c r="AT8" s="303"/>
      <c r="AU8" s="303"/>
      <c r="AV8" s="303"/>
      <c r="AW8" s="303"/>
      <c r="AX8" s="303"/>
      <c r="AY8" s="303"/>
      <c r="AZ8" s="303"/>
      <c r="BA8" s="303"/>
      <c r="BB8" s="303"/>
      <c r="BC8" s="303"/>
      <c r="BD8" s="303"/>
      <c r="BE8" s="303"/>
      <c r="BF8" s="303"/>
      <c r="BG8" s="303"/>
      <c r="BH8" s="303"/>
      <c r="BI8" s="303"/>
      <c r="BJ8" s="303"/>
      <c r="BK8" s="303"/>
      <c r="BL8" s="303"/>
      <c r="BM8" s="303"/>
      <c r="BN8" s="303"/>
      <c r="BO8" s="303"/>
      <c r="BP8" s="303"/>
      <c r="BQ8" s="303"/>
      <c r="BR8" s="303"/>
      <c r="BS8" s="303"/>
      <c r="BT8" s="303"/>
      <c r="BU8" s="303"/>
      <c r="BV8" s="303"/>
      <c r="BW8" s="303"/>
      <c r="BX8" s="303"/>
      <c r="BY8" s="303"/>
      <c r="BZ8" s="303"/>
      <c r="CA8" s="303"/>
      <c r="CB8" s="303"/>
      <c r="CC8" s="303"/>
      <c r="CD8" s="303"/>
      <c r="CE8" s="303"/>
      <c r="CF8" s="303"/>
      <c r="CG8" s="303"/>
      <c r="CH8" s="303"/>
      <c r="CI8" s="303"/>
      <c r="CJ8" s="303"/>
      <c r="CK8" s="303"/>
      <c r="CL8" s="303"/>
      <c r="CM8" s="303"/>
      <c r="CN8" s="303"/>
      <c r="CO8" s="303"/>
    </row>
    <row r="9" spans="1:93" s="43" customFormat="1" ht="89.25">
      <c r="A9" s="422"/>
      <c r="B9" s="424"/>
      <c r="C9" s="39" t="s">
        <v>636</v>
      </c>
      <c r="D9" s="81" t="s">
        <v>1085</v>
      </c>
      <c r="E9" s="40">
        <v>0.1</v>
      </c>
      <c r="F9" s="269">
        <v>45261</v>
      </c>
      <c r="G9" s="269">
        <v>45717</v>
      </c>
      <c r="H9" s="293">
        <v>16</v>
      </c>
      <c r="I9" s="306"/>
      <c r="J9" s="301"/>
      <c r="K9" s="301"/>
      <c r="L9" s="302"/>
      <c r="M9" s="302"/>
      <c r="N9" s="301"/>
      <c r="O9" s="301"/>
      <c r="P9" s="302"/>
      <c r="Q9" s="302"/>
      <c r="R9" s="301"/>
      <c r="S9" s="301"/>
      <c r="T9" s="302"/>
      <c r="U9" s="303"/>
      <c r="V9" s="303"/>
      <c r="W9" s="303"/>
      <c r="X9" s="303"/>
      <c r="Y9" s="303"/>
      <c r="Z9" s="303"/>
      <c r="AA9" s="303"/>
      <c r="AB9" s="303"/>
      <c r="AC9" s="303"/>
      <c r="AD9" s="303"/>
      <c r="AE9" s="303"/>
      <c r="AF9" s="303"/>
      <c r="AG9" s="303"/>
      <c r="AH9" s="303"/>
      <c r="AI9" s="303"/>
      <c r="AJ9" s="303"/>
      <c r="AK9" s="303"/>
      <c r="AL9" s="303"/>
      <c r="AM9" s="303"/>
      <c r="AN9" s="303"/>
      <c r="AO9" s="303"/>
      <c r="AP9" s="303"/>
      <c r="AQ9" s="303"/>
      <c r="AR9" s="303"/>
      <c r="AS9" s="303"/>
      <c r="AT9" s="303"/>
      <c r="AU9" s="303"/>
      <c r="AV9" s="303"/>
      <c r="AW9" s="303"/>
      <c r="AX9" s="303"/>
      <c r="AY9" s="303"/>
      <c r="AZ9" s="303"/>
      <c r="BA9" s="303"/>
      <c r="BB9" s="303"/>
      <c r="BC9" s="303"/>
      <c r="BD9" s="303"/>
      <c r="BE9" s="303"/>
      <c r="BF9" s="303"/>
      <c r="BG9" s="303"/>
      <c r="BH9" s="303"/>
      <c r="BI9" s="303"/>
      <c r="BJ9" s="303"/>
      <c r="BK9" s="303"/>
      <c r="BL9" s="303"/>
      <c r="BM9" s="303"/>
      <c r="BN9" s="303"/>
      <c r="BO9" s="303"/>
      <c r="BP9" s="303"/>
      <c r="BQ9" s="303"/>
      <c r="BR9" s="303"/>
      <c r="BS9" s="303"/>
      <c r="BT9" s="303"/>
      <c r="BU9" s="303"/>
      <c r="BV9" s="303"/>
      <c r="BW9" s="303"/>
      <c r="BX9" s="303"/>
      <c r="BY9" s="303"/>
      <c r="BZ9" s="303"/>
      <c r="CA9" s="303"/>
      <c r="CB9" s="303"/>
      <c r="CC9" s="303"/>
      <c r="CD9" s="303"/>
      <c r="CE9" s="303"/>
      <c r="CF9" s="303"/>
      <c r="CG9" s="303"/>
      <c r="CH9" s="303"/>
      <c r="CI9" s="303"/>
      <c r="CJ9" s="303"/>
      <c r="CK9" s="303"/>
      <c r="CL9" s="303"/>
      <c r="CM9" s="303"/>
      <c r="CN9" s="303"/>
      <c r="CO9" s="303"/>
    </row>
    <row r="10" spans="1:93" s="43" customFormat="1" ht="51">
      <c r="A10" s="422" t="s">
        <v>602</v>
      </c>
      <c r="B10" s="424" t="s">
        <v>615</v>
      </c>
      <c r="C10" s="44" t="s">
        <v>637</v>
      </c>
      <c r="D10" s="44" t="s">
        <v>621</v>
      </c>
      <c r="E10" s="73">
        <v>0.02</v>
      </c>
      <c r="F10" s="46">
        <v>45261</v>
      </c>
      <c r="G10" s="46">
        <v>45323</v>
      </c>
      <c r="H10" s="47">
        <v>3</v>
      </c>
      <c r="I10" s="300"/>
      <c r="J10" s="301"/>
      <c r="K10" s="301"/>
      <c r="L10" s="302"/>
      <c r="M10" s="302"/>
      <c r="N10" s="301"/>
      <c r="O10" s="301"/>
      <c r="P10" s="302"/>
      <c r="Q10" s="302"/>
      <c r="R10" s="302"/>
      <c r="S10" s="302"/>
      <c r="T10" s="302"/>
      <c r="U10" s="303"/>
      <c r="V10" s="303"/>
      <c r="W10" s="303"/>
      <c r="X10" s="303"/>
      <c r="Y10" s="303"/>
      <c r="Z10" s="303"/>
      <c r="AA10" s="303"/>
      <c r="AB10" s="303"/>
      <c r="AC10" s="303"/>
      <c r="AD10" s="303"/>
      <c r="AE10" s="303"/>
      <c r="AF10" s="303"/>
      <c r="AG10" s="303"/>
      <c r="AH10" s="303"/>
      <c r="AI10" s="303"/>
      <c r="AJ10" s="303"/>
      <c r="AK10" s="303"/>
      <c r="AL10" s="303"/>
      <c r="AM10" s="303"/>
      <c r="AN10" s="303"/>
      <c r="AO10" s="303"/>
      <c r="AP10" s="303"/>
      <c r="AQ10" s="303"/>
      <c r="AR10" s="303"/>
      <c r="AS10" s="303"/>
      <c r="AT10" s="303"/>
      <c r="AU10" s="303"/>
      <c r="AV10" s="303"/>
      <c r="AW10" s="303"/>
      <c r="AX10" s="303"/>
      <c r="AY10" s="303"/>
      <c r="AZ10" s="303"/>
      <c r="BA10" s="303"/>
      <c r="BB10" s="303"/>
      <c r="BC10" s="303"/>
      <c r="BD10" s="303"/>
      <c r="BE10" s="303"/>
      <c r="BF10" s="303"/>
      <c r="BG10" s="303"/>
      <c r="BH10" s="303"/>
      <c r="BI10" s="303"/>
      <c r="BJ10" s="303"/>
      <c r="BK10" s="301"/>
      <c r="BL10" s="303"/>
      <c r="BM10" s="303"/>
      <c r="BN10" s="303"/>
      <c r="BO10" s="303"/>
      <c r="BP10" s="303"/>
      <c r="BQ10" s="303"/>
      <c r="BR10" s="303"/>
      <c r="BS10" s="303"/>
      <c r="BT10" s="303"/>
      <c r="BU10" s="303"/>
      <c r="BV10" s="303"/>
      <c r="BW10" s="303"/>
      <c r="BX10" s="303"/>
      <c r="BY10" s="303"/>
      <c r="BZ10" s="303"/>
      <c r="CA10" s="303"/>
      <c r="CB10" s="303"/>
      <c r="CC10" s="303"/>
      <c r="CD10" s="303"/>
      <c r="CE10" s="303"/>
      <c r="CF10" s="303"/>
      <c r="CG10" s="303"/>
      <c r="CH10" s="303"/>
      <c r="CI10" s="303"/>
      <c r="CJ10" s="303"/>
      <c r="CK10" s="303"/>
      <c r="CL10" s="303"/>
      <c r="CM10" s="303"/>
      <c r="CN10" s="303"/>
      <c r="CO10" s="303"/>
    </row>
    <row r="11" spans="1:93" s="43" customFormat="1" ht="89.25">
      <c r="A11" s="422" t="s">
        <v>602</v>
      </c>
      <c r="B11" s="423" t="s">
        <v>638</v>
      </c>
      <c r="C11" s="39" t="s">
        <v>639</v>
      </c>
      <c r="D11" s="81" t="s">
        <v>1086</v>
      </c>
      <c r="E11" s="72">
        <v>0.1</v>
      </c>
      <c r="F11" s="41">
        <v>45047</v>
      </c>
      <c r="G11" s="41">
        <v>45992</v>
      </c>
      <c r="H11" s="42">
        <v>32</v>
      </c>
      <c r="I11" s="306"/>
      <c r="J11" s="301"/>
      <c r="K11" s="301"/>
      <c r="L11" s="302"/>
      <c r="M11" s="302"/>
      <c r="N11" s="301"/>
      <c r="O11" s="301"/>
      <c r="P11" s="302"/>
      <c r="Q11" s="302"/>
      <c r="R11" s="301"/>
      <c r="S11" s="301"/>
      <c r="T11" s="302"/>
      <c r="U11" s="303"/>
      <c r="V11" s="303"/>
      <c r="W11" s="303"/>
      <c r="X11" s="303"/>
      <c r="Y11" s="303"/>
      <c r="Z11" s="303"/>
      <c r="AA11" s="303"/>
      <c r="AB11" s="303"/>
      <c r="AC11" s="303"/>
      <c r="AD11" s="303"/>
      <c r="AE11" s="303"/>
      <c r="AF11" s="303"/>
      <c r="AG11" s="303"/>
      <c r="AH11" s="303"/>
      <c r="AI11" s="303"/>
      <c r="AJ11" s="303"/>
      <c r="AK11" s="303"/>
      <c r="AL11" s="303"/>
      <c r="AM11" s="303"/>
      <c r="AN11" s="303"/>
      <c r="AO11" s="303"/>
      <c r="AP11" s="303"/>
      <c r="AQ11" s="303"/>
      <c r="AR11" s="303"/>
      <c r="AS11" s="303"/>
      <c r="AT11" s="303"/>
      <c r="AU11" s="303"/>
      <c r="AV11" s="303"/>
      <c r="AW11" s="303"/>
      <c r="AX11" s="303"/>
      <c r="AY11" s="303"/>
      <c r="AZ11" s="303"/>
      <c r="BA11" s="303"/>
      <c r="BB11" s="303"/>
      <c r="BC11" s="303"/>
      <c r="BD11" s="303"/>
      <c r="BE11" s="303"/>
      <c r="BF11" s="303"/>
      <c r="BG11" s="303"/>
      <c r="BH11" s="303"/>
      <c r="BI11" s="303"/>
      <c r="BJ11" s="303"/>
      <c r="BK11" s="303"/>
      <c r="BL11" s="303"/>
      <c r="BM11" s="303"/>
      <c r="BN11" s="303"/>
      <c r="BO11" s="303"/>
      <c r="BP11" s="303"/>
      <c r="BQ11" s="303"/>
      <c r="BR11" s="303"/>
      <c r="BS11" s="303"/>
      <c r="BT11" s="303"/>
      <c r="BU11" s="303"/>
      <c r="BV11" s="303"/>
      <c r="BW11" s="303"/>
      <c r="BX11" s="303"/>
      <c r="BY11" s="303"/>
      <c r="BZ11" s="303"/>
      <c r="CA11" s="303"/>
      <c r="CB11" s="303"/>
      <c r="CC11" s="303"/>
      <c r="CD11" s="303"/>
      <c r="CE11" s="303"/>
      <c r="CF11" s="303"/>
      <c r="CG11" s="303"/>
      <c r="CH11" s="303"/>
      <c r="CI11" s="303"/>
      <c r="CJ11" s="303"/>
      <c r="CK11" s="303"/>
      <c r="CL11" s="303"/>
      <c r="CM11" s="303"/>
      <c r="CN11" s="303"/>
      <c r="CO11" s="303"/>
    </row>
    <row r="12" spans="1:93" s="43" customFormat="1" ht="102">
      <c r="A12" s="422" t="s">
        <v>602</v>
      </c>
      <c r="B12" s="424" t="s">
        <v>622</v>
      </c>
      <c r="C12" s="44" t="s">
        <v>640</v>
      </c>
      <c r="D12" s="44" t="s">
        <v>1087</v>
      </c>
      <c r="E12" s="73">
        <v>0.15</v>
      </c>
      <c r="F12" s="46">
        <v>45017</v>
      </c>
      <c r="G12" s="46">
        <v>45323</v>
      </c>
      <c r="H12" s="47">
        <v>11</v>
      </c>
      <c r="I12" s="300"/>
      <c r="J12" s="301"/>
      <c r="K12" s="301"/>
      <c r="L12" s="302"/>
      <c r="M12" s="302"/>
      <c r="N12" s="301"/>
      <c r="O12" s="301"/>
      <c r="P12" s="302"/>
      <c r="Q12" s="302"/>
      <c r="R12" s="302"/>
      <c r="S12" s="302"/>
      <c r="T12" s="302"/>
      <c r="U12" s="303"/>
      <c r="V12" s="303"/>
      <c r="W12" s="303"/>
      <c r="X12" s="303"/>
      <c r="Y12" s="303"/>
      <c r="Z12" s="303"/>
      <c r="AA12" s="303"/>
      <c r="AB12" s="303"/>
      <c r="AC12" s="303"/>
      <c r="AD12" s="303"/>
      <c r="AE12" s="303"/>
      <c r="AF12" s="303"/>
      <c r="AG12" s="303"/>
      <c r="AH12" s="303"/>
      <c r="AI12" s="303"/>
      <c r="AJ12" s="303"/>
      <c r="AK12" s="303"/>
      <c r="AL12" s="303"/>
      <c r="AM12" s="303"/>
      <c r="AN12" s="303"/>
      <c r="AO12" s="303"/>
      <c r="AP12" s="303"/>
      <c r="AQ12" s="303"/>
      <c r="AR12" s="303"/>
      <c r="AS12" s="303"/>
      <c r="AT12" s="303"/>
      <c r="AU12" s="303"/>
      <c r="AV12" s="303"/>
      <c r="AW12" s="303"/>
      <c r="AX12" s="303"/>
      <c r="AY12" s="303"/>
      <c r="AZ12" s="303"/>
      <c r="BA12" s="303"/>
      <c r="BB12" s="303"/>
      <c r="BC12" s="303"/>
      <c r="BD12" s="303"/>
      <c r="BE12" s="303"/>
      <c r="BF12" s="303"/>
      <c r="BG12" s="303"/>
      <c r="BH12" s="303"/>
      <c r="BI12" s="303"/>
      <c r="BJ12" s="303"/>
      <c r="BK12" s="303"/>
      <c r="BL12" s="303"/>
      <c r="BM12" s="303"/>
      <c r="BN12" s="303"/>
      <c r="BO12" s="303"/>
      <c r="BP12" s="303"/>
      <c r="BQ12" s="303"/>
      <c r="BR12" s="303"/>
      <c r="BS12" s="303"/>
      <c r="BT12" s="303"/>
      <c r="BU12" s="303"/>
      <c r="BV12" s="303"/>
      <c r="BW12" s="303"/>
      <c r="BX12" s="303"/>
      <c r="BY12" s="303"/>
      <c r="BZ12" s="303"/>
      <c r="CA12" s="303"/>
      <c r="CB12" s="303"/>
      <c r="CC12" s="303"/>
      <c r="CD12" s="303"/>
      <c r="CE12" s="301"/>
      <c r="CF12" s="303"/>
      <c r="CG12" s="303"/>
      <c r="CH12" s="303"/>
      <c r="CI12" s="301"/>
      <c r="CJ12" s="303"/>
      <c r="CK12" s="303"/>
      <c r="CL12" s="303"/>
      <c r="CM12" s="303"/>
      <c r="CN12" s="303"/>
      <c r="CO12" s="303"/>
    </row>
    <row r="13" spans="1:93" s="43" customFormat="1" ht="51">
      <c r="A13" s="513" t="s">
        <v>602</v>
      </c>
      <c r="B13" s="425" t="s">
        <v>622</v>
      </c>
      <c r="C13" s="39" t="s">
        <v>641</v>
      </c>
      <c r="D13" s="39" t="s">
        <v>625</v>
      </c>
      <c r="E13" s="72">
        <v>0.25</v>
      </c>
      <c r="F13" s="41">
        <v>45047</v>
      </c>
      <c r="G13" s="41">
        <v>45992</v>
      </c>
      <c r="H13" s="42">
        <v>32</v>
      </c>
      <c r="I13" s="300"/>
      <c r="J13" s="301"/>
      <c r="K13" s="302"/>
      <c r="L13" s="302"/>
      <c r="M13" s="302"/>
      <c r="N13" s="301"/>
      <c r="O13" s="302"/>
      <c r="P13" s="302"/>
      <c r="Q13" s="302"/>
      <c r="R13" s="301"/>
      <c r="S13" s="302"/>
      <c r="T13" s="302"/>
      <c r="U13" s="303"/>
      <c r="V13" s="303"/>
      <c r="W13" s="303"/>
      <c r="X13" s="303"/>
      <c r="Y13" s="303"/>
      <c r="Z13" s="303"/>
      <c r="AA13" s="303"/>
      <c r="AB13" s="303"/>
      <c r="AC13" s="303"/>
      <c r="AD13" s="303"/>
      <c r="AE13" s="303"/>
      <c r="AF13" s="303"/>
      <c r="AG13" s="303"/>
      <c r="AH13" s="303"/>
      <c r="AI13" s="303"/>
      <c r="AJ13" s="303"/>
      <c r="AK13" s="303"/>
      <c r="AL13" s="303"/>
      <c r="AM13" s="303"/>
      <c r="AN13" s="303"/>
      <c r="AO13" s="303"/>
      <c r="AP13" s="303"/>
      <c r="AQ13" s="303"/>
      <c r="AR13" s="303"/>
      <c r="AS13" s="303"/>
      <c r="AT13" s="303"/>
      <c r="AU13" s="303"/>
      <c r="AV13" s="303"/>
      <c r="AW13" s="303"/>
      <c r="AX13" s="303"/>
      <c r="AY13" s="303"/>
      <c r="AZ13" s="303"/>
      <c r="BA13" s="303"/>
      <c r="BB13" s="303"/>
      <c r="BC13" s="303"/>
      <c r="BD13" s="303"/>
      <c r="BE13" s="303"/>
      <c r="BF13" s="303"/>
      <c r="BG13" s="303"/>
      <c r="BH13" s="303"/>
      <c r="BI13" s="303"/>
      <c r="BJ13" s="303"/>
      <c r="BK13" s="303"/>
      <c r="BL13" s="303"/>
      <c r="BM13" s="303"/>
      <c r="BN13" s="303"/>
      <c r="BO13" s="303"/>
      <c r="BP13" s="303"/>
      <c r="BQ13" s="303"/>
      <c r="BR13" s="303"/>
      <c r="BS13" s="303"/>
      <c r="BT13" s="303"/>
      <c r="BU13" s="303"/>
      <c r="BV13" s="303"/>
      <c r="BW13" s="303"/>
      <c r="BX13" s="303"/>
      <c r="BY13" s="303"/>
      <c r="BZ13" s="303"/>
      <c r="CA13" s="303"/>
      <c r="CB13" s="303"/>
      <c r="CC13" s="303"/>
      <c r="CD13" s="303"/>
      <c r="CE13" s="303"/>
      <c r="CF13" s="303"/>
      <c r="CG13" s="303"/>
      <c r="CH13" s="303"/>
      <c r="CI13" s="303"/>
      <c r="CJ13" s="303"/>
      <c r="CK13" s="303"/>
      <c r="CL13" s="303"/>
      <c r="CM13" s="303"/>
      <c r="CN13" s="303"/>
      <c r="CO13" s="303"/>
    </row>
    <row r="14" spans="1:93">
      <c r="D14" s="171"/>
      <c r="E14" s="50">
        <f>SUM(E4:E13)</f>
        <v>1</v>
      </c>
      <c r="J14" s="305"/>
      <c r="K14" s="305"/>
      <c r="L14" s="305"/>
      <c r="M14" s="305"/>
      <c r="N14" s="305"/>
      <c r="O14" s="305"/>
      <c r="P14" s="305"/>
      <c r="Q14" s="305"/>
      <c r="R14" s="305"/>
      <c r="S14" s="305"/>
      <c r="T14" s="305"/>
      <c r="U14" s="305"/>
      <c r="V14" s="305"/>
      <c r="W14" s="305"/>
      <c r="X14" s="305"/>
      <c r="Y14" s="305"/>
      <c r="Z14" s="305"/>
      <c r="AA14" s="305"/>
      <c r="AB14" s="305"/>
      <c r="AC14" s="305"/>
      <c r="AD14" s="305"/>
      <c r="AE14" s="305"/>
      <c r="AF14" s="305"/>
      <c r="AG14" s="305"/>
      <c r="AH14" s="305"/>
      <c r="AI14" s="305"/>
      <c r="AJ14" s="305"/>
      <c r="AK14" s="305"/>
      <c r="AL14" s="305"/>
      <c r="AM14" s="305"/>
      <c r="AN14" s="305"/>
      <c r="AO14" s="305"/>
      <c r="AP14" s="305"/>
      <c r="AQ14" s="305"/>
      <c r="AR14" s="305"/>
      <c r="AS14" s="305"/>
      <c r="AT14" s="305"/>
      <c r="AU14" s="305"/>
      <c r="AV14" s="305"/>
      <c r="AW14" s="305"/>
      <c r="AX14" s="305"/>
      <c r="AY14" s="305"/>
      <c r="AZ14" s="305"/>
      <c r="BA14" s="305"/>
      <c r="BB14" s="305"/>
      <c r="BC14" s="305"/>
      <c r="BD14" s="305"/>
      <c r="BE14" s="305"/>
      <c r="BF14" s="305"/>
      <c r="BG14" s="305"/>
      <c r="BH14" s="305"/>
      <c r="BI14" s="305"/>
      <c r="BJ14" s="305"/>
      <c r="BK14" s="305"/>
      <c r="BL14" s="305"/>
      <c r="BM14" s="305"/>
      <c r="BN14" s="305"/>
      <c r="BO14" s="305"/>
      <c r="BP14" s="305"/>
      <c r="BQ14" s="305"/>
      <c r="BR14" s="305"/>
      <c r="BS14" s="305"/>
      <c r="BT14" s="305"/>
      <c r="BU14" s="305"/>
      <c r="BV14" s="305"/>
      <c r="BW14" s="305"/>
      <c r="BX14" s="305"/>
      <c r="BY14" s="305"/>
      <c r="BZ14" s="305"/>
      <c r="CA14" s="305"/>
      <c r="CB14" s="305"/>
      <c r="CC14" s="305"/>
      <c r="CD14" s="305"/>
      <c r="CE14" s="305"/>
      <c r="CF14" s="305"/>
      <c r="CG14" s="305"/>
      <c r="CH14" s="305"/>
      <c r="CI14" s="305"/>
      <c r="CJ14" s="305"/>
      <c r="CK14" s="305"/>
      <c r="CL14" s="305"/>
      <c r="CM14" s="305"/>
      <c r="CN14" s="305"/>
      <c r="CO14" s="305"/>
    </row>
    <row r="16" spans="1:93">
      <c r="B16" s="353" t="s">
        <v>136</v>
      </c>
      <c r="C16" s="354"/>
      <c r="D16" s="354"/>
      <c r="E16" s="402"/>
      <c r="F16" s="114">
        <v>439271431.8300066</v>
      </c>
      <c r="G16" s="115"/>
    </row>
    <row r="17" spans="1:93">
      <c r="B17" s="353" t="s">
        <v>137</v>
      </c>
      <c r="C17" s="354"/>
      <c r="D17" s="354"/>
      <c r="E17" s="402"/>
      <c r="F17" s="114">
        <v>561203711.73926139</v>
      </c>
      <c r="G17" s="115"/>
    </row>
    <row r="18" spans="1:93" s="48" customFormat="1">
      <c r="A18"/>
      <c r="B18" s="353" t="s">
        <v>138</v>
      </c>
      <c r="C18" s="354"/>
      <c r="D18" s="354"/>
      <c r="E18" s="402"/>
      <c r="F18" s="114">
        <v>0</v>
      </c>
      <c r="G18" s="115"/>
      <c r="I18" s="113"/>
      <c r="U18" s="54"/>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row>
    <row r="19" spans="1:93" s="48" customFormat="1">
      <c r="A19"/>
      <c r="B19" s="353" t="s">
        <v>139</v>
      </c>
      <c r="C19" s="354"/>
      <c r="D19" s="354"/>
      <c r="E19" s="402"/>
      <c r="F19" s="114">
        <v>0</v>
      </c>
      <c r="G19" s="115"/>
      <c r="I19" s="113"/>
      <c r="U19" s="54"/>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row>
    <row r="20" spans="1:93" s="48" customFormat="1">
      <c r="A20"/>
      <c r="B20" s="358" t="s">
        <v>140</v>
      </c>
      <c r="C20" s="359"/>
      <c r="D20" s="359"/>
      <c r="E20" s="403"/>
      <c r="F20" s="116">
        <f>SUM(F16:G19)</f>
        <v>1000475143.569268</v>
      </c>
      <c r="G20" s="117"/>
      <c r="I20" s="113"/>
      <c r="U20" s="54"/>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row>
    <row r="22" spans="1:93" ht="30.75" customHeight="1">
      <c r="B22" s="398" t="s">
        <v>1117</v>
      </c>
      <c r="C22" s="398"/>
      <c r="E22" s="401" t="s">
        <v>1118</v>
      </c>
      <c r="F22" s="401"/>
      <c r="G22" s="401"/>
      <c r="I22" s="48"/>
    </row>
    <row r="23" spans="1:93" ht="228" customHeight="1">
      <c r="B23" s="394" t="s">
        <v>1115</v>
      </c>
      <c r="C23" s="399"/>
      <c r="E23" s="394" t="s">
        <v>1116</v>
      </c>
      <c r="F23" s="394"/>
      <c r="G23" s="394"/>
      <c r="I23" s="48"/>
    </row>
    <row r="24" spans="1:93">
      <c r="B24" s="400"/>
      <c r="C24" s="400"/>
      <c r="I24" s="48"/>
    </row>
    <row r="25" spans="1:93" s="48" customFormat="1">
      <c r="A25"/>
      <c r="B25" s="420" t="s">
        <v>141</v>
      </c>
      <c r="C25" s="420"/>
      <c r="D25" s="420"/>
      <c r="E25" s="420"/>
      <c r="F25" s="420"/>
      <c r="G25" s="420"/>
      <c r="H25" s="420"/>
      <c r="I25" s="420"/>
      <c r="U25" s="54"/>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row>
    <row r="26" spans="1:93" s="48" customFormat="1" ht="38.25">
      <c r="A26"/>
      <c r="B26" s="478" t="s">
        <v>142</v>
      </c>
      <c r="C26" s="479"/>
      <c r="D26" s="479"/>
      <c r="E26" s="480"/>
      <c r="F26" s="60" t="s">
        <v>143</v>
      </c>
      <c r="G26" s="60" t="s">
        <v>144</v>
      </c>
      <c r="H26" s="60" t="s">
        <v>145</v>
      </c>
      <c r="I26" s="60" t="s">
        <v>146</v>
      </c>
      <c r="U26" s="54"/>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row>
    <row r="27" spans="1:93" s="48" customFormat="1">
      <c r="A27"/>
      <c r="B27" s="391" t="s">
        <v>147</v>
      </c>
      <c r="C27" s="392"/>
      <c r="D27" s="392"/>
      <c r="E27" s="393"/>
      <c r="F27" s="61" t="s">
        <v>148</v>
      </c>
      <c r="G27" s="51">
        <v>100000</v>
      </c>
      <c r="H27" s="51">
        <f>G27*1.15</f>
        <v>114999.99999999999</v>
      </c>
      <c r="I27" s="51">
        <f>H27*1.15</f>
        <v>132249.99999999997</v>
      </c>
      <c r="U27" s="54"/>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row>
    <row r="28" spans="1:93" s="48" customFormat="1">
      <c r="A28"/>
      <c r="B28" s="57" t="s">
        <v>149</v>
      </c>
      <c r="C28" s="58"/>
      <c r="D28" s="58"/>
      <c r="E28" s="59"/>
      <c r="F28" s="61" t="s">
        <v>150</v>
      </c>
      <c r="G28" s="51">
        <v>11800000</v>
      </c>
      <c r="H28" s="51">
        <f t="shared" ref="H28:I43" si="0">G28*1.15</f>
        <v>13569999.999999998</v>
      </c>
      <c r="I28" s="51">
        <f t="shared" si="0"/>
        <v>15605499.999999996</v>
      </c>
      <c r="U28" s="54"/>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row>
    <row r="29" spans="1:93" s="48" customFormat="1">
      <c r="A29"/>
      <c r="B29" s="391" t="s">
        <v>151</v>
      </c>
      <c r="C29" s="392"/>
      <c r="D29" s="392"/>
      <c r="E29" s="393"/>
      <c r="F29" s="61" t="s">
        <v>148</v>
      </c>
      <c r="G29" s="51">
        <v>5800</v>
      </c>
      <c r="H29" s="51">
        <f t="shared" si="0"/>
        <v>6669.9999999999991</v>
      </c>
      <c r="I29" s="51">
        <f t="shared" si="0"/>
        <v>7670.4999999999982</v>
      </c>
      <c r="U29" s="54"/>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row>
    <row r="30" spans="1:93" s="48" customFormat="1">
      <c r="A30"/>
      <c r="B30" s="391" t="s">
        <v>152</v>
      </c>
      <c r="C30" s="392"/>
      <c r="D30" s="392"/>
      <c r="E30" s="393"/>
      <c r="F30" s="61" t="s">
        <v>148</v>
      </c>
      <c r="G30" s="51">
        <v>7250</v>
      </c>
      <c r="H30" s="51">
        <f t="shared" si="0"/>
        <v>8337.5</v>
      </c>
      <c r="I30" s="51">
        <f t="shared" si="0"/>
        <v>9588.125</v>
      </c>
      <c r="U30" s="54"/>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row>
    <row r="31" spans="1:93" s="48" customFormat="1">
      <c r="A31"/>
      <c r="B31" s="391" t="s">
        <v>153</v>
      </c>
      <c r="C31" s="392"/>
      <c r="D31" s="392"/>
      <c r="E31" s="393"/>
      <c r="F31" s="61" t="s">
        <v>148</v>
      </c>
      <c r="G31" s="51">
        <v>10150</v>
      </c>
      <c r="H31" s="51">
        <f t="shared" si="0"/>
        <v>11672.5</v>
      </c>
      <c r="I31" s="51">
        <f t="shared" si="0"/>
        <v>13423.374999999998</v>
      </c>
      <c r="U31" s="54"/>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row>
    <row r="32" spans="1:93" s="48" customFormat="1">
      <c r="A32"/>
      <c r="B32" s="391" t="s">
        <v>154</v>
      </c>
      <c r="C32" s="392"/>
      <c r="D32" s="392"/>
      <c r="E32" s="393"/>
      <c r="F32" s="61" t="s">
        <v>148</v>
      </c>
      <c r="G32" s="51">
        <v>21750</v>
      </c>
      <c r="H32" s="51">
        <f t="shared" si="0"/>
        <v>25012.499999999996</v>
      </c>
      <c r="I32" s="51">
        <f t="shared" si="0"/>
        <v>28764.374999999993</v>
      </c>
      <c r="U32" s="54"/>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row>
    <row r="33" spans="1:93" s="48" customFormat="1">
      <c r="A33"/>
      <c r="B33" s="391" t="s">
        <v>155</v>
      </c>
      <c r="C33" s="392"/>
      <c r="D33" s="392"/>
      <c r="E33" s="393"/>
      <c r="F33" s="61" t="s">
        <v>148</v>
      </c>
      <c r="G33" s="51">
        <v>27549</v>
      </c>
      <c r="H33" s="51">
        <f t="shared" si="0"/>
        <v>31681.35</v>
      </c>
      <c r="I33" s="51">
        <f t="shared" si="0"/>
        <v>36433.552499999998</v>
      </c>
      <c r="U33" s="54"/>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row>
    <row r="34" spans="1:93" s="48" customFormat="1">
      <c r="A34"/>
      <c r="B34" s="391" t="s">
        <v>156</v>
      </c>
      <c r="C34" s="392"/>
      <c r="D34" s="392"/>
      <c r="E34" s="393"/>
      <c r="F34" s="61" t="s">
        <v>150</v>
      </c>
      <c r="G34" s="51">
        <v>6450000</v>
      </c>
      <c r="H34" s="51">
        <f t="shared" si="0"/>
        <v>7417499.9999999991</v>
      </c>
      <c r="I34" s="51">
        <f t="shared" si="0"/>
        <v>8530124.9999999981</v>
      </c>
      <c r="U34" s="5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row>
    <row r="35" spans="1:93" s="48" customFormat="1">
      <c r="A35"/>
      <c r="B35" s="391" t="s">
        <v>157</v>
      </c>
      <c r="C35" s="392"/>
      <c r="D35" s="392"/>
      <c r="E35" s="393"/>
      <c r="F35" s="61" t="s">
        <v>150</v>
      </c>
      <c r="G35" s="51">
        <v>3550000</v>
      </c>
      <c r="H35" s="51">
        <f t="shared" si="0"/>
        <v>4082499.9999999995</v>
      </c>
      <c r="I35" s="51">
        <f t="shared" si="0"/>
        <v>4694874.9999999991</v>
      </c>
      <c r="U35" s="54"/>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row>
    <row r="36" spans="1:93" s="48" customFormat="1">
      <c r="A36"/>
      <c r="B36" s="391" t="s">
        <v>158</v>
      </c>
      <c r="C36" s="392"/>
      <c r="D36" s="392"/>
      <c r="E36" s="393"/>
      <c r="F36" s="61" t="s">
        <v>150</v>
      </c>
      <c r="G36" s="51">
        <v>2050000</v>
      </c>
      <c r="H36" s="51">
        <f t="shared" si="0"/>
        <v>2357500</v>
      </c>
      <c r="I36" s="51">
        <f t="shared" si="0"/>
        <v>2711125</v>
      </c>
      <c r="U36" s="54"/>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row>
    <row r="37" spans="1:93" s="48" customFormat="1">
      <c r="A37"/>
      <c r="B37" s="391" t="s">
        <v>159</v>
      </c>
      <c r="C37" s="392" t="s">
        <v>159</v>
      </c>
      <c r="D37" s="392" t="s">
        <v>159</v>
      </c>
      <c r="E37" s="393" t="s">
        <v>159</v>
      </c>
      <c r="F37" s="61" t="s">
        <v>150</v>
      </c>
      <c r="G37" s="51">
        <v>8783593.975252809</v>
      </c>
      <c r="H37" s="51">
        <f t="shared" si="0"/>
        <v>10101133.07154073</v>
      </c>
      <c r="I37" s="51">
        <f t="shared" si="0"/>
        <v>11616303.032271838</v>
      </c>
      <c r="U37" s="54"/>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row>
    <row r="38" spans="1:93" s="48" customFormat="1">
      <c r="A38"/>
      <c r="B38" s="391" t="s">
        <v>160</v>
      </c>
      <c r="C38" s="392" t="s">
        <v>160</v>
      </c>
      <c r="D38" s="392" t="s">
        <v>160</v>
      </c>
      <c r="E38" s="393" t="s">
        <v>160</v>
      </c>
      <c r="F38" s="61" t="s">
        <v>150</v>
      </c>
      <c r="G38" s="51">
        <v>7210527.9050035113</v>
      </c>
      <c r="H38" s="51">
        <f t="shared" si="0"/>
        <v>8292107.0907540377</v>
      </c>
      <c r="I38" s="51">
        <f t="shared" si="0"/>
        <v>9535923.1543671433</v>
      </c>
      <c r="U38" s="54"/>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row>
    <row r="39" spans="1:93">
      <c r="B39" s="391" t="s">
        <v>161</v>
      </c>
      <c r="C39" s="392" t="s">
        <v>161</v>
      </c>
      <c r="D39" s="392" t="s">
        <v>161</v>
      </c>
      <c r="E39" s="393" t="s">
        <v>161</v>
      </c>
      <c r="F39" s="61" t="s">
        <v>150</v>
      </c>
      <c r="G39" s="51">
        <v>6287539.2380898874</v>
      </c>
      <c r="H39" s="51">
        <f t="shared" si="0"/>
        <v>7230670.1238033697</v>
      </c>
      <c r="I39" s="51">
        <f t="shared" si="0"/>
        <v>8315270.6423738748</v>
      </c>
    </row>
    <row r="40" spans="1:93">
      <c r="B40" s="391" t="s">
        <v>162</v>
      </c>
      <c r="C40" s="392" t="s">
        <v>162</v>
      </c>
      <c r="D40" s="392" t="s">
        <v>162</v>
      </c>
      <c r="E40" s="393" t="s">
        <v>162</v>
      </c>
      <c r="F40" s="61" t="s">
        <v>150</v>
      </c>
      <c r="G40" s="51">
        <v>5680247.9545944529</v>
      </c>
      <c r="H40" s="51">
        <f t="shared" si="0"/>
        <v>6532285.1477836203</v>
      </c>
      <c r="I40" s="51">
        <f t="shared" si="0"/>
        <v>7512127.9199511623</v>
      </c>
    </row>
    <row r="41" spans="1:93">
      <c r="B41" s="391" t="s">
        <v>163</v>
      </c>
      <c r="C41" s="392" t="s">
        <v>163</v>
      </c>
      <c r="D41" s="392" t="s">
        <v>163</v>
      </c>
      <c r="E41" s="393" t="s">
        <v>163</v>
      </c>
      <c r="F41" s="61" t="s">
        <v>150</v>
      </c>
      <c r="G41" s="51">
        <v>4079343.3677949435</v>
      </c>
      <c r="H41" s="51">
        <f t="shared" si="0"/>
        <v>4691244.8729641847</v>
      </c>
      <c r="I41" s="51">
        <f t="shared" si="0"/>
        <v>5394931.6039088117</v>
      </c>
    </row>
    <row r="42" spans="1:93">
      <c r="B42" s="391" t="s">
        <v>164</v>
      </c>
      <c r="C42" s="392" t="s">
        <v>164</v>
      </c>
      <c r="D42" s="392" t="s">
        <v>164</v>
      </c>
      <c r="E42" s="393" t="s">
        <v>164</v>
      </c>
      <c r="F42" s="61" t="s">
        <v>150</v>
      </c>
      <c r="G42" s="51">
        <v>3992628.2231460675</v>
      </c>
      <c r="H42" s="51">
        <f t="shared" si="0"/>
        <v>4591522.4566179775</v>
      </c>
      <c r="I42" s="51">
        <f t="shared" si="0"/>
        <v>5280250.8251106739</v>
      </c>
    </row>
    <row r="43" spans="1:93">
      <c r="B43" s="391" t="s">
        <v>165</v>
      </c>
      <c r="C43" s="392" t="s">
        <v>165</v>
      </c>
      <c r="D43" s="392" t="s">
        <v>165</v>
      </c>
      <c r="E43" s="393" t="s">
        <v>165</v>
      </c>
      <c r="F43" s="61" t="s">
        <v>150</v>
      </c>
      <c r="G43" s="51">
        <v>3976232.6028573038</v>
      </c>
      <c r="H43" s="51">
        <f t="shared" si="0"/>
        <v>4572667.4932858991</v>
      </c>
      <c r="I43" s="51">
        <f t="shared" si="0"/>
        <v>5258567.6172787836</v>
      </c>
    </row>
    <row r="44" spans="1:93">
      <c r="B44" s="391" t="s">
        <v>166</v>
      </c>
      <c r="C44" s="392" t="s">
        <v>166</v>
      </c>
      <c r="D44" s="392" t="s">
        <v>166</v>
      </c>
      <c r="E44" s="393" t="s">
        <v>166</v>
      </c>
      <c r="F44" s="61" t="s">
        <v>150</v>
      </c>
      <c r="G44" s="51">
        <v>3802813.1566432589</v>
      </c>
      <c r="H44" s="51">
        <f t="shared" ref="H44:I66" si="1">G44*1.15</f>
        <v>4373235.1301397476</v>
      </c>
      <c r="I44" s="51">
        <f t="shared" si="1"/>
        <v>5029220.3996607093</v>
      </c>
    </row>
    <row r="45" spans="1:93">
      <c r="B45" s="391" t="s">
        <v>167</v>
      </c>
      <c r="C45" s="392" t="s">
        <v>167</v>
      </c>
      <c r="D45" s="392" t="s">
        <v>167</v>
      </c>
      <c r="E45" s="393" t="s">
        <v>167</v>
      </c>
      <c r="F45" s="61" t="s">
        <v>150</v>
      </c>
      <c r="G45" s="51">
        <v>3052878.2904985957</v>
      </c>
      <c r="H45" s="51">
        <f t="shared" si="1"/>
        <v>3510810.0340733849</v>
      </c>
      <c r="I45" s="51">
        <f t="shared" si="1"/>
        <v>4037431.5391843924</v>
      </c>
    </row>
    <row r="46" spans="1:93">
      <c r="B46" s="391" t="s">
        <v>168</v>
      </c>
      <c r="C46" s="392"/>
      <c r="D46" s="392"/>
      <c r="E46" s="393"/>
      <c r="F46" s="61" t="s">
        <v>169</v>
      </c>
      <c r="G46" s="51">
        <v>28000</v>
      </c>
      <c r="H46" s="51">
        <f t="shared" si="1"/>
        <v>32199.999999999996</v>
      </c>
      <c r="I46" s="51">
        <f t="shared" si="1"/>
        <v>37029.999999999993</v>
      </c>
    </row>
    <row r="47" spans="1:93">
      <c r="B47" s="391" t="s">
        <v>170</v>
      </c>
      <c r="C47" s="392"/>
      <c r="D47" s="392"/>
      <c r="E47" s="393"/>
      <c r="F47" s="61" t="s">
        <v>169</v>
      </c>
      <c r="G47" s="51">
        <v>250000</v>
      </c>
      <c r="H47" s="51">
        <f t="shared" si="1"/>
        <v>287500</v>
      </c>
      <c r="I47" s="51">
        <f t="shared" si="1"/>
        <v>330625</v>
      </c>
    </row>
    <row r="48" spans="1:93">
      <c r="B48" s="391" t="s">
        <v>171</v>
      </c>
      <c r="C48" s="392"/>
      <c r="D48" s="392"/>
      <c r="E48" s="393"/>
      <c r="F48" s="61" t="s">
        <v>169</v>
      </c>
      <c r="G48" s="51">
        <v>750000</v>
      </c>
      <c r="H48" s="51">
        <f t="shared" si="1"/>
        <v>862499.99999999988</v>
      </c>
      <c r="I48" s="51">
        <f t="shared" si="1"/>
        <v>991874.99999999977</v>
      </c>
    </row>
    <row r="49" spans="2:9">
      <c r="B49" s="391" t="s">
        <v>172</v>
      </c>
      <c r="C49" s="392"/>
      <c r="D49" s="392"/>
      <c r="E49" s="393"/>
      <c r="F49" s="61" t="s">
        <v>150</v>
      </c>
      <c r="G49" s="51">
        <v>350000</v>
      </c>
      <c r="H49" s="51">
        <f t="shared" si="1"/>
        <v>402499.99999999994</v>
      </c>
      <c r="I49" s="51">
        <f t="shared" si="1"/>
        <v>462874.99999999988</v>
      </c>
    </row>
    <row r="50" spans="2:9">
      <c r="B50" s="391" t="s">
        <v>173</v>
      </c>
      <c r="C50" s="392"/>
      <c r="D50" s="392"/>
      <c r="E50" s="393"/>
      <c r="F50" s="61" t="s">
        <v>169</v>
      </c>
      <c r="G50" s="51">
        <v>3000000</v>
      </c>
      <c r="H50" s="51">
        <f t="shared" si="1"/>
        <v>3449999.9999999995</v>
      </c>
      <c r="I50" s="51">
        <f t="shared" si="1"/>
        <v>3967499.9999999991</v>
      </c>
    </row>
    <row r="51" spans="2:9">
      <c r="B51" s="391" t="s">
        <v>174</v>
      </c>
      <c r="C51" s="392"/>
      <c r="D51" s="392"/>
      <c r="E51" s="393"/>
      <c r="F51" s="61" t="s">
        <v>169</v>
      </c>
      <c r="G51" s="51">
        <v>220000</v>
      </c>
      <c r="H51" s="51">
        <f t="shared" si="1"/>
        <v>252999.99999999997</v>
      </c>
      <c r="I51" s="51">
        <f t="shared" si="1"/>
        <v>290949.99999999994</v>
      </c>
    </row>
    <row r="52" spans="2:9">
      <c r="B52" s="391" t="s">
        <v>175</v>
      </c>
      <c r="C52" s="392"/>
      <c r="D52" s="392"/>
      <c r="E52" s="393"/>
      <c r="F52" s="61" t="s">
        <v>169</v>
      </c>
      <c r="G52" s="51">
        <v>350000</v>
      </c>
      <c r="H52" s="51">
        <f t="shared" si="1"/>
        <v>402499.99999999994</v>
      </c>
      <c r="I52" s="51">
        <f t="shared" si="1"/>
        <v>462874.99999999988</v>
      </c>
    </row>
    <row r="53" spans="2:9">
      <c r="B53" s="391" t="s">
        <v>176</v>
      </c>
      <c r="C53" s="392"/>
      <c r="D53" s="392"/>
      <c r="E53" s="393"/>
      <c r="F53" s="61" t="s">
        <v>169</v>
      </c>
      <c r="G53" s="51">
        <v>750000</v>
      </c>
      <c r="H53" s="51">
        <f t="shared" si="1"/>
        <v>862499.99999999988</v>
      </c>
      <c r="I53" s="51">
        <f t="shared" si="1"/>
        <v>991874.99999999977</v>
      </c>
    </row>
    <row r="54" spans="2:9">
      <c r="B54" s="391" t="s">
        <v>177</v>
      </c>
      <c r="C54" s="392"/>
      <c r="D54" s="392"/>
      <c r="E54" s="393"/>
      <c r="F54" s="61" t="s">
        <v>150</v>
      </c>
      <c r="G54" s="51">
        <v>5680248</v>
      </c>
      <c r="H54" s="51">
        <f t="shared" si="1"/>
        <v>6532285.1999999993</v>
      </c>
      <c r="I54" s="51">
        <f t="shared" si="1"/>
        <v>7512127.9799999986</v>
      </c>
    </row>
    <row r="55" spans="2:9">
      <c r="B55" s="391" t="s">
        <v>178</v>
      </c>
      <c r="C55" s="392"/>
      <c r="D55" s="392"/>
      <c r="E55" s="393"/>
      <c r="F55" s="61" t="s">
        <v>150</v>
      </c>
      <c r="G55" s="51">
        <v>5680248</v>
      </c>
      <c r="H55" s="51">
        <f t="shared" si="1"/>
        <v>6532285.1999999993</v>
      </c>
      <c r="I55" s="51">
        <f t="shared" si="1"/>
        <v>7512127.9799999986</v>
      </c>
    </row>
    <row r="56" spans="2:9">
      <c r="B56" s="391" t="s">
        <v>179</v>
      </c>
      <c r="C56" s="392"/>
      <c r="D56" s="392"/>
      <c r="E56" s="393"/>
      <c r="F56" s="61" t="s">
        <v>169</v>
      </c>
      <c r="G56" s="51">
        <v>30000000</v>
      </c>
      <c r="H56" s="51">
        <f t="shared" si="1"/>
        <v>34500000</v>
      </c>
      <c r="I56" s="51">
        <f t="shared" si="1"/>
        <v>39675000</v>
      </c>
    </row>
    <row r="57" spans="2:9">
      <c r="B57" s="391" t="s">
        <v>180</v>
      </c>
      <c r="C57" s="392"/>
      <c r="D57" s="392"/>
      <c r="E57" s="393"/>
      <c r="F57" s="61" t="s">
        <v>150</v>
      </c>
      <c r="G57" s="51">
        <v>165000</v>
      </c>
      <c r="H57" s="51">
        <f t="shared" si="1"/>
        <v>189749.99999999997</v>
      </c>
      <c r="I57" s="51">
        <f t="shared" si="1"/>
        <v>218212.49999999994</v>
      </c>
    </row>
    <row r="58" spans="2:9">
      <c r="B58" s="391" t="s">
        <v>181</v>
      </c>
      <c r="C58" s="392"/>
      <c r="D58" s="392"/>
      <c r="E58" s="393"/>
      <c r="F58" s="61" t="s">
        <v>169</v>
      </c>
      <c r="G58" s="51">
        <v>400000000</v>
      </c>
      <c r="H58" s="51">
        <v>750000000</v>
      </c>
      <c r="I58" s="51">
        <v>1000000000</v>
      </c>
    </row>
    <row r="59" spans="2:9">
      <c r="B59" s="391" t="s">
        <v>182</v>
      </c>
      <c r="C59" s="392"/>
      <c r="D59" s="392"/>
      <c r="E59" s="393"/>
      <c r="F59" s="61" t="s">
        <v>169</v>
      </c>
      <c r="G59" s="51">
        <v>400000000</v>
      </c>
      <c r="H59" s="51">
        <v>400000000</v>
      </c>
      <c r="I59" s="51">
        <v>0</v>
      </c>
    </row>
    <row r="60" spans="2:9">
      <c r="B60" s="391" t="s">
        <v>183</v>
      </c>
      <c r="C60" s="392"/>
      <c r="D60" s="392"/>
      <c r="E60" s="393"/>
      <c r="F60" s="61" t="s">
        <v>169</v>
      </c>
      <c r="G60" s="51">
        <v>400000000</v>
      </c>
      <c r="H60" s="51">
        <v>250000000</v>
      </c>
      <c r="I60" s="51">
        <v>400000000</v>
      </c>
    </row>
    <row r="61" spans="2:9">
      <c r="B61" s="391" t="s">
        <v>184</v>
      </c>
      <c r="C61" s="392"/>
      <c r="D61" s="392"/>
      <c r="E61" s="393"/>
      <c r="F61" s="61" t="s">
        <v>169</v>
      </c>
      <c r="G61" s="51">
        <v>200000000</v>
      </c>
      <c r="H61" s="51">
        <v>200000000</v>
      </c>
      <c r="I61" s="51">
        <v>200000000</v>
      </c>
    </row>
    <row r="62" spans="2:9">
      <c r="B62" s="391" t="s">
        <v>185</v>
      </c>
      <c r="C62" s="392"/>
      <c r="D62" s="392"/>
      <c r="E62" s="393"/>
      <c r="F62" s="61" t="s">
        <v>169</v>
      </c>
      <c r="G62" s="51">
        <v>600000000</v>
      </c>
      <c r="H62" s="51">
        <v>750000000</v>
      </c>
      <c r="I62" s="51">
        <v>500000000</v>
      </c>
    </row>
    <row r="63" spans="2:9">
      <c r="B63" s="391" t="s">
        <v>186</v>
      </c>
      <c r="C63" s="392"/>
      <c r="D63" s="392"/>
      <c r="E63" s="393"/>
      <c r="F63" s="61" t="s">
        <v>169</v>
      </c>
      <c r="G63" s="51">
        <v>600000000</v>
      </c>
      <c r="H63" s="51">
        <v>600000000</v>
      </c>
      <c r="I63" s="51">
        <v>0</v>
      </c>
    </row>
    <row r="64" spans="2:9">
      <c r="B64" s="391" t="s">
        <v>187</v>
      </c>
      <c r="C64" s="392"/>
      <c r="D64" s="392"/>
      <c r="E64" s="393"/>
      <c r="F64" s="61" t="s">
        <v>169</v>
      </c>
      <c r="G64" s="51">
        <v>600000000</v>
      </c>
      <c r="H64" s="51">
        <v>350000000</v>
      </c>
      <c r="I64" s="51">
        <v>500000000</v>
      </c>
    </row>
    <row r="65" spans="2:9">
      <c r="B65" s="391" t="s">
        <v>188</v>
      </c>
      <c r="C65" s="392"/>
      <c r="D65" s="392"/>
      <c r="E65" s="393"/>
      <c r="F65" s="61" t="s">
        <v>169</v>
      </c>
      <c r="G65" s="51">
        <v>400000000</v>
      </c>
      <c r="H65" s="51">
        <v>400000000</v>
      </c>
      <c r="I65" s="51">
        <v>400000000</v>
      </c>
    </row>
    <row r="66" spans="2:9">
      <c r="B66" s="391" t="s">
        <v>189</v>
      </c>
      <c r="C66" s="392"/>
      <c r="D66" s="392"/>
      <c r="E66" s="393"/>
      <c r="F66" s="61" t="s">
        <v>190</v>
      </c>
      <c r="G66" s="51">
        <v>350000</v>
      </c>
      <c r="H66" s="51">
        <f t="shared" si="1"/>
        <v>402499.99999999994</v>
      </c>
      <c r="I66" s="51">
        <f t="shared" si="1"/>
        <v>462874.99999999988</v>
      </c>
    </row>
    <row r="67" spans="2:9">
      <c r="B67" s="391" t="s">
        <v>475</v>
      </c>
      <c r="C67" s="392"/>
      <c r="D67" s="392"/>
      <c r="E67" s="393"/>
      <c r="F67" s="61" t="s">
        <v>190</v>
      </c>
      <c r="G67" s="51">
        <v>200000</v>
      </c>
      <c r="H67" s="51">
        <f t="shared" ref="H67:I69" si="2">G67*1.15</f>
        <v>229999.99999999997</v>
      </c>
      <c r="I67" s="51">
        <f t="shared" si="2"/>
        <v>264499.99999999994</v>
      </c>
    </row>
    <row r="68" spans="2:9">
      <c r="B68" s="391" t="s">
        <v>476</v>
      </c>
      <c r="C68" s="392"/>
      <c r="D68" s="392"/>
      <c r="E68" s="393"/>
      <c r="F68" s="61" t="s">
        <v>190</v>
      </c>
      <c r="G68" s="51">
        <v>1500000</v>
      </c>
      <c r="H68" s="51">
        <f t="shared" si="2"/>
        <v>1724999.9999999998</v>
      </c>
      <c r="I68" s="51">
        <f t="shared" si="2"/>
        <v>1983749.9999999995</v>
      </c>
    </row>
    <row r="69" spans="2:9">
      <c r="B69" s="391" t="s">
        <v>477</v>
      </c>
      <c r="C69" s="392"/>
      <c r="D69" s="392"/>
      <c r="E69" s="393"/>
      <c r="F69" s="61" t="s">
        <v>190</v>
      </c>
      <c r="G69" s="51">
        <v>6000000</v>
      </c>
      <c r="H69" s="51">
        <f t="shared" si="2"/>
        <v>6899999.9999999991</v>
      </c>
      <c r="I69" s="51">
        <f t="shared" si="2"/>
        <v>7934999.9999999981</v>
      </c>
    </row>
  </sheetData>
  <mergeCells count="95">
    <mergeCell ref="B24:C24"/>
    <mergeCell ref="F1:F3"/>
    <mergeCell ref="A1:A3"/>
    <mergeCell ref="B1:B3"/>
    <mergeCell ref="C1:C3"/>
    <mergeCell ref="D1:D3"/>
    <mergeCell ref="E1:E3"/>
    <mergeCell ref="G1:G3"/>
    <mergeCell ref="H1:H3"/>
    <mergeCell ref="I1:I3"/>
    <mergeCell ref="J1:U1"/>
    <mergeCell ref="V1:AG1"/>
    <mergeCell ref="AT1:BE1"/>
    <mergeCell ref="BF1:BQ1"/>
    <mergeCell ref="BR1:CC1"/>
    <mergeCell ref="CD1:CO1"/>
    <mergeCell ref="J2:M2"/>
    <mergeCell ref="N2:Q2"/>
    <mergeCell ref="R2:U2"/>
    <mergeCell ref="V2:Y2"/>
    <mergeCell ref="Z2:AC2"/>
    <mergeCell ref="AD2:AG2"/>
    <mergeCell ref="AH1:AS1"/>
    <mergeCell ref="AH2:AK2"/>
    <mergeCell ref="AL2:AO2"/>
    <mergeCell ref="AP2:AS2"/>
    <mergeCell ref="CL2:CO2"/>
    <mergeCell ref="AT2:AW2"/>
    <mergeCell ref="AX2:BA2"/>
    <mergeCell ref="BB2:BE2"/>
    <mergeCell ref="BF2:BI2"/>
    <mergeCell ref="BJ2:BM2"/>
    <mergeCell ref="BN2:BQ2"/>
    <mergeCell ref="BR2:BU2"/>
    <mergeCell ref="BV2:BY2"/>
    <mergeCell ref="BZ2:CC2"/>
    <mergeCell ref="CD2:CG2"/>
    <mergeCell ref="CH2:CK2"/>
    <mergeCell ref="B27:E27"/>
    <mergeCell ref="A4:A13"/>
    <mergeCell ref="B4:B6"/>
    <mergeCell ref="B7:B10"/>
    <mergeCell ref="B11:B13"/>
    <mergeCell ref="B16:E16"/>
    <mergeCell ref="B17:E17"/>
    <mergeCell ref="B18:E18"/>
    <mergeCell ref="B19:E19"/>
    <mergeCell ref="B20:E20"/>
    <mergeCell ref="B25:I25"/>
    <mergeCell ref="B26:E26"/>
    <mergeCell ref="B22:C22"/>
    <mergeCell ref="E22:G22"/>
    <mergeCell ref="B23:C23"/>
    <mergeCell ref="E23:G23"/>
    <mergeCell ref="B40:E40"/>
    <mergeCell ref="B29:E29"/>
    <mergeCell ref="B30:E30"/>
    <mergeCell ref="B31:E31"/>
    <mergeCell ref="B32:E32"/>
    <mergeCell ref="B33:E33"/>
    <mergeCell ref="B34:E34"/>
    <mergeCell ref="B35:E35"/>
    <mergeCell ref="B36:E36"/>
    <mergeCell ref="B37:E37"/>
    <mergeCell ref="B38:E38"/>
    <mergeCell ref="B39:E39"/>
    <mergeCell ref="B52:E52"/>
    <mergeCell ref="B41:E41"/>
    <mergeCell ref="B42:E42"/>
    <mergeCell ref="B43:E43"/>
    <mergeCell ref="B44:E44"/>
    <mergeCell ref="B45:E45"/>
    <mergeCell ref="B46:E46"/>
    <mergeCell ref="B47:E47"/>
    <mergeCell ref="B48:E48"/>
    <mergeCell ref="B49:E49"/>
    <mergeCell ref="B50:E50"/>
    <mergeCell ref="B51:E51"/>
    <mergeCell ref="B64:E64"/>
    <mergeCell ref="B53:E53"/>
    <mergeCell ref="B54:E54"/>
    <mergeCell ref="B55:E55"/>
    <mergeCell ref="B56:E56"/>
    <mergeCell ref="B57:E57"/>
    <mergeCell ref="B58:E58"/>
    <mergeCell ref="B59:E59"/>
    <mergeCell ref="B60:E60"/>
    <mergeCell ref="B61:E61"/>
    <mergeCell ref="B62:E62"/>
    <mergeCell ref="B63:E63"/>
    <mergeCell ref="B65:E65"/>
    <mergeCell ref="B66:E66"/>
    <mergeCell ref="B67:E67"/>
    <mergeCell ref="B68:E68"/>
    <mergeCell ref="B69:E69"/>
  </mergeCells>
  <pageMargins left="0.7" right="0.7" top="0.75" bottom="0.75" header="0.3" footer="0.3"/>
  <pageSetup orientation="portrait"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AAA97-1E03-4CA2-BCEA-0007A044352E}">
  <sheetPr>
    <tabColor rgb="FF00B050"/>
  </sheetPr>
  <dimension ref="A1:P108"/>
  <sheetViews>
    <sheetView showGridLines="0" topLeftCell="A15" zoomScale="80" zoomScaleNormal="80" workbookViewId="0">
      <selection activeCell="D17" sqref="D17"/>
    </sheetView>
  </sheetViews>
  <sheetFormatPr defaultColWidth="11.42578125" defaultRowHeight="15.75"/>
  <cols>
    <col min="1" max="2" width="40" style="27" customWidth="1"/>
    <col min="3" max="3" width="42.7109375" style="27" customWidth="1"/>
    <col min="4" max="4" width="97.28515625" style="27" customWidth="1"/>
    <col min="5" max="5" width="32" customWidth="1"/>
    <col min="6" max="6" width="15" bestFit="1" customWidth="1"/>
    <col min="7" max="8" width="11.42578125" bestFit="1" customWidth="1"/>
    <col min="9" max="10" width="15" bestFit="1" customWidth="1"/>
    <col min="11" max="12" width="11.42578125" bestFit="1" customWidth="1"/>
    <col min="13" max="14" width="15" bestFit="1" customWidth="1"/>
    <col min="15" max="16" width="11.42578125" bestFit="1" customWidth="1"/>
  </cols>
  <sheetData>
    <row r="1" spans="1:5" ht="60.6" customHeight="1">
      <c r="A1" s="385" t="s">
        <v>0</v>
      </c>
      <c r="B1" s="385"/>
      <c r="C1" s="385"/>
      <c r="D1" s="385"/>
    </row>
    <row r="2" spans="1:5" ht="24.6" customHeight="1">
      <c r="A2" s="1"/>
      <c r="B2" s="1"/>
      <c r="C2" s="1"/>
      <c r="D2" s="1" t="s">
        <v>1</v>
      </c>
    </row>
    <row r="3" spans="1:5">
      <c r="A3" s="375" t="s">
        <v>2</v>
      </c>
      <c r="B3" s="375"/>
      <c r="C3" s="3" t="s">
        <v>3</v>
      </c>
      <c r="D3" s="172" t="s">
        <v>642</v>
      </c>
    </row>
    <row r="4" spans="1:5" ht="30.75">
      <c r="A4" s="375"/>
      <c r="B4" s="375"/>
      <c r="C4" s="3" t="s">
        <v>5</v>
      </c>
      <c r="D4" s="172" t="s">
        <v>643</v>
      </c>
    </row>
    <row r="5" spans="1:5">
      <c r="A5" s="379" t="s">
        <v>7</v>
      </c>
      <c r="B5" s="380"/>
      <c r="C5" s="5" t="s">
        <v>8</v>
      </c>
      <c r="D5" s="173" t="s">
        <v>193</v>
      </c>
    </row>
    <row r="6" spans="1:5">
      <c r="A6" s="381"/>
      <c r="B6" s="382"/>
      <c r="C6" s="5" t="s">
        <v>10</v>
      </c>
      <c r="D6" s="173" t="s">
        <v>644</v>
      </c>
    </row>
    <row r="7" spans="1:5">
      <c r="A7" s="383"/>
      <c r="B7" s="384"/>
      <c r="C7" s="5" t="s">
        <v>12</v>
      </c>
      <c r="D7" s="173" t="s">
        <v>645</v>
      </c>
    </row>
    <row r="8" spans="1:5" ht="30">
      <c r="A8" s="375" t="s">
        <v>14</v>
      </c>
      <c r="B8" s="375" t="s">
        <v>15</v>
      </c>
      <c r="C8" s="3" t="s">
        <v>16</v>
      </c>
      <c r="D8" s="167" t="s">
        <v>17</v>
      </c>
    </row>
    <row r="9" spans="1:5" ht="15">
      <c r="A9" s="375"/>
      <c r="B9" s="375"/>
      <c r="C9" s="3" t="s">
        <v>18</v>
      </c>
      <c r="D9" s="167" t="s">
        <v>19</v>
      </c>
    </row>
    <row r="10" spans="1:5" ht="15">
      <c r="A10" s="375"/>
      <c r="B10" s="375"/>
      <c r="C10" s="3" t="s">
        <v>20</v>
      </c>
      <c r="D10" s="174" t="s">
        <v>21</v>
      </c>
    </row>
    <row r="11" spans="1:5">
      <c r="A11" s="375"/>
      <c r="B11" s="375" t="s">
        <v>22</v>
      </c>
      <c r="C11" s="3" t="s">
        <v>23</v>
      </c>
      <c r="D11" s="175" t="s">
        <v>646</v>
      </c>
    </row>
    <row r="12" spans="1:5">
      <c r="A12" s="375"/>
      <c r="B12" s="375"/>
      <c r="C12" s="3" t="s">
        <v>25</v>
      </c>
      <c r="D12" s="172" t="s">
        <v>647</v>
      </c>
    </row>
    <row r="13" spans="1:5" ht="15">
      <c r="A13" s="375"/>
      <c r="B13" s="375"/>
      <c r="C13" s="3" t="s">
        <v>27</v>
      </c>
      <c r="D13" s="176" t="s">
        <v>648</v>
      </c>
    </row>
    <row r="14" spans="1:5" ht="30">
      <c r="A14" s="375"/>
      <c r="B14" s="2" t="s">
        <v>29</v>
      </c>
      <c r="C14" s="3" t="s">
        <v>30</v>
      </c>
      <c r="D14" s="15" t="s">
        <v>587</v>
      </c>
    </row>
    <row r="15" spans="1:5" ht="408.4" customHeight="1">
      <c r="A15" s="386" t="s">
        <v>32</v>
      </c>
      <c r="B15" s="386" t="s">
        <v>33</v>
      </c>
      <c r="C15" s="5" t="s">
        <v>34</v>
      </c>
      <c r="D15" s="10" t="s">
        <v>649</v>
      </c>
      <c r="E15" s="24" t="s">
        <v>650</v>
      </c>
    </row>
    <row r="16" spans="1:5" ht="75.75">
      <c r="A16" s="387"/>
      <c r="B16" s="387"/>
      <c r="C16" s="5" t="s">
        <v>36</v>
      </c>
      <c r="D16" s="10" t="s">
        <v>651</v>
      </c>
    </row>
    <row r="17" spans="1:4" ht="210.75">
      <c r="A17" s="387"/>
      <c r="B17" s="388"/>
      <c r="C17" s="5" t="s">
        <v>38</v>
      </c>
      <c r="D17" s="10" t="s">
        <v>652</v>
      </c>
    </row>
    <row r="18" spans="1:4" ht="30.75">
      <c r="A18" s="387"/>
      <c r="B18" s="386" t="s">
        <v>40</v>
      </c>
      <c r="C18" s="5" t="s">
        <v>41</v>
      </c>
      <c r="D18" s="11" t="s">
        <v>653</v>
      </c>
    </row>
    <row r="19" spans="1:4">
      <c r="A19" s="387"/>
      <c r="B19" s="387"/>
      <c r="C19" s="5" t="s">
        <v>43</v>
      </c>
      <c r="D19" s="11" t="s">
        <v>654</v>
      </c>
    </row>
    <row r="20" spans="1:4">
      <c r="A20" s="387"/>
      <c r="B20" s="387"/>
      <c r="C20" s="5" t="s">
        <v>45</v>
      </c>
      <c r="D20" s="11" t="s">
        <v>655</v>
      </c>
    </row>
    <row r="21" spans="1:4" ht="30.75">
      <c r="A21" s="387"/>
      <c r="B21" s="387"/>
      <c r="C21" s="5" t="s">
        <v>47</v>
      </c>
      <c r="D21" s="11" t="s">
        <v>656</v>
      </c>
    </row>
    <row r="22" spans="1:4" ht="30.75">
      <c r="A22" s="387"/>
      <c r="B22" s="387"/>
      <c r="C22" s="5" t="s">
        <v>49</v>
      </c>
      <c r="D22" s="11" t="s">
        <v>657</v>
      </c>
    </row>
    <row r="23" spans="1:4">
      <c r="A23" s="387"/>
      <c r="B23" s="387"/>
      <c r="C23" s="5" t="s">
        <v>51</v>
      </c>
      <c r="D23" s="11" t="s">
        <v>658</v>
      </c>
    </row>
    <row r="24" spans="1:4" ht="120.75">
      <c r="A24" s="387"/>
      <c r="B24" s="386" t="s">
        <v>53</v>
      </c>
      <c r="C24" s="5" t="s">
        <v>54</v>
      </c>
      <c r="D24" s="11" t="s">
        <v>659</v>
      </c>
    </row>
    <row r="25" spans="1:4" ht="90.75">
      <c r="A25" s="388"/>
      <c r="B25" s="387"/>
      <c r="C25" s="5" t="s">
        <v>56</v>
      </c>
      <c r="D25" s="11" t="s">
        <v>660</v>
      </c>
    </row>
    <row r="26" spans="1:4" ht="409.6">
      <c r="A26" s="375" t="s">
        <v>58</v>
      </c>
      <c r="B26" s="375"/>
      <c r="C26" s="3" t="s">
        <v>59</v>
      </c>
      <c r="D26" s="14" t="s">
        <v>661</v>
      </c>
    </row>
    <row r="27" spans="1:4" ht="75.75">
      <c r="A27" s="375"/>
      <c r="B27" s="375"/>
      <c r="C27" s="3" t="s">
        <v>61</v>
      </c>
      <c r="D27" s="14" t="s">
        <v>662</v>
      </c>
    </row>
    <row r="28" spans="1:4" ht="30.75">
      <c r="A28" s="375"/>
      <c r="B28" s="375"/>
      <c r="C28" s="3" t="s">
        <v>63</v>
      </c>
      <c r="D28" s="14" t="s">
        <v>663</v>
      </c>
    </row>
    <row r="29" spans="1:4">
      <c r="A29" s="379" t="s">
        <v>64</v>
      </c>
      <c r="B29" s="380"/>
      <c r="C29" s="5" t="s">
        <v>65</v>
      </c>
      <c r="D29" s="173">
        <f>'Costeo Internacionalización'!F20</f>
        <v>2179243769.7455344</v>
      </c>
    </row>
    <row r="30" spans="1:4">
      <c r="A30" s="381"/>
      <c r="B30" s="382"/>
      <c r="C30" s="5" t="s">
        <v>66</v>
      </c>
      <c r="D30" s="173" t="s">
        <v>67</v>
      </c>
    </row>
    <row r="31" spans="1:4">
      <c r="A31" s="381"/>
      <c r="B31" s="382"/>
      <c r="C31" s="5" t="s">
        <v>68</v>
      </c>
      <c r="D31" s="177">
        <v>44927</v>
      </c>
    </row>
    <row r="32" spans="1:4">
      <c r="A32" s="383"/>
      <c r="B32" s="384"/>
      <c r="C32" s="5" t="s">
        <v>70</v>
      </c>
      <c r="D32" s="177">
        <v>45992</v>
      </c>
    </row>
    <row r="33" spans="1:4" ht="30.75">
      <c r="A33" s="375" t="s">
        <v>72</v>
      </c>
      <c r="B33" s="375"/>
      <c r="C33" s="3" t="s">
        <v>73</v>
      </c>
      <c r="D33" s="4" t="s">
        <v>1041</v>
      </c>
    </row>
    <row r="34" spans="1:4">
      <c r="A34" s="375"/>
      <c r="B34" s="375"/>
      <c r="C34" s="3" t="s">
        <v>74</v>
      </c>
      <c r="D34" s="172" t="s">
        <v>664</v>
      </c>
    </row>
    <row r="35" spans="1:4">
      <c r="A35" s="375"/>
      <c r="B35" s="375"/>
      <c r="C35" s="3" t="s">
        <v>75</v>
      </c>
      <c r="D35" s="172" t="s">
        <v>1043</v>
      </c>
    </row>
    <row r="36" spans="1:4" ht="30.75">
      <c r="A36" s="375"/>
      <c r="B36" s="375"/>
      <c r="C36" s="3" t="s">
        <v>76</v>
      </c>
      <c r="D36" s="172" t="s">
        <v>951</v>
      </c>
    </row>
    <row r="37" spans="1:4" ht="60">
      <c r="A37" s="376" t="s">
        <v>78</v>
      </c>
      <c r="B37" s="376"/>
      <c r="C37" s="5" t="s">
        <v>79</v>
      </c>
      <c r="D37" s="258" t="s">
        <v>1044</v>
      </c>
    </row>
    <row r="38" spans="1:4" ht="30">
      <c r="A38" s="376"/>
      <c r="B38" s="376"/>
      <c r="C38" s="5" t="s">
        <v>80</v>
      </c>
      <c r="D38" s="258" t="s">
        <v>1045</v>
      </c>
    </row>
    <row r="39" spans="1:4" ht="30">
      <c r="A39" s="377" t="s">
        <v>81</v>
      </c>
      <c r="B39" s="377" t="s">
        <v>82</v>
      </c>
      <c r="C39" s="16" t="s">
        <v>83</v>
      </c>
      <c r="D39" s="66" t="s">
        <v>680</v>
      </c>
    </row>
    <row r="40" spans="1:4" ht="45">
      <c r="A40" s="378"/>
      <c r="B40" s="378"/>
      <c r="C40" s="18" t="s">
        <v>84</v>
      </c>
      <c r="D40" s="66" t="s">
        <v>681</v>
      </c>
    </row>
    <row r="41" spans="1:4" ht="15.75" customHeight="1">
      <c r="A41" s="378"/>
      <c r="B41" s="378"/>
      <c r="C41" s="18" t="s">
        <v>85</v>
      </c>
      <c r="D41" s="178">
        <v>45078</v>
      </c>
    </row>
    <row r="42" spans="1:4" ht="15.75" customHeight="1">
      <c r="A42" s="378"/>
      <c r="B42" s="378"/>
      <c r="C42" s="18" t="s">
        <v>86</v>
      </c>
      <c r="D42" s="178">
        <v>45199</v>
      </c>
    </row>
    <row r="43" spans="1:4" ht="15.75" customHeight="1">
      <c r="A43" s="378"/>
      <c r="B43" s="378"/>
      <c r="C43" s="18" t="s">
        <v>87</v>
      </c>
      <c r="D43" s="66" t="s">
        <v>665</v>
      </c>
    </row>
    <row r="44" spans="1:4" ht="31.5" customHeight="1">
      <c r="A44" s="378"/>
      <c r="B44" s="378"/>
      <c r="C44" s="18" t="s">
        <v>89</v>
      </c>
      <c r="D44" s="71">
        <v>0.1</v>
      </c>
    </row>
    <row r="45" spans="1:4" ht="45">
      <c r="A45" s="378"/>
      <c r="B45" s="378"/>
      <c r="C45" s="179" t="s">
        <v>90</v>
      </c>
      <c r="D45" s="66" t="s">
        <v>682</v>
      </c>
    </row>
    <row r="46" spans="1:4" ht="15.75" customHeight="1">
      <c r="A46" s="378"/>
      <c r="B46" s="378"/>
      <c r="C46" s="179" t="s">
        <v>98</v>
      </c>
      <c r="D46" s="178">
        <v>45078</v>
      </c>
    </row>
    <row r="47" spans="1:4" ht="15.75" customHeight="1">
      <c r="A47" s="378"/>
      <c r="B47" s="378"/>
      <c r="C47" s="179" t="s">
        <v>92</v>
      </c>
      <c r="D47" s="178">
        <v>45199</v>
      </c>
    </row>
    <row r="48" spans="1:4" ht="15.75" customHeight="1">
      <c r="A48" s="378"/>
      <c r="B48" s="378"/>
      <c r="C48" s="179" t="s">
        <v>93</v>
      </c>
      <c r="D48" s="66" t="s">
        <v>666</v>
      </c>
    </row>
    <row r="49" spans="1:4" ht="32.25" customHeight="1">
      <c r="A49" s="378"/>
      <c r="B49" s="378"/>
      <c r="C49" s="179" t="s">
        <v>89</v>
      </c>
      <c r="D49" s="71">
        <v>0.05</v>
      </c>
    </row>
    <row r="50" spans="1:4" ht="30">
      <c r="A50" s="378"/>
      <c r="B50" s="378"/>
      <c r="C50" s="63" t="s">
        <v>95</v>
      </c>
      <c r="D50" s="78" t="s">
        <v>683</v>
      </c>
    </row>
    <row r="51" spans="1:4" ht="30">
      <c r="A51" s="378"/>
      <c r="B51" s="378"/>
      <c r="C51" s="64" t="s">
        <v>84</v>
      </c>
      <c r="D51" s="78" t="s">
        <v>684</v>
      </c>
    </row>
    <row r="52" spans="1:4" ht="15">
      <c r="A52" s="378"/>
      <c r="B52" s="378"/>
      <c r="C52" s="64" t="s">
        <v>85</v>
      </c>
      <c r="D52" s="180">
        <v>45139</v>
      </c>
    </row>
    <row r="53" spans="1:4" ht="15">
      <c r="A53" s="378"/>
      <c r="B53" s="378"/>
      <c r="C53" s="64" t="s">
        <v>86</v>
      </c>
      <c r="D53" s="180">
        <v>45170</v>
      </c>
    </row>
    <row r="54" spans="1:4" ht="15">
      <c r="A54" s="378"/>
      <c r="B54" s="378"/>
      <c r="C54" s="64" t="s">
        <v>87</v>
      </c>
      <c r="D54" s="78" t="s">
        <v>668</v>
      </c>
    </row>
    <row r="55" spans="1:4" ht="30">
      <c r="A55" s="378"/>
      <c r="B55" s="378"/>
      <c r="C55" s="64" t="s">
        <v>89</v>
      </c>
      <c r="D55" s="80">
        <v>0.05</v>
      </c>
    </row>
    <row r="56" spans="1:4" ht="30">
      <c r="A56" s="378"/>
      <c r="B56" s="378"/>
      <c r="C56" s="181" t="s">
        <v>90</v>
      </c>
      <c r="D56" s="78" t="s">
        <v>685</v>
      </c>
    </row>
    <row r="57" spans="1:4" ht="15">
      <c r="A57" s="378"/>
      <c r="B57" s="378"/>
      <c r="C57" s="181" t="s">
        <v>98</v>
      </c>
      <c r="D57" s="180">
        <v>45170</v>
      </c>
    </row>
    <row r="58" spans="1:4" ht="15">
      <c r="A58" s="378"/>
      <c r="B58" s="378"/>
      <c r="C58" s="181" t="s">
        <v>92</v>
      </c>
      <c r="D58" s="180">
        <v>45230</v>
      </c>
    </row>
    <row r="59" spans="1:4" ht="45">
      <c r="A59" s="378"/>
      <c r="B59" s="378"/>
      <c r="C59" s="181" t="s">
        <v>93</v>
      </c>
      <c r="D59" s="78" t="s">
        <v>669</v>
      </c>
    </row>
    <row r="60" spans="1:4" ht="30">
      <c r="A60" s="378"/>
      <c r="B60" s="378"/>
      <c r="C60" s="181" t="s">
        <v>89</v>
      </c>
      <c r="D60" s="80">
        <v>0.15</v>
      </c>
    </row>
    <row r="61" spans="1:4" ht="45">
      <c r="A61" s="378"/>
      <c r="B61" s="378"/>
      <c r="C61" s="181" t="s">
        <v>216</v>
      </c>
      <c r="D61" s="78" t="s">
        <v>686</v>
      </c>
    </row>
    <row r="62" spans="1:4" ht="15">
      <c r="A62" s="378"/>
      <c r="B62" s="378"/>
      <c r="C62" s="181" t="s">
        <v>217</v>
      </c>
      <c r="D62" s="180">
        <v>45231</v>
      </c>
    </row>
    <row r="63" spans="1:4" ht="15">
      <c r="A63" s="378"/>
      <c r="B63" s="378"/>
      <c r="C63" s="181" t="s">
        <v>218</v>
      </c>
      <c r="D63" s="180">
        <v>45390</v>
      </c>
    </row>
    <row r="64" spans="1:4" ht="15">
      <c r="A64" s="378"/>
      <c r="B64" s="378"/>
      <c r="C64" s="181" t="s">
        <v>228</v>
      </c>
      <c r="D64" s="78" t="s">
        <v>670</v>
      </c>
    </row>
    <row r="65" spans="1:4" ht="30">
      <c r="A65" s="378"/>
      <c r="B65" s="378"/>
      <c r="C65" s="181" t="s">
        <v>89</v>
      </c>
      <c r="D65" s="80">
        <v>0.1</v>
      </c>
    </row>
    <row r="66" spans="1:4" ht="15">
      <c r="A66" s="378"/>
      <c r="B66" s="378"/>
      <c r="C66" s="181" t="s">
        <v>229</v>
      </c>
      <c r="D66" s="78" t="s">
        <v>687</v>
      </c>
    </row>
    <row r="67" spans="1:4" ht="15">
      <c r="A67" s="378"/>
      <c r="B67" s="378"/>
      <c r="C67" s="181" t="s">
        <v>234</v>
      </c>
      <c r="D67" s="180">
        <v>45231</v>
      </c>
    </row>
    <row r="68" spans="1:4" ht="15">
      <c r="A68" s="378"/>
      <c r="B68" s="378"/>
      <c r="C68" s="181" t="s">
        <v>235</v>
      </c>
      <c r="D68" s="180">
        <v>46006</v>
      </c>
    </row>
    <row r="69" spans="1:4" ht="15">
      <c r="A69" s="378"/>
      <c r="B69" s="378"/>
      <c r="C69" s="181" t="s">
        <v>364</v>
      </c>
      <c r="D69" s="78" t="s">
        <v>671</v>
      </c>
    </row>
    <row r="70" spans="1:4" ht="30">
      <c r="A70" s="378"/>
      <c r="B70" s="378"/>
      <c r="C70" s="181" t="s">
        <v>89</v>
      </c>
      <c r="D70" s="80">
        <v>0.05</v>
      </c>
    </row>
    <row r="71" spans="1:4" ht="60">
      <c r="A71" s="378"/>
      <c r="B71" s="378"/>
      <c r="C71" s="16" t="s">
        <v>221</v>
      </c>
      <c r="D71" s="17" t="s">
        <v>688</v>
      </c>
    </row>
    <row r="72" spans="1:4" ht="15">
      <c r="A72" s="378"/>
      <c r="B72" s="378"/>
      <c r="C72" s="179" t="s">
        <v>84</v>
      </c>
      <c r="D72" s="18" t="s">
        <v>1099</v>
      </c>
    </row>
    <row r="73" spans="1:4" ht="15">
      <c r="A73" s="378"/>
      <c r="B73" s="378"/>
      <c r="C73" s="179" t="s">
        <v>85</v>
      </c>
      <c r="D73" s="19">
        <v>45170</v>
      </c>
    </row>
    <row r="74" spans="1:4" ht="15">
      <c r="A74" s="378"/>
      <c r="B74" s="378"/>
      <c r="C74" s="179" t="s">
        <v>86</v>
      </c>
      <c r="D74" s="19">
        <v>45504</v>
      </c>
    </row>
    <row r="75" spans="1:4" ht="45">
      <c r="A75" s="378"/>
      <c r="B75" s="378"/>
      <c r="C75" s="179" t="s">
        <v>438</v>
      </c>
      <c r="D75" s="18" t="s">
        <v>673</v>
      </c>
    </row>
    <row r="76" spans="1:4" ht="30">
      <c r="A76" s="378"/>
      <c r="B76" s="378"/>
      <c r="C76" s="179" t="s">
        <v>89</v>
      </c>
      <c r="D76" s="71">
        <v>0.1</v>
      </c>
    </row>
    <row r="77" spans="1:4" ht="45">
      <c r="A77" s="378"/>
      <c r="B77" s="378"/>
      <c r="C77" s="63" t="s">
        <v>225</v>
      </c>
      <c r="D77" s="78" t="s">
        <v>689</v>
      </c>
    </row>
    <row r="78" spans="1:4" ht="30">
      <c r="A78" s="378"/>
      <c r="B78" s="378"/>
      <c r="C78" s="64" t="s">
        <v>84</v>
      </c>
      <c r="D78" s="64" t="s">
        <v>690</v>
      </c>
    </row>
    <row r="79" spans="1:4" ht="15">
      <c r="A79" s="378"/>
      <c r="B79" s="378"/>
      <c r="C79" s="64" t="s">
        <v>85</v>
      </c>
      <c r="D79" s="79">
        <v>45078</v>
      </c>
    </row>
    <row r="80" spans="1:4" ht="15" customHeight="1">
      <c r="A80" s="378"/>
      <c r="B80" s="378"/>
      <c r="C80" s="64" t="s">
        <v>86</v>
      </c>
      <c r="D80" s="79">
        <v>46006</v>
      </c>
    </row>
    <row r="81" spans="1:16" ht="30" customHeight="1">
      <c r="A81" s="378"/>
      <c r="B81" s="378"/>
      <c r="C81" s="64" t="s">
        <v>87</v>
      </c>
      <c r="D81" s="64" t="s">
        <v>1088</v>
      </c>
    </row>
    <row r="82" spans="1:16" ht="30">
      <c r="A82" s="378"/>
      <c r="B82" s="378"/>
      <c r="C82" s="64" t="s">
        <v>89</v>
      </c>
      <c r="D82" s="70">
        <v>0.2</v>
      </c>
    </row>
    <row r="83" spans="1:16" ht="60">
      <c r="A83" s="378"/>
      <c r="B83" s="378"/>
      <c r="C83" s="16" t="s">
        <v>230</v>
      </c>
      <c r="D83" s="17" t="s">
        <v>691</v>
      </c>
    </row>
    <row r="84" spans="1:16" ht="45">
      <c r="A84" s="378"/>
      <c r="B84" s="378"/>
      <c r="C84" s="18" t="s">
        <v>84</v>
      </c>
      <c r="D84" s="18" t="s">
        <v>692</v>
      </c>
    </row>
    <row r="85" spans="1:16" ht="15" customHeight="1">
      <c r="A85" s="378"/>
      <c r="B85" s="378"/>
      <c r="C85" s="18" t="s">
        <v>85</v>
      </c>
      <c r="D85" s="19">
        <v>44986</v>
      </c>
    </row>
    <row r="86" spans="1:16" ht="15" customHeight="1">
      <c r="A86" s="378"/>
      <c r="B86" s="378"/>
      <c r="C86" s="18" t="s">
        <v>86</v>
      </c>
      <c r="D86" s="19">
        <v>45230</v>
      </c>
    </row>
    <row r="87" spans="1:16" ht="15" customHeight="1">
      <c r="A87" s="378"/>
      <c r="B87" s="378"/>
      <c r="C87" s="18" t="s">
        <v>87</v>
      </c>
      <c r="D87" s="18" t="s">
        <v>675</v>
      </c>
    </row>
    <row r="88" spans="1:16" ht="30">
      <c r="A88" s="378"/>
      <c r="B88" s="378"/>
      <c r="C88" s="18" t="s">
        <v>89</v>
      </c>
      <c r="D88" s="71">
        <v>0.1</v>
      </c>
    </row>
    <row r="89" spans="1:16" ht="30">
      <c r="A89" s="378"/>
      <c r="B89" s="378"/>
      <c r="C89" s="24" t="s">
        <v>90</v>
      </c>
      <c r="D89" s="24" t="s">
        <v>693</v>
      </c>
    </row>
    <row r="90" spans="1:16" ht="15" customHeight="1">
      <c r="A90" s="378"/>
      <c r="B90" s="378"/>
      <c r="C90" s="24" t="s">
        <v>98</v>
      </c>
      <c r="D90" s="67">
        <v>45017</v>
      </c>
    </row>
    <row r="91" spans="1:16" ht="15" customHeight="1">
      <c r="A91" s="378"/>
      <c r="B91" s="378"/>
      <c r="C91" s="24" t="s">
        <v>92</v>
      </c>
      <c r="D91" s="67">
        <v>46006</v>
      </c>
    </row>
    <row r="92" spans="1:16" ht="15">
      <c r="A92" s="378"/>
      <c r="B92" s="378"/>
      <c r="C92" s="24" t="s">
        <v>93</v>
      </c>
      <c r="D92" s="24" t="s">
        <v>1089</v>
      </c>
    </row>
    <row r="93" spans="1:16" ht="30">
      <c r="A93" s="378"/>
      <c r="B93" s="378"/>
      <c r="C93" s="24" t="s">
        <v>89</v>
      </c>
      <c r="D93" s="25">
        <v>0.1</v>
      </c>
    </row>
    <row r="94" spans="1:16" ht="15.4" customHeight="1">
      <c r="A94" s="28"/>
      <c r="B94" s="28"/>
      <c r="C94" s="26"/>
    </row>
    <row r="95" spans="1:16" ht="15.4" customHeight="1">
      <c r="A95" s="28"/>
      <c r="B95" s="28"/>
      <c r="C95" s="26"/>
    </row>
    <row r="96" spans="1:16" ht="15.4" customHeight="1">
      <c r="A96" s="355" t="s">
        <v>103</v>
      </c>
      <c r="B96" s="355"/>
      <c r="C96" s="416" t="s">
        <v>104</v>
      </c>
      <c r="D96" s="417"/>
      <c r="E96" s="357">
        <v>2023</v>
      </c>
      <c r="F96" s="357"/>
      <c r="G96" s="357"/>
      <c r="H96" s="357"/>
      <c r="I96" s="357">
        <v>2024</v>
      </c>
      <c r="J96" s="357"/>
      <c r="K96" s="357"/>
      <c r="L96" s="357"/>
      <c r="M96" s="357">
        <v>2025</v>
      </c>
      <c r="N96" s="357"/>
      <c r="O96" s="357"/>
      <c r="P96" s="357"/>
    </row>
    <row r="97" spans="1:16" ht="46.9" customHeight="1">
      <c r="A97" s="355"/>
      <c r="B97" s="355"/>
      <c r="C97" s="418"/>
      <c r="D97" s="419"/>
      <c r="E97" s="31" t="s">
        <v>105</v>
      </c>
      <c r="F97" s="31" t="s">
        <v>106</v>
      </c>
      <c r="G97" s="29" t="s">
        <v>107</v>
      </c>
      <c r="H97" s="31" t="s">
        <v>108</v>
      </c>
      <c r="I97" s="31" t="s">
        <v>105</v>
      </c>
      <c r="J97" s="31" t="s">
        <v>106</v>
      </c>
      <c r="K97" s="29" t="s">
        <v>107</v>
      </c>
      <c r="L97" s="31" t="s">
        <v>108</v>
      </c>
      <c r="M97" s="31" t="s">
        <v>105</v>
      </c>
      <c r="N97" s="31" t="s">
        <v>106</v>
      </c>
      <c r="O97" s="29" t="s">
        <v>107</v>
      </c>
      <c r="P97" s="31" t="s">
        <v>108</v>
      </c>
    </row>
    <row r="98" spans="1:16" ht="15.4" customHeight="1">
      <c r="A98" s="355"/>
      <c r="B98" s="355"/>
      <c r="C98" s="516" t="s">
        <v>109</v>
      </c>
      <c r="D98" s="32" t="s">
        <v>110</v>
      </c>
      <c r="E98" s="33"/>
      <c r="F98" s="33"/>
      <c r="G98" s="33"/>
      <c r="H98" s="33"/>
      <c r="I98" s="33"/>
      <c r="J98" s="33"/>
      <c r="K98" s="33"/>
      <c r="L98" s="33"/>
      <c r="M98" s="33"/>
      <c r="N98" s="33"/>
      <c r="O98" s="33"/>
      <c r="P98" s="33"/>
    </row>
    <row r="99" spans="1:16" ht="15.4" customHeight="1">
      <c r="A99" s="355"/>
      <c r="B99" s="355"/>
      <c r="C99" s="514"/>
      <c r="D99" s="32" t="s">
        <v>111</v>
      </c>
      <c r="E99" s="33"/>
      <c r="F99" s="33"/>
      <c r="G99" s="33"/>
      <c r="H99" s="33"/>
      <c r="I99" s="33"/>
      <c r="J99" s="33"/>
      <c r="K99" s="33"/>
      <c r="L99" s="33"/>
      <c r="M99" s="33"/>
      <c r="N99" s="33"/>
      <c r="O99" s="33"/>
      <c r="P99" s="33"/>
    </row>
    <row r="100" spans="1:16" ht="15.4" customHeight="1">
      <c r="A100" s="355"/>
      <c r="B100" s="355"/>
      <c r="C100" s="515"/>
      <c r="D100" s="34" t="s">
        <v>112</v>
      </c>
      <c r="E100" s="35">
        <f>SUM(E98:E99)</f>
        <v>0</v>
      </c>
      <c r="F100" s="35">
        <f t="shared" ref="F100:P100" si="0">SUM(F98:F99)</f>
        <v>0</v>
      </c>
      <c r="G100" s="35">
        <f t="shared" si="0"/>
        <v>0</v>
      </c>
      <c r="H100" s="35">
        <f t="shared" si="0"/>
        <v>0</v>
      </c>
      <c r="I100" s="35">
        <f t="shared" si="0"/>
        <v>0</v>
      </c>
      <c r="J100" s="35">
        <f t="shared" si="0"/>
        <v>0</v>
      </c>
      <c r="K100" s="35">
        <f t="shared" si="0"/>
        <v>0</v>
      </c>
      <c r="L100" s="35">
        <f t="shared" si="0"/>
        <v>0</v>
      </c>
      <c r="M100" s="35">
        <f t="shared" si="0"/>
        <v>0</v>
      </c>
      <c r="N100" s="35">
        <f t="shared" si="0"/>
        <v>0</v>
      </c>
      <c r="O100" s="35">
        <f t="shared" si="0"/>
        <v>0</v>
      </c>
      <c r="P100" s="35">
        <f t="shared" si="0"/>
        <v>0</v>
      </c>
    </row>
    <row r="101" spans="1:16" ht="15.4" customHeight="1">
      <c r="A101" s="355"/>
      <c r="B101" s="355"/>
      <c r="C101" s="514"/>
      <c r="D101" s="32" t="s">
        <v>113</v>
      </c>
      <c r="E101" s="236">
        <v>383328000</v>
      </c>
      <c r="F101" s="236">
        <v>137616542.15427431</v>
      </c>
      <c r="G101" s="236">
        <v>0</v>
      </c>
      <c r="H101" s="236">
        <v>0</v>
      </c>
      <c r="I101" s="236">
        <v>383225999.99999994</v>
      </c>
      <c r="J101" s="236">
        <v>155239437.42824414</v>
      </c>
      <c r="K101" s="236">
        <v>0</v>
      </c>
      <c r="L101" s="236">
        <v>0</v>
      </c>
      <c r="M101" s="236">
        <v>378150359.99999994</v>
      </c>
      <c r="N101" s="236">
        <v>160488930.1630159</v>
      </c>
      <c r="O101" s="236">
        <v>0</v>
      </c>
      <c r="P101" s="236">
        <v>0</v>
      </c>
    </row>
    <row r="102" spans="1:16" ht="15.4" customHeight="1">
      <c r="A102" s="355"/>
      <c r="B102" s="355"/>
      <c r="C102" s="514"/>
      <c r="D102" s="32" t="s">
        <v>114</v>
      </c>
      <c r="E102" s="236">
        <v>0</v>
      </c>
      <c r="F102" s="236">
        <v>0</v>
      </c>
      <c r="G102" s="236">
        <v>0</v>
      </c>
      <c r="H102" s="236">
        <v>0</v>
      </c>
      <c r="I102" s="236">
        <v>0</v>
      </c>
      <c r="J102" s="236">
        <v>0</v>
      </c>
      <c r="K102" s="236">
        <v>0</v>
      </c>
      <c r="L102" s="236">
        <v>0</v>
      </c>
      <c r="M102" s="236">
        <v>0</v>
      </c>
      <c r="N102" s="236">
        <v>0</v>
      </c>
      <c r="O102" s="236">
        <v>0</v>
      </c>
      <c r="P102" s="236">
        <v>0</v>
      </c>
    </row>
    <row r="103" spans="1:16" ht="15.4" customHeight="1">
      <c r="A103" s="355"/>
      <c r="B103" s="355"/>
      <c r="C103" s="514"/>
      <c r="D103" s="32" t="s">
        <v>115</v>
      </c>
      <c r="E103" s="236">
        <v>0</v>
      </c>
      <c r="F103" s="236">
        <v>0</v>
      </c>
      <c r="G103" s="236">
        <v>0</v>
      </c>
      <c r="H103" s="236">
        <v>0</v>
      </c>
      <c r="I103" s="236">
        <v>0</v>
      </c>
      <c r="J103" s="236">
        <v>0</v>
      </c>
      <c r="K103" s="236">
        <v>0</v>
      </c>
      <c r="L103" s="236">
        <v>0</v>
      </c>
      <c r="M103" s="236">
        <v>0</v>
      </c>
      <c r="N103" s="236">
        <v>0</v>
      </c>
      <c r="O103" s="236">
        <v>0</v>
      </c>
      <c r="P103" s="236">
        <v>0</v>
      </c>
    </row>
    <row r="104" spans="1:16" ht="15.4" customHeight="1">
      <c r="A104" s="355"/>
      <c r="B104" s="355"/>
      <c r="C104" s="514"/>
      <c r="D104" s="32" t="s">
        <v>116</v>
      </c>
      <c r="E104" s="236">
        <v>0</v>
      </c>
      <c r="F104" s="236">
        <v>109500000</v>
      </c>
      <c r="G104" s="236">
        <v>0</v>
      </c>
      <c r="H104" s="236">
        <v>0</v>
      </c>
      <c r="I104" s="236">
        <v>0</v>
      </c>
      <c r="J104" s="236">
        <v>251849999.99999994</v>
      </c>
      <c r="K104" s="236">
        <v>0</v>
      </c>
      <c r="L104" s="236">
        <v>0</v>
      </c>
      <c r="M104" s="236">
        <v>0</v>
      </c>
      <c r="N104" s="236">
        <v>206309999.99999997</v>
      </c>
      <c r="O104" s="236">
        <v>0</v>
      </c>
      <c r="P104" s="236">
        <v>0</v>
      </c>
    </row>
    <row r="105" spans="1:16" ht="15.4" customHeight="1">
      <c r="A105" s="355"/>
      <c r="B105" s="355"/>
      <c r="C105" s="514"/>
      <c r="D105" s="32" t="s">
        <v>117</v>
      </c>
      <c r="E105" s="236">
        <v>0</v>
      </c>
      <c r="F105" s="236">
        <v>0</v>
      </c>
      <c r="G105" s="236">
        <v>0</v>
      </c>
      <c r="H105" s="236">
        <v>0</v>
      </c>
      <c r="I105" s="236">
        <v>0</v>
      </c>
      <c r="J105" s="236">
        <v>0</v>
      </c>
      <c r="K105" s="236">
        <v>0</v>
      </c>
      <c r="L105" s="236">
        <v>0</v>
      </c>
      <c r="M105" s="236">
        <v>0</v>
      </c>
      <c r="N105" s="236">
        <v>0</v>
      </c>
      <c r="O105" s="236">
        <v>0</v>
      </c>
      <c r="P105" s="236">
        <v>0</v>
      </c>
    </row>
    <row r="106" spans="1:16" ht="15.4" customHeight="1">
      <c r="A106" s="355"/>
      <c r="B106" s="355"/>
      <c r="C106" s="514"/>
      <c r="D106" s="32" t="s">
        <v>118</v>
      </c>
      <c r="E106" s="236">
        <v>0</v>
      </c>
      <c r="F106" s="236">
        <v>0</v>
      </c>
      <c r="G106" s="236">
        <v>0</v>
      </c>
      <c r="H106" s="236">
        <v>0</v>
      </c>
      <c r="I106" s="236">
        <v>0</v>
      </c>
      <c r="J106" s="236">
        <v>0</v>
      </c>
      <c r="K106" s="236">
        <v>0</v>
      </c>
      <c r="L106" s="236">
        <v>0</v>
      </c>
      <c r="M106" s="236">
        <v>0</v>
      </c>
      <c r="N106" s="236">
        <v>0</v>
      </c>
      <c r="O106" s="236">
        <v>0</v>
      </c>
      <c r="P106" s="236">
        <v>0</v>
      </c>
    </row>
    <row r="107" spans="1:16" ht="15.4" customHeight="1">
      <c r="A107" s="355"/>
      <c r="B107" s="355"/>
      <c r="C107" s="514"/>
      <c r="D107" s="32" t="s">
        <v>119</v>
      </c>
      <c r="E107" s="236">
        <v>0</v>
      </c>
      <c r="F107" s="236">
        <v>3150000</v>
      </c>
      <c r="G107" s="236">
        <v>0</v>
      </c>
      <c r="H107" s="236">
        <v>0</v>
      </c>
      <c r="I107" s="236">
        <v>0</v>
      </c>
      <c r="J107" s="236">
        <v>4829999.9999999991</v>
      </c>
      <c r="K107" s="236">
        <v>0</v>
      </c>
      <c r="L107" s="236">
        <v>0</v>
      </c>
      <c r="M107" s="236">
        <v>0</v>
      </c>
      <c r="N107" s="236">
        <v>5554499.9999999981</v>
      </c>
      <c r="O107" s="236">
        <v>0</v>
      </c>
      <c r="P107" s="236">
        <v>0</v>
      </c>
    </row>
    <row r="108" spans="1:16" ht="15.4" customHeight="1">
      <c r="A108" s="355"/>
      <c r="B108" s="355"/>
      <c r="C108" s="515"/>
      <c r="D108" s="34" t="s">
        <v>120</v>
      </c>
      <c r="E108" s="237">
        <f t="shared" ref="E108:P108" si="1">SUM(E101:E107)</f>
        <v>383328000</v>
      </c>
      <c r="F108" s="237">
        <f t="shared" si="1"/>
        <v>250266542.15427431</v>
      </c>
      <c r="G108" s="237">
        <f t="shared" si="1"/>
        <v>0</v>
      </c>
      <c r="H108" s="237">
        <f t="shared" si="1"/>
        <v>0</v>
      </c>
      <c r="I108" s="237">
        <f t="shared" si="1"/>
        <v>383225999.99999994</v>
      </c>
      <c r="J108" s="237">
        <f t="shared" si="1"/>
        <v>411919437.42824411</v>
      </c>
      <c r="K108" s="237">
        <f t="shared" si="1"/>
        <v>0</v>
      </c>
      <c r="L108" s="237">
        <f t="shared" si="1"/>
        <v>0</v>
      </c>
      <c r="M108" s="237">
        <f t="shared" si="1"/>
        <v>378150359.99999994</v>
      </c>
      <c r="N108" s="237">
        <f t="shared" si="1"/>
        <v>372353430.16301584</v>
      </c>
      <c r="O108" s="237">
        <f t="shared" si="1"/>
        <v>0</v>
      </c>
      <c r="P108" s="237">
        <f t="shared" si="1"/>
        <v>0</v>
      </c>
    </row>
  </sheetData>
  <mergeCells count="23">
    <mergeCell ref="A29:B32"/>
    <mergeCell ref="A1:D1"/>
    <mergeCell ref="A3:B4"/>
    <mergeCell ref="A5:B7"/>
    <mergeCell ref="A8:A14"/>
    <mergeCell ref="B8:B10"/>
    <mergeCell ref="B11:B13"/>
    <mergeCell ref="A15:A25"/>
    <mergeCell ref="B15:B17"/>
    <mergeCell ref="B18:B23"/>
    <mergeCell ref="B24:B25"/>
    <mergeCell ref="A26:B28"/>
    <mergeCell ref="A33:B36"/>
    <mergeCell ref="A37:B38"/>
    <mergeCell ref="A39:A93"/>
    <mergeCell ref="B39:B93"/>
    <mergeCell ref="A96:B108"/>
    <mergeCell ref="C101:C108"/>
    <mergeCell ref="C96:D97"/>
    <mergeCell ref="E96:H96"/>
    <mergeCell ref="I96:L96"/>
    <mergeCell ref="M96:P96"/>
    <mergeCell ref="C98:C100"/>
  </mergeCells>
  <hyperlinks>
    <hyperlink ref="D10" r:id="rId1" xr:uid="{9170CD56-D828-4F00-A59E-E96F8E1EBA7F}"/>
    <hyperlink ref="D13" r:id="rId2" xr:uid="{199AF889-7594-4F89-8B1B-DA0191BA3A26}"/>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6D2C4-181E-4412-8AD1-B27A744085D2}">
  <sheetPr>
    <tabColor rgb="FF00B050"/>
  </sheetPr>
  <dimension ref="A1:CO69"/>
  <sheetViews>
    <sheetView zoomScaleNormal="100" workbookViewId="0">
      <pane xSplit="9" ySplit="3" topLeftCell="J12" activePane="bottomRight" state="frozen"/>
      <selection pane="topRight" activeCell="J1" sqref="J1"/>
      <selection pane="bottomLeft" activeCell="A4" sqref="A4"/>
      <selection pane="bottomRight" activeCell="E23" sqref="E23:G23"/>
    </sheetView>
  </sheetViews>
  <sheetFormatPr defaultColWidth="11.42578125" defaultRowHeight="15"/>
  <cols>
    <col min="1" max="1" width="15.42578125" customWidth="1"/>
    <col min="2" max="2" width="21.7109375" style="48" customWidth="1"/>
    <col min="3" max="4" width="23" style="48" customWidth="1"/>
    <col min="5" max="5" width="10.7109375" style="62" customWidth="1"/>
    <col min="6" max="6" width="14" style="48" bestFit="1" customWidth="1"/>
    <col min="7" max="8" width="12.42578125" style="48" bestFit="1" customWidth="1"/>
    <col min="9" max="9" width="19.28515625" style="48" customWidth="1"/>
    <col min="10" max="10" width="14" style="48" bestFit="1" customWidth="1"/>
    <col min="11" max="11" width="12.42578125" style="48" customWidth="1"/>
    <col min="12" max="13" width="11.42578125" style="48"/>
    <col min="14" max="14" width="12.42578125" style="48" bestFit="1" customWidth="1"/>
    <col min="15" max="17" width="11.42578125" style="48"/>
    <col min="18" max="18" width="12.42578125" style="48" bestFit="1" customWidth="1"/>
    <col min="19" max="20" width="11.42578125" style="48"/>
    <col min="21" max="21" width="11.42578125" style="54"/>
    <col min="47" max="47" width="12.42578125" bestFit="1" customWidth="1"/>
    <col min="51" max="51" width="12.42578125" bestFit="1" customWidth="1"/>
    <col min="55" max="55" width="12.42578125" bestFit="1" customWidth="1"/>
  </cols>
  <sheetData>
    <row r="1" spans="1:93" s="36" customFormat="1">
      <c r="A1" s="406" t="s">
        <v>121</v>
      </c>
      <c r="B1" s="407" t="s">
        <v>122</v>
      </c>
      <c r="C1" s="407" t="s">
        <v>123</v>
      </c>
      <c r="D1" s="414" t="s">
        <v>124</v>
      </c>
      <c r="E1" s="414" t="s">
        <v>125</v>
      </c>
      <c r="F1" s="410" t="s">
        <v>126</v>
      </c>
      <c r="G1" s="410" t="s">
        <v>127</v>
      </c>
      <c r="H1" s="406" t="s">
        <v>128</v>
      </c>
      <c r="I1" s="413"/>
      <c r="J1" s="409"/>
      <c r="K1" s="409"/>
      <c r="L1" s="409"/>
      <c r="M1" s="409"/>
      <c r="N1" s="409"/>
      <c r="O1" s="409"/>
      <c r="P1" s="409"/>
      <c r="Q1" s="409"/>
      <c r="R1" s="409"/>
      <c r="S1" s="409"/>
      <c r="T1" s="409"/>
      <c r="U1" s="409"/>
      <c r="V1" s="409"/>
      <c r="W1" s="409"/>
      <c r="X1" s="409"/>
      <c r="Y1" s="409"/>
      <c r="Z1" s="409"/>
      <c r="AA1" s="409"/>
      <c r="AB1" s="409"/>
      <c r="AC1" s="409"/>
      <c r="AD1" s="409"/>
      <c r="AE1" s="409"/>
      <c r="AF1" s="409"/>
      <c r="AG1" s="409"/>
      <c r="AH1" s="409"/>
      <c r="AI1" s="409"/>
      <c r="AJ1" s="409"/>
      <c r="AK1" s="409"/>
      <c r="AL1" s="409"/>
      <c r="AM1" s="409"/>
      <c r="AN1" s="409"/>
      <c r="AO1" s="409"/>
      <c r="AP1" s="409"/>
      <c r="AQ1" s="409"/>
      <c r="AR1" s="409"/>
      <c r="AS1" s="409"/>
      <c r="AT1" s="409"/>
      <c r="AU1" s="409"/>
      <c r="AV1" s="409"/>
      <c r="AW1" s="409"/>
      <c r="AX1" s="409"/>
      <c r="AY1" s="409"/>
      <c r="AZ1" s="409"/>
      <c r="BA1" s="409"/>
      <c r="BB1" s="409"/>
      <c r="BC1" s="409"/>
      <c r="BD1" s="409"/>
      <c r="BE1" s="409"/>
      <c r="BF1" s="409"/>
      <c r="BG1" s="409"/>
      <c r="BH1" s="409"/>
      <c r="BI1" s="409"/>
      <c r="BJ1" s="409"/>
      <c r="BK1" s="409"/>
      <c r="BL1" s="409"/>
      <c r="BM1" s="409"/>
      <c r="BN1" s="409"/>
      <c r="BO1" s="409"/>
      <c r="BP1" s="409"/>
      <c r="BQ1" s="409"/>
      <c r="BR1" s="409"/>
      <c r="BS1" s="409"/>
      <c r="BT1" s="409"/>
      <c r="BU1" s="409"/>
      <c r="BV1" s="409"/>
      <c r="BW1" s="409"/>
      <c r="BX1" s="409"/>
      <c r="BY1" s="409"/>
      <c r="BZ1" s="409"/>
      <c r="CA1" s="409"/>
      <c r="CB1" s="409"/>
      <c r="CC1" s="409"/>
      <c r="CD1" s="409"/>
      <c r="CE1" s="409"/>
      <c r="CF1" s="409"/>
      <c r="CG1" s="409"/>
      <c r="CH1" s="409"/>
      <c r="CI1" s="409"/>
      <c r="CJ1" s="409"/>
      <c r="CK1" s="409"/>
      <c r="CL1" s="409"/>
      <c r="CM1" s="409"/>
      <c r="CN1" s="409"/>
      <c r="CO1" s="409"/>
    </row>
    <row r="2" spans="1:93" s="37" customFormat="1">
      <c r="A2" s="407"/>
      <c r="B2" s="407"/>
      <c r="C2" s="407"/>
      <c r="D2" s="411"/>
      <c r="E2" s="411"/>
      <c r="F2" s="411"/>
      <c r="G2" s="411"/>
      <c r="H2" s="407"/>
      <c r="I2" s="413"/>
      <c r="J2" s="397"/>
      <c r="K2" s="397"/>
      <c r="L2" s="397"/>
      <c r="M2" s="397"/>
      <c r="N2" s="397"/>
      <c r="O2" s="397"/>
      <c r="P2" s="397"/>
      <c r="Q2" s="397"/>
      <c r="R2" s="397"/>
      <c r="S2" s="397"/>
      <c r="T2" s="397"/>
      <c r="U2" s="397"/>
      <c r="V2" s="397"/>
      <c r="W2" s="397"/>
      <c r="X2" s="397"/>
      <c r="Y2" s="397"/>
      <c r="Z2" s="397"/>
      <c r="AA2" s="397"/>
      <c r="AB2" s="397"/>
      <c r="AC2" s="397"/>
      <c r="AD2" s="397"/>
      <c r="AE2" s="397"/>
      <c r="AF2" s="397"/>
      <c r="AG2" s="397"/>
      <c r="AH2" s="397"/>
      <c r="AI2" s="397"/>
      <c r="AJ2" s="397"/>
      <c r="AK2" s="397"/>
      <c r="AL2" s="397"/>
      <c r="AM2" s="397"/>
      <c r="AN2" s="397"/>
      <c r="AO2" s="397"/>
      <c r="AP2" s="397"/>
      <c r="AQ2" s="397"/>
      <c r="AR2" s="397"/>
      <c r="AS2" s="397"/>
      <c r="AT2" s="397"/>
      <c r="AU2" s="397"/>
      <c r="AV2" s="397"/>
      <c r="AW2" s="397"/>
      <c r="AX2" s="397"/>
      <c r="AY2" s="397"/>
      <c r="AZ2" s="397"/>
      <c r="BA2" s="397"/>
      <c r="BB2" s="397"/>
      <c r="BC2" s="397"/>
      <c r="BD2" s="397"/>
      <c r="BE2" s="397"/>
      <c r="BF2" s="397"/>
      <c r="BG2" s="397"/>
      <c r="BH2" s="397"/>
      <c r="BI2" s="397"/>
      <c r="BJ2" s="397"/>
      <c r="BK2" s="397"/>
      <c r="BL2" s="397"/>
      <c r="BM2" s="397"/>
      <c r="BN2" s="397"/>
      <c r="BO2" s="397"/>
      <c r="BP2" s="397"/>
      <c r="BQ2" s="397"/>
      <c r="BR2" s="397"/>
      <c r="BS2" s="397"/>
      <c r="BT2" s="397"/>
      <c r="BU2" s="397"/>
      <c r="BV2" s="397"/>
      <c r="BW2" s="397"/>
      <c r="BX2" s="397"/>
      <c r="BY2" s="397"/>
      <c r="BZ2" s="397"/>
      <c r="CA2" s="397"/>
      <c r="CB2" s="397"/>
      <c r="CC2" s="397"/>
      <c r="CD2" s="397"/>
      <c r="CE2" s="397"/>
      <c r="CF2" s="397"/>
      <c r="CG2" s="397"/>
      <c r="CH2" s="397"/>
      <c r="CI2" s="397"/>
      <c r="CJ2" s="397"/>
      <c r="CK2" s="397"/>
      <c r="CL2" s="397"/>
      <c r="CM2" s="397"/>
      <c r="CN2" s="397"/>
      <c r="CO2" s="397"/>
    </row>
    <row r="3" spans="1:93" s="36" customFormat="1">
      <c r="A3" s="407"/>
      <c r="B3" s="407"/>
      <c r="C3" s="407"/>
      <c r="D3" s="412"/>
      <c r="E3" s="412"/>
      <c r="F3" s="412"/>
      <c r="G3" s="412"/>
      <c r="H3" s="407"/>
      <c r="I3" s="413"/>
      <c r="J3" s="298"/>
      <c r="K3" s="298"/>
      <c r="L3" s="299"/>
      <c r="M3" s="298"/>
      <c r="N3" s="298"/>
      <c r="O3" s="298"/>
      <c r="P3" s="299"/>
      <c r="Q3" s="298"/>
      <c r="R3" s="298"/>
      <c r="S3" s="298"/>
      <c r="T3" s="299"/>
      <c r="U3" s="298"/>
      <c r="V3" s="298"/>
      <c r="W3" s="298"/>
      <c r="X3" s="299"/>
      <c r="Y3" s="298"/>
      <c r="Z3" s="298"/>
      <c r="AA3" s="298"/>
      <c r="AB3" s="299"/>
      <c r="AC3" s="298"/>
      <c r="AD3" s="298"/>
      <c r="AE3" s="298"/>
      <c r="AF3" s="299"/>
      <c r="AG3" s="298"/>
      <c r="AH3" s="298"/>
      <c r="AI3" s="298"/>
      <c r="AJ3" s="299"/>
      <c r="AK3" s="298"/>
      <c r="AL3" s="298"/>
      <c r="AM3" s="298"/>
      <c r="AN3" s="299"/>
      <c r="AO3" s="298"/>
      <c r="AP3" s="298"/>
      <c r="AQ3" s="298"/>
      <c r="AR3" s="299"/>
      <c r="AS3" s="298"/>
      <c r="AT3" s="298"/>
      <c r="AU3" s="298"/>
      <c r="AV3" s="299"/>
      <c r="AW3" s="298"/>
      <c r="AX3" s="298"/>
      <c r="AY3" s="298"/>
      <c r="AZ3" s="299"/>
      <c r="BA3" s="298"/>
      <c r="BB3" s="298"/>
      <c r="BC3" s="298"/>
      <c r="BD3" s="299"/>
      <c r="BE3" s="298"/>
      <c r="BF3" s="298"/>
      <c r="BG3" s="298"/>
      <c r="BH3" s="299"/>
      <c r="BI3" s="298"/>
      <c r="BJ3" s="298"/>
      <c r="BK3" s="298"/>
      <c r="BL3" s="299"/>
      <c r="BM3" s="298"/>
      <c r="BN3" s="298"/>
      <c r="BO3" s="298"/>
      <c r="BP3" s="299"/>
      <c r="BQ3" s="298"/>
      <c r="BR3" s="298"/>
      <c r="BS3" s="298"/>
      <c r="BT3" s="299"/>
      <c r="BU3" s="298"/>
      <c r="BV3" s="298"/>
      <c r="BW3" s="298"/>
      <c r="BX3" s="299"/>
      <c r="BY3" s="298"/>
      <c r="BZ3" s="298"/>
      <c r="CA3" s="298"/>
      <c r="CB3" s="299"/>
      <c r="CC3" s="298"/>
      <c r="CD3" s="298"/>
      <c r="CE3" s="298"/>
      <c r="CF3" s="299"/>
      <c r="CG3" s="298"/>
      <c r="CH3" s="298"/>
      <c r="CI3" s="298"/>
      <c r="CJ3" s="299"/>
      <c r="CK3" s="298"/>
      <c r="CL3" s="298"/>
      <c r="CM3" s="298"/>
      <c r="CN3" s="299"/>
      <c r="CO3" s="298"/>
    </row>
    <row r="4" spans="1:93" s="43" customFormat="1" ht="127.5">
      <c r="A4" s="421" t="s">
        <v>663</v>
      </c>
      <c r="B4" s="423" t="s">
        <v>680</v>
      </c>
      <c r="C4" s="39" t="s">
        <v>681</v>
      </c>
      <c r="D4" s="39" t="s">
        <v>665</v>
      </c>
      <c r="E4" s="72">
        <v>0.1</v>
      </c>
      <c r="F4" s="41">
        <v>45078</v>
      </c>
      <c r="G4" s="41">
        <v>45170</v>
      </c>
      <c r="H4" s="42">
        <v>4</v>
      </c>
      <c r="I4" s="306"/>
      <c r="J4" s="316"/>
      <c r="K4" s="301"/>
      <c r="L4" s="302"/>
      <c r="M4" s="302"/>
      <c r="N4" s="302"/>
      <c r="O4" s="302"/>
      <c r="P4" s="302"/>
      <c r="Q4" s="302"/>
      <c r="R4" s="302"/>
      <c r="S4" s="302"/>
      <c r="T4" s="302"/>
      <c r="U4" s="303"/>
      <c r="V4" s="303"/>
      <c r="W4" s="303"/>
      <c r="X4" s="303"/>
      <c r="Y4" s="303"/>
      <c r="Z4" s="303"/>
      <c r="AA4" s="303"/>
      <c r="AB4" s="303"/>
      <c r="AC4" s="303"/>
      <c r="AD4" s="303"/>
      <c r="AE4" s="303"/>
      <c r="AF4" s="303"/>
      <c r="AG4" s="303"/>
      <c r="AH4" s="303"/>
      <c r="AI4" s="303"/>
      <c r="AJ4" s="303"/>
      <c r="AK4" s="303"/>
      <c r="AL4" s="303"/>
      <c r="AM4" s="303"/>
      <c r="AN4" s="303"/>
      <c r="AO4" s="303"/>
      <c r="AP4" s="303"/>
      <c r="AQ4" s="303"/>
      <c r="AR4" s="303"/>
      <c r="AS4" s="303"/>
      <c r="AT4" s="303"/>
      <c r="AU4" s="303"/>
      <c r="AV4" s="303"/>
      <c r="AW4" s="303"/>
      <c r="AX4" s="303"/>
      <c r="AY4" s="303"/>
      <c r="AZ4" s="303"/>
      <c r="BA4" s="303"/>
      <c r="BB4" s="303"/>
      <c r="BC4" s="303"/>
      <c r="BD4" s="303"/>
      <c r="BE4" s="303"/>
      <c r="BF4" s="303"/>
      <c r="BG4" s="303"/>
      <c r="BH4" s="303"/>
      <c r="BI4" s="303"/>
      <c r="BJ4" s="303"/>
      <c r="BK4" s="303"/>
      <c r="BL4" s="303"/>
      <c r="BM4" s="303"/>
      <c r="BN4" s="303"/>
      <c r="BO4" s="303"/>
      <c r="BP4" s="303"/>
      <c r="BQ4" s="303"/>
      <c r="BR4" s="303"/>
      <c r="BS4" s="303"/>
      <c r="BT4" s="303"/>
      <c r="BU4" s="303"/>
      <c r="BV4" s="303"/>
      <c r="BW4" s="303"/>
      <c r="BX4" s="303"/>
      <c r="BY4" s="303"/>
      <c r="BZ4" s="303"/>
      <c r="CA4" s="303"/>
      <c r="CB4" s="303"/>
      <c r="CC4" s="303"/>
      <c r="CD4" s="303"/>
      <c r="CE4" s="303"/>
      <c r="CF4" s="303"/>
      <c r="CG4" s="303"/>
      <c r="CH4" s="303"/>
      <c r="CI4" s="303"/>
      <c r="CJ4" s="303"/>
      <c r="CK4" s="303"/>
      <c r="CL4" s="303"/>
      <c r="CM4" s="303"/>
      <c r="CN4" s="303"/>
      <c r="CO4" s="303"/>
    </row>
    <row r="5" spans="1:93" s="43" customFormat="1" ht="165.75">
      <c r="A5" s="422" t="s">
        <v>663</v>
      </c>
      <c r="B5" s="425"/>
      <c r="C5" s="39" t="s">
        <v>682</v>
      </c>
      <c r="D5" s="39" t="s">
        <v>666</v>
      </c>
      <c r="E5" s="72">
        <v>0.05</v>
      </c>
      <c r="F5" s="41">
        <v>45078</v>
      </c>
      <c r="G5" s="41">
        <v>45170</v>
      </c>
      <c r="H5" s="42">
        <v>4</v>
      </c>
      <c r="I5" s="300"/>
      <c r="J5" s="316"/>
      <c r="K5" s="316"/>
      <c r="L5" s="302"/>
      <c r="M5" s="302"/>
      <c r="N5" s="302"/>
      <c r="O5" s="302"/>
      <c r="P5" s="302"/>
      <c r="Q5" s="302"/>
      <c r="R5" s="302"/>
      <c r="S5" s="302"/>
      <c r="T5" s="302"/>
      <c r="U5" s="303"/>
      <c r="V5" s="303"/>
      <c r="W5" s="303"/>
      <c r="X5" s="303"/>
      <c r="Y5" s="303"/>
      <c r="Z5" s="303"/>
      <c r="AA5" s="303"/>
      <c r="AB5" s="303"/>
      <c r="AC5" s="303"/>
      <c r="AD5" s="303"/>
      <c r="AE5" s="303"/>
      <c r="AF5" s="303"/>
      <c r="AG5" s="303"/>
      <c r="AH5" s="303"/>
      <c r="AI5" s="303"/>
      <c r="AJ5" s="303"/>
      <c r="AK5" s="303"/>
      <c r="AL5" s="303"/>
      <c r="AM5" s="303"/>
      <c r="AN5" s="303"/>
      <c r="AO5" s="303"/>
      <c r="AP5" s="303"/>
      <c r="AQ5" s="303"/>
      <c r="AR5" s="303"/>
      <c r="AS5" s="303"/>
      <c r="AT5" s="303"/>
      <c r="AU5" s="303"/>
      <c r="AV5" s="303"/>
      <c r="AW5" s="303"/>
      <c r="AX5" s="303"/>
      <c r="AY5" s="303"/>
      <c r="AZ5" s="303"/>
      <c r="BA5" s="303"/>
      <c r="BB5" s="303"/>
      <c r="BC5" s="303"/>
      <c r="BD5" s="303"/>
      <c r="BE5" s="303"/>
      <c r="BF5" s="303"/>
      <c r="BG5" s="303"/>
      <c r="BH5" s="303"/>
      <c r="BI5" s="303"/>
      <c r="BJ5" s="303"/>
      <c r="BK5" s="303"/>
      <c r="BL5" s="303"/>
      <c r="BM5" s="303"/>
      <c r="BN5" s="303"/>
      <c r="BO5" s="303"/>
      <c r="BP5" s="303"/>
      <c r="BQ5" s="303"/>
      <c r="BR5" s="303"/>
      <c r="BS5" s="303"/>
      <c r="BT5" s="303"/>
      <c r="BU5" s="303"/>
      <c r="BV5" s="303"/>
      <c r="BW5" s="303"/>
      <c r="BX5" s="303"/>
      <c r="BY5" s="303"/>
      <c r="BZ5" s="303"/>
      <c r="CA5" s="303"/>
      <c r="CB5" s="303"/>
      <c r="CC5" s="303"/>
      <c r="CD5" s="303"/>
      <c r="CE5" s="303"/>
      <c r="CF5" s="303"/>
      <c r="CG5" s="303"/>
      <c r="CH5" s="303"/>
      <c r="CI5" s="303"/>
      <c r="CJ5" s="303"/>
      <c r="CK5" s="303"/>
      <c r="CL5" s="303"/>
      <c r="CM5" s="303"/>
      <c r="CN5" s="303"/>
      <c r="CO5" s="303"/>
    </row>
    <row r="6" spans="1:93" s="43" customFormat="1" ht="102">
      <c r="A6" s="422" t="s">
        <v>663</v>
      </c>
      <c r="B6" s="423" t="s">
        <v>683</v>
      </c>
      <c r="C6" s="44" t="s">
        <v>684</v>
      </c>
      <c r="D6" s="44" t="s">
        <v>668</v>
      </c>
      <c r="E6" s="73">
        <v>0.05</v>
      </c>
      <c r="F6" s="46">
        <v>45139</v>
      </c>
      <c r="G6" s="46">
        <v>45170</v>
      </c>
      <c r="H6" s="47">
        <v>2</v>
      </c>
      <c r="I6" s="300"/>
      <c r="J6" s="301"/>
      <c r="K6" s="301"/>
      <c r="L6" s="302"/>
      <c r="M6" s="302"/>
      <c r="N6" s="302"/>
      <c r="O6" s="302"/>
      <c r="P6" s="302"/>
      <c r="Q6" s="302"/>
      <c r="R6" s="302"/>
      <c r="S6" s="302"/>
      <c r="T6" s="302"/>
      <c r="U6" s="303"/>
      <c r="V6" s="303"/>
      <c r="W6" s="303"/>
      <c r="X6" s="303"/>
      <c r="Y6" s="303"/>
      <c r="Z6" s="303"/>
      <c r="AA6" s="303"/>
      <c r="AB6" s="303"/>
      <c r="AC6" s="303"/>
      <c r="AD6" s="303"/>
      <c r="AE6" s="303"/>
      <c r="AF6" s="303"/>
      <c r="AG6" s="303"/>
      <c r="AH6" s="303"/>
      <c r="AI6" s="303"/>
      <c r="AJ6" s="303"/>
      <c r="AK6" s="303"/>
      <c r="AL6" s="303"/>
      <c r="AM6" s="303"/>
      <c r="AN6" s="303"/>
      <c r="AO6" s="303"/>
      <c r="AP6" s="303"/>
      <c r="AQ6" s="303"/>
      <c r="AR6" s="303"/>
      <c r="AS6" s="303"/>
      <c r="AT6" s="303"/>
      <c r="AU6" s="303"/>
      <c r="AV6" s="303"/>
      <c r="AW6" s="303"/>
      <c r="AX6" s="303"/>
      <c r="AY6" s="303"/>
      <c r="AZ6" s="303"/>
      <c r="BA6" s="303"/>
      <c r="BB6" s="303"/>
      <c r="BC6" s="303"/>
      <c r="BD6" s="303"/>
      <c r="BE6" s="303"/>
      <c r="BF6" s="303"/>
      <c r="BG6" s="303"/>
      <c r="BH6" s="303"/>
      <c r="BI6" s="303"/>
      <c r="BJ6" s="303"/>
      <c r="BK6" s="303"/>
      <c r="BL6" s="303"/>
      <c r="BM6" s="303"/>
      <c r="BN6" s="303"/>
      <c r="BO6" s="303"/>
      <c r="BP6" s="303"/>
      <c r="BQ6" s="303"/>
      <c r="BR6" s="303"/>
      <c r="BS6" s="303"/>
      <c r="BT6" s="303"/>
      <c r="BU6" s="303"/>
      <c r="BV6" s="303"/>
      <c r="BW6" s="303"/>
      <c r="BX6" s="303"/>
      <c r="BY6" s="303"/>
      <c r="BZ6" s="303"/>
      <c r="CA6" s="303"/>
      <c r="CB6" s="303"/>
      <c r="CC6" s="303"/>
      <c r="CD6" s="303"/>
      <c r="CE6" s="303"/>
      <c r="CF6" s="303"/>
      <c r="CG6" s="303"/>
      <c r="CH6" s="303"/>
      <c r="CI6" s="303"/>
      <c r="CJ6" s="303"/>
      <c r="CK6" s="303"/>
      <c r="CL6" s="303"/>
      <c r="CM6" s="303"/>
      <c r="CN6" s="303"/>
      <c r="CO6" s="303"/>
    </row>
    <row r="7" spans="1:93" s="43" customFormat="1" ht="102">
      <c r="A7" s="422" t="s">
        <v>663</v>
      </c>
      <c r="B7" s="424" t="s">
        <v>667</v>
      </c>
      <c r="C7" s="44" t="s">
        <v>685</v>
      </c>
      <c r="D7" s="44" t="s">
        <v>669</v>
      </c>
      <c r="E7" s="73">
        <v>0.15</v>
      </c>
      <c r="F7" s="46">
        <v>45170</v>
      </c>
      <c r="G7" s="46">
        <v>45200</v>
      </c>
      <c r="H7" s="47">
        <v>2</v>
      </c>
      <c r="I7" s="300"/>
      <c r="J7" s="301"/>
      <c r="K7" s="301"/>
      <c r="L7" s="302"/>
      <c r="M7" s="302"/>
      <c r="N7" s="302"/>
      <c r="O7" s="302"/>
      <c r="P7" s="302"/>
      <c r="Q7" s="302"/>
      <c r="R7" s="302"/>
      <c r="S7" s="302"/>
      <c r="T7" s="302"/>
      <c r="U7" s="303"/>
      <c r="V7" s="303"/>
      <c r="W7" s="303"/>
      <c r="X7" s="303"/>
      <c r="Y7" s="303"/>
      <c r="Z7" s="303"/>
      <c r="AA7" s="303"/>
      <c r="AB7" s="303"/>
      <c r="AC7" s="303"/>
      <c r="AD7" s="303"/>
      <c r="AE7" s="303"/>
      <c r="AF7" s="303"/>
      <c r="AG7" s="303"/>
      <c r="AH7" s="303"/>
      <c r="AI7" s="303"/>
      <c r="AJ7" s="303"/>
      <c r="AK7" s="303"/>
      <c r="AL7" s="303"/>
      <c r="AM7" s="303"/>
      <c r="AN7" s="303"/>
      <c r="AO7" s="303"/>
      <c r="AP7" s="303"/>
      <c r="AQ7" s="303"/>
      <c r="AR7" s="303"/>
      <c r="AS7" s="303"/>
      <c r="AT7" s="303"/>
      <c r="AU7" s="303"/>
      <c r="AV7" s="303"/>
      <c r="AW7" s="303"/>
      <c r="AX7" s="303"/>
      <c r="AY7" s="303"/>
      <c r="AZ7" s="303"/>
      <c r="BA7" s="303"/>
      <c r="BB7" s="303"/>
      <c r="BC7" s="303"/>
      <c r="BD7" s="303"/>
      <c r="BE7" s="303"/>
      <c r="BF7" s="303"/>
      <c r="BG7" s="303"/>
      <c r="BH7" s="303"/>
      <c r="BI7" s="303"/>
      <c r="BJ7" s="303"/>
      <c r="BK7" s="303"/>
      <c r="BL7" s="303"/>
      <c r="BM7" s="303"/>
      <c r="BN7" s="303"/>
      <c r="BO7" s="303"/>
      <c r="BP7" s="303"/>
      <c r="BQ7" s="303"/>
      <c r="BR7" s="303"/>
      <c r="BS7" s="303"/>
      <c r="BT7" s="303"/>
      <c r="BU7" s="303"/>
      <c r="BV7" s="303"/>
      <c r="BW7" s="303"/>
      <c r="BX7" s="303"/>
      <c r="BY7" s="303"/>
      <c r="BZ7" s="303"/>
      <c r="CA7" s="303"/>
      <c r="CB7" s="303"/>
      <c r="CC7" s="303"/>
      <c r="CD7" s="303"/>
      <c r="CE7" s="303"/>
      <c r="CF7" s="303"/>
      <c r="CG7" s="303"/>
      <c r="CH7" s="303"/>
      <c r="CI7" s="303"/>
      <c r="CJ7" s="303"/>
      <c r="CK7" s="303"/>
      <c r="CL7" s="303"/>
      <c r="CM7" s="303"/>
      <c r="CN7" s="303"/>
      <c r="CO7" s="303"/>
    </row>
    <row r="8" spans="1:93" s="43" customFormat="1" ht="127.5">
      <c r="A8" s="422" t="s">
        <v>663</v>
      </c>
      <c r="B8" s="424"/>
      <c r="C8" s="44" t="s">
        <v>686</v>
      </c>
      <c r="D8" s="44" t="s">
        <v>670</v>
      </c>
      <c r="E8" s="73">
        <v>0.1</v>
      </c>
      <c r="F8" s="46">
        <v>45231</v>
      </c>
      <c r="G8" s="46">
        <v>45383</v>
      </c>
      <c r="H8" s="47">
        <v>6</v>
      </c>
      <c r="I8" s="300"/>
      <c r="J8" s="301"/>
      <c r="K8" s="301"/>
      <c r="L8" s="302"/>
      <c r="M8" s="302"/>
      <c r="N8" s="301"/>
      <c r="O8" s="301"/>
      <c r="P8" s="302"/>
      <c r="Q8" s="302"/>
      <c r="R8" s="302"/>
      <c r="S8" s="302"/>
      <c r="T8" s="302"/>
      <c r="U8" s="303"/>
      <c r="V8" s="303"/>
      <c r="W8" s="303"/>
      <c r="X8" s="303"/>
      <c r="Y8" s="303"/>
      <c r="Z8" s="303"/>
      <c r="AA8" s="303"/>
      <c r="AB8" s="303"/>
      <c r="AC8" s="303"/>
      <c r="AD8" s="303"/>
      <c r="AE8" s="303"/>
      <c r="AF8" s="303"/>
      <c r="AG8" s="303"/>
      <c r="AH8" s="303"/>
      <c r="AI8" s="303"/>
      <c r="AJ8" s="303"/>
      <c r="AK8" s="303"/>
      <c r="AL8" s="303"/>
      <c r="AM8" s="303"/>
      <c r="AN8" s="303"/>
      <c r="AO8" s="303"/>
      <c r="AP8" s="303"/>
      <c r="AQ8" s="303"/>
      <c r="AR8" s="303"/>
      <c r="AS8" s="303"/>
      <c r="AT8" s="303"/>
      <c r="AU8" s="303"/>
      <c r="AV8" s="303"/>
      <c r="AW8" s="303"/>
      <c r="AX8" s="303"/>
      <c r="AY8" s="303"/>
      <c r="AZ8" s="303"/>
      <c r="BA8" s="303"/>
      <c r="BB8" s="303"/>
      <c r="BC8" s="303"/>
      <c r="BD8" s="303"/>
      <c r="BE8" s="303"/>
      <c r="BF8" s="303"/>
      <c r="BG8" s="303"/>
      <c r="BH8" s="303"/>
      <c r="BI8" s="303"/>
      <c r="BJ8" s="303"/>
      <c r="BK8" s="303"/>
      <c r="BL8" s="303"/>
      <c r="BM8" s="303"/>
      <c r="BN8" s="303"/>
      <c r="BO8" s="303"/>
      <c r="BP8" s="303"/>
      <c r="BQ8" s="303"/>
      <c r="BR8" s="303"/>
      <c r="BS8" s="303"/>
      <c r="BT8" s="303"/>
      <c r="BU8" s="303"/>
      <c r="BV8" s="303"/>
      <c r="BW8" s="303"/>
      <c r="BX8" s="303"/>
      <c r="BY8" s="303"/>
      <c r="BZ8" s="303"/>
      <c r="CA8" s="303"/>
      <c r="CB8" s="303"/>
      <c r="CC8" s="303"/>
      <c r="CD8" s="303"/>
      <c r="CE8" s="303"/>
      <c r="CF8" s="303"/>
      <c r="CG8" s="303"/>
      <c r="CH8" s="303"/>
      <c r="CI8" s="303"/>
      <c r="CJ8" s="303"/>
      <c r="CK8" s="303"/>
      <c r="CL8" s="303"/>
      <c r="CM8" s="303"/>
      <c r="CN8" s="303"/>
      <c r="CO8" s="303"/>
    </row>
    <row r="9" spans="1:93" s="43" customFormat="1" ht="51">
      <c r="A9" s="422" t="s">
        <v>663</v>
      </c>
      <c r="B9" s="424" t="s">
        <v>667</v>
      </c>
      <c r="C9" s="44" t="s">
        <v>687</v>
      </c>
      <c r="D9" s="44" t="s">
        <v>671</v>
      </c>
      <c r="E9" s="73">
        <v>0.05</v>
      </c>
      <c r="F9" s="46">
        <v>45231</v>
      </c>
      <c r="G9" s="46">
        <v>45992</v>
      </c>
      <c r="H9" s="47">
        <v>26</v>
      </c>
      <c r="I9" s="300"/>
      <c r="J9" s="301"/>
      <c r="K9" s="301"/>
      <c r="L9" s="302"/>
      <c r="M9" s="302"/>
      <c r="N9" s="301"/>
      <c r="O9" s="301"/>
      <c r="P9" s="302"/>
      <c r="Q9" s="302"/>
      <c r="R9" s="301"/>
      <c r="S9" s="301"/>
      <c r="T9" s="302"/>
      <c r="U9" s="303"/>
      <c r="V9" s="303"/>
      <c r="W9" s="303"/>
      <c r="X9" s="303"/>
      <c r="Y9" s="303"/>
      <c r="Z9" s="303"/>
      <c r="AA9" s="303"/>
      <c r="AB9" s="303"/>
      <c r="AC9" s="303"/>
      <c r="AD9" s="303"/>
      <c r="AE9" s="303"/>
      <c r="AF9" s="303"/>
      <c r="AG9" s="303"/>
      <c r="AH9" s="303"/>
      <c r="AI9" s="303"/>
      <c r="AJ9" s="303"/>
      <c r="AK9" s="303"/>
      <c r="AL9" s="303"/>
      <c r="AM9" s="303"/>
      <c r="AN9" s="303"/>
      <c r="AO9" s="303"/>
      <c r="AP9" s="303"/>
      <c r="AQ9" s="303"/>
      <c r="AR9" s="303"/>
      <c r="AS9" s="303"/>
      <c r="AT9" s="303"/>
      <c r="AU9" s="303"/>
      <c r="AV9" s="303"/>
      <c r="AW9" s="303"/>
      <c r="AX9" s="303"/>
      <c r="AY9" s="303"/>
      <c r="AZ9" s="303"/>
      <c r="BA9" s="303"/>
      <c r="BB9" s="303"/>
      <c r="BC9" s="303"/>
      <c r="BD9" s="303"/>
      <c r="BE9" s="303"/>
      <c r="BF9" s="303"/>
      <c r="BG9" s="303"/>
      <c r="BH9" s="303"/>
      <c r="BI9" s="303"/>
      <c r="BJ9" s="303"/>
      <c r="BK9" s="303"/>
      <c r="BL9" s="303"/>
      <c r="BM9" s="303"/>
      <c r="BN9" s="303"/>
      <c r="BO9" s="303"/>
      <c r="BP9" s="303"/>
      <c r="BQ9" s="303"/>
      <c r="BR9" s="303"/>
      <c r="BS9" s="303"/>
      <c r="BT9" s="303"/>
      <c r="BU9" s="303"/>
      <c r="BV9" s="303"/>
      <c r="BW9" s="303"/>
      <c r="BX9" s="303"/>
      <c r="BY9" s="303"/>
      <c r="BZ9" s="303"/>
      <c r="CA9" s="303"/>
      <c r="CB9" s="303"/>
      <c r="CC9" s="303"/>
      <c r="CD9" s="303"/>
      <c r="CE9" s="303"/>
      <c r="CF9" s="303"/>
      <c r="CG9" s="303"/>
      <c r="CH9" s="303"/>
      <c r="CI9" s="303"/>
      <c r="CJ9" s="303"/>
      <c r="CK9" s="303"/>
      <c r="CL9" s="303"/>
      <c r="CM9" s="303"/>
      <c r="CN9" s="303"/>
      <c r="CO9" s="303"/>
    </row>
    <row r="10" spans="1:93" s="43" customFormat="1" ht="216.6" customHeight="1">
      <c r="A10" s="422" t="s">
        <v>663</v>
      </c>
      <c r="B10" s="270" t="s">
        <v>688</v>
      </c>
      <c r="C10" s="39" t="s">
        <v>1099</v>
      </c>
      <c r="D10" s="39" t="s">
        <v>672</v>
      </c>
      <c r="E10" s="72">
        <v>0.1</v>
      </c>
      <c r="F10" s="41">
        <v>45170</v>
      </c>
      <c r="G10" s="41">
        <v>45474</v>
      </c>
      <c r="H10" s="42">
        <v>11</v>
      </c>
      <c r="I10" s="300"/>
      <c r="J10" s="301"/>
      <c r="K10" s="301"/>
      <c r="L10" s="302"/>
      <c r="M10" s="302"/>
      <c r="N10" s="301"/>
      <c r="O10" s="301"/>
      <c r="P10" s="302"/>
      <c r="Q10" s="302"/>
      <c r="R10" s="302"/>
      <c r="S10" s="302"/>
      <c r="T10" s="302"/>
      <c r="U10" s="303"/>
      <c r="V10" s="303"/>
      <c r="W10" s="303"/>
      <c r="X10" s="303"/>
      <c r="Y10" s="303"/>
      <c r="Z10" s="303"/>
      <c r="AA10" s="303"/>
      <c r="AB10" s="303"/>
      <c r="AC10" s="303"/>
      <c r="AD10" s="303"/>
      <c r="AE10" s="303"/>
      <c r="AF10" s="303"/>
      <c r="AG10" s="303"/>
      <c r="AH10" s="303"/>
      <c r="AI10" s="303"/>
      <c r="AJ10" s="303"/>
      <c r="AK10" s="303"/>
      <c r="AL10" s="303"/>
      <c r="AM10" s="303"/>
      <c r="AN10" s="303"/>
      <c r="AO10" s="303"/>
      <c r="AP10" s="303"/>
      <c r="AQ10" s="303"/>
      <c r="AR10" s="303"/>
      <c r="AS10" s="303"/>
      <c r="AT10" s="303"/>
      <c r="AU10" s="304"/>
      <c r="AV10" s="303"/>
      <c r="AW10" s="303"/>
      <c r="AX10" s="303"/>
      <c r="AY10" s="304"/>
      <c r="AZ10" s="303"/>
      <c r="BA10" s="303"/>
      <c r="BB10" s="303"/>
      <c r="BC10" s="303"/>
      <c r="BD10" s="303"/>
      <c r="BE10" s="303"/>
      <c r="BF10" s="303"/>
      <c r="BG10" s="303"/>
      <c r="BH10" s="303"/>
      <c r="BI10" s="303"/>
      <c r="BJ10" s="303"/>
      <c r="BK10" s="303"/>
      <c r="BL10" s="303"/>
      <c r="BM10" s="303"/>
      <c r="BN10" s="303"/>
      <c r="BO10" s="303"/>
      <c r="BP10" s="303"/>
      <c r="BQ10" s="303"/>
      <c r="BR10" s="303"/>
      <c r="BS10" s="303"/>
      <c r="BT10" s="303"/>
      <c r="BU10" s="303"/>
      <c r="BV10" s="303"/>
      <c r="BW10" s="303"/>
      <c r="BX10" s="303"/>
      <c r="BY10" s="303"/>
      <c r="BZ10" s="303"/>
      <c r="CA10" s="303"/>
      <c r="CB10" s="303"/>
      <c r="CC10" s="303"/>
      <c r="CD10" s="303"/>
      <c r="CE10" s="303"/>
      <c r="CF10" s="303"/>
      <c r="CG10" s="303"/>
      <c r="CH10" s="303"/>
      <c r="CI10" s="303"/>
      <c r="CJ10" s="303"/>
      <c r="CK10" s="303"/>
      <c r="CL10" s="303"/>
      <c r="CM10" s="303"/>
      <c r="CN10" s="303"/>
      <c r="CO10" s="303"/>
    </row>
    <row r="11" spans="1:93" s="43" customFormat="1" ht="178.5">
      <c r="A11" s="422" t="s">
        <v>663</v>
      </c>
      <c r="B11" s="38" t="s">
        <v>689</v>
      </c>
      <c r="C11" s="39" t="s">
        <v>690</v>
      </c>
      <c r="D11" s="39" t="s">
        <v>1088</v>
      </c>
      <c r="E11" s="72">
        <v>0.2</v>
      </c>
      <c r="F11" s="41">
        <v>45078</v>
      </c>
      <c r="G11" s="41">
        <v>45992</v>
      </c>
      <c r="H11" s="42">
        <v>31</v>
      </c>
      <c r="I11" s="300"/>
      <c r="J11" s="301"/>
      <c r="K11" s="301"/>
      <c r="L11" s="302"/>
      <c r="M11" s="302"/>
      <c r="N11" s="301"/>
      <c r="O11" s="301"/>
      <c r="P11" s="302"/>
      <c r="Q11" s="302"/>
      <c r="R11" s="301"/>
      <c r="S11" s="301"/>
      <c r="T11" s="302"/>
      <c r="U11" s="303"/>
      <c r="V11" s="303"/>
      <c r="W11" s="303"/>
      <c r="X11" s="303"/>
      <c r="Y11" s="303"/>
      <c r="Z11" s="303"/>
      <c r="AA11" s="303"/>
      <c r="AB11" s="303"/>
      <c r="AC11" s="303"/>
      <c r="AD11" s="303"/>
      <c r="AE11" s="303"/>
      <c r="AF11" s="303"/>
      <c r="AG11" s="303"/>
      <c r="AH11" s="303"/>
      <c r="AI11" s="303"/>
      <c r="AJ11" s="303"/>
      <c r="AK11" s="303"/>
      <c r="AL11" s="303"/>
      <c r="AM11" s="303"/>
      <c r="AN11" s="303"/>
      <c r="AO11" s="303"/>
      <c r="AP11" s="303"/>
      <c r="AQ11" s="303"/>
      <c r="AR11" s="303"/>
      <c r="AS11" s="303"/>
      <c r="AT11" s="303"/>
      <c r="AU11" s="303"/>
      <c r="AV11" s="303"/>
      <c r="AW11" s="303"/>
      <c r="AX11" s="303"/>
      <c r="AY11" s="303"/>
      <c r="AZ11" s="303"/>
      <c r="BA11" s="303"/>
      <c r="BB11" s="303"/>
      <c r="BC11" s="303"/>
      <c r="BD11" s="303"/>
      <c r="BE11" s="303"/>
      <c r="BF11" s="303"/>
      <c r="BG11" s="303"/>
      <c r="BH11" s="303"/>
      <c r="BI11" s="303"/>
      <c r="BJ11" s="303"/>
      <c r="BK11" s="303"/>
      <c r="BL11" s="303"/>
      <c r="BM11" s="303"/>
      <c r="BN11" s="303"/>
      <c r="BO11" s="303"/>
      <c r="BP11" s="303"/>
      <c r="BQ11" s="303"/>
      <c r="BR11" s="303"/>
      <c r="BS11" s="303"/>
      <c r="BT11" s="303"/>
      <c r="BU11" s="303"/>
      <c r="BV11" s="303"/>
      <c r="BW11" s="303"/>
      <c r="BX11" s="303"/>
      <c r="BY11" s="303"/>
      <c r="BZ11" s="303"/>
      <c r="CA11" s="303"/>
      <c r="CB11" s="303"/>
      <c r="CC11" s="303"/>
      <c r="CD11" s="303"/>
      <c r="CE11" s="303"/>
      <c r="CF11" s="303"/>
      <c r="CG11" s="303"/>
      <c r="CH11" s="303"/>
      <c r="CI11" s="303"/>
      <c r="CJ11" s="303"/>
      <c r="CK11" s="303"/>
      <c r="CL11" s="303"/>
      <c r="CM11" s="303"/>
      <c r="CN11" s="303"/>
      <c r="CO11" s="303"/>
    </row>
    <row r="12" spans="1:93" s="43" customFormat="1" ht="158.65" customHeight="1">
      <c r="A12" s="422" t="s">
        <v>663</v>
      </c>
      <c r="B12" s="423" t="s">
        <v>691</v>
      </c>
      <c r="C12" s="39" t="s">
        <v>692</v>
      </c>
      <c r="D12" s="39" t="s">
        <v>675</v>
      </c>
      <c r="E12" s="72">
        <v>0.1</v>
      </c>
      <c r="F12" s="41">
        <v>44986</v>
      </c>
      <c r="G12" s="41">
        <v>45200</v>
      </c>
      <c r="H12" s="42">
        <v>8</v>
      </c>
      <c r="I12" s="300"/>
      <c r="J12" s="301"/>
      <c r="K12" s="301"/>
      <c r="L12" s="302"/>
      <c r="M12" s="302"/>
      <c r="N12" s="302"/>
      <c r="O12" s="302"/>
      <c r="P12" s="302"/>
      <c r="Q12" s="302"/>
      <c r="R12" s="302"/>
      <c r="S12" s="302"/>
      <c r="T12" s="302"/>
      <c r="U12" s="303"/>
      <c r="V12" s="303"/>
      <c r="W12" s="303"/>
      <c r="X12" s="303"/>
      <c r="Y12" s="303"/>
      <c r="Z12" s="303"/>
      <c r="AA12" s="303"/>
      <c r="AB12" s="303"/>
      <c r="AC12" s="303"/>
      <c r="AD12" s="303"/>
      <c r="AE12" s="303"/>
      <c r="AF12" s="303"/>
      <c r="AG12" s="303"/>
      <c r="AH12" s="303"/>
      <c r="AI12" s="303"/>
      <c r="AJ12" s="303"/>
      <c r="AK12" s="303"/>
      <c r="AL12" s="303"/>
      <c r="AM12" s="303"/>
      <c r="AN12" s="303"/>
      <c r="AO12" s="303"/>
      <c r="AP12" s="303"/>
      <c r="AQ12" s="303"/>
      <c r="AR12" s="303"/>
      <c r="AS12" s="303"/>
      <c r="AT12" s="303"/>
      <c r="AU12" s="303"/>
      <c r="AV12" s="303"/>
      <c r="AW12" s="303"/>
      <c r="AX12" s="303"/>
      <c r="AY12" s="303"/>
      <c r="AZ12" s="303"/>
      <c r="BA12" s="303"/>
      <c r="BB12" s="303"/>
      <c r="BC12" s="303"/>
      <c r="BD12" s="303"/>
      <c r="BE12" s="303"/>
      <c r="BF12" s="303"/>
      <c r="BG12" s="303"/>
      <c r="BH12" s="303"/>
      <c r="BI12" s="303"/>
      <c r="BJ12" s="303"/>
      <c r="BK12" s="303"/>
      <c r="BL12" s="303"/>
      <c r="BM12" s="303"/>
      <c r="BN12" s="303"/>
      <c r="BO12" s="303"/>
      <c r="BP12" s="303"/>
      <c r="BQ12" s="303"/>
      <c r="BR12" s="303"/>
      <c r="BS12" s="303"/>
      <c r="BT12" s="303"/>
      <c r="BU12" s="303"/>
      <c r="BV12" s="303"/>
      <c r="BW12" s="303"/>
      <c r="BX12" s="303"/>
      <c r="BY12" s="303"/>
      <c r="BZ12" s="303"/>
      <c r="CA12" s="303"/>
      <c r="CB12" s="303"/>
      <c r="CC12" s="303"/>
      <c r="CD12" s="303"/>
      <c r="CE12" s="303"/>
      <c r="CF12" s="303"/>
      <c r="CG12" s="303"/>
      <c r="CH12" s="303"/>
      <c r="CI12" s="303"/>
      <c r="CJ12" s="303"/>
      <c r="CK12" s="303"/>
      <c r="CL12" s="303"/>
      <c r="CM12" s="303"/>
      <c r="CN12" s="303"/>
      <c r="CO12" s="303"/>
    </row>
    <row r="13" spans="1:93" s="43" customFormat="1" ht="102">
      <c r="A13" s="422" t="s">
        <v>663</v>
      </c>
      <c r="B13" s="424" t="s">
        <v>674</v>
      </c>
      <c r="C13" s="39" t="s">
        <v>693</v>
      </c>
      <c r="D13" s="39" t="s">
        <v>1089</v>
      </c>
      <c r="E13" s="72">
        <v>0.1</v>
      </c>
      <c r="F13" s="41">
        <v>45017</v>
      </c>
      <c r="G13" s="41">
        <v>45992</v>
      </c>
      <c r="H13" s="42">
        <v>33</v>
      </c>
      <c r="I13" s="300"/>
      <c r="J13" s="301"/>
      <c r="K13" s="301"/>
      <c r="L13" s="302"/>
      <c r="M13" s="302"/>
      <c r="N13" s="301"/>
      <c r="O13" s="301"/>
      <c r="P13" s="302"/>
      <c r="Q13" s="302"/>
      <c r="R13" s="301"/>
      <c r="S13" s="301"/>
      <c r="T13" s="302"/>
      <c r="U13" s="303"/>
      <c r="V13" s="303"/>
      <c r="W13" s="303"/>
      <c r="X13" s="303"/>
      <c r="Y13" s="303"/>
      <c r="Z13" s="303"/>
      <c r="AA13" s="303"/>
      <c r="AB13" s="303"/>
      <c r="AC13" s="303"/>
      <c r="AD13" s="303"/>
      <c r="AE13" s="303"/>
      <c r="AF13" s="303"/>
      <c r="AG13" s="303"/>
      <c r="AH13" s="303"/>
      <c r="AI13" s="303"/>
      <c r="AJ13" s="303"/>
      <c r="AK13" s="303"/>
      <c r="AL13" s="303"/>
      <c r="AM13" s="303"/>
      <c r="AN13" s="303"/>
      <c r="AO13" s="303"/>
      <c r="AP13" s="303"/>
      <c r="AQ13" s="303"/>
      <c r="AR13" s="303"/>
      <c r="AS13" s="303"/>
      <c r="AT13" s="303"/>
      <c r="AU13" s="304"/>
      <c r="AV13" s="303"/>
      <c r="AW13" s="303"/>
      <c r="AX13" s="303"/>
      <c r="AY13" s="304"/>
      <c r="AZ13" s="303"/>
      <c r="BA13" s="303"/>
      <c r="BB13" s="303"/>
      <c r="BC13" s="304"/>
      <c r="BD13" s="303"/>
      <c r="BE13" s="303"/>
      <c r="BF13" s="303"/>
      <c r="BG13" s="303"/>
      <c r="BH13" s="303"/>
      <c r="BI13" s="303"/>
      <c r="BJ13" s="303"/>
      <c r="BK13" s="303"/>
      <c r="BL13" s="303"/>
      <c r="BM13" s="303"/>
      <c r="BN13" s="303"/>
      <c r="BO13" s="303"/>
      <c r="BP13" s="303"/>
      <c r="BQ13" s="303"/>
      <c r="BR13" s="303"/>
      <c r="BS13" s="303"/>
      <c r="BT13" s="303"/>
      <c r="BU13" s="303"/>
      <c r="BV13" s="303"/>
      <c r="BW13" s="303"/>
      <c r="BX13" s="303"/>
      <c r="BY13" s="303"/>
      <c r="BZ13" s="303"/>
      <c r="CA13" s="303"/>
      <c r="CB13" s="303"/>
      <c r="CC13" s="303"/>
      <c r="CD13" s="303"/>
      <c r="CE13" s="304"/>
      <c r="CF13" s="303"/>
      <c r="CG13" s="303"/>
      <c r="CH13" s="303"/>
      <c r="CI13" s="304"/>
      <c r="CJ13" s="303"/>
      <c r="CK13" s="303"/>
      <c r="CL13" s="303"/>
      <c r="CM13" s="304"/>
      <c r="CN13" s="303"/>
      <c r="CO13" s="303"/>
    </row>
    <row r="14" spans="1:93">
      <c r="D14" s="49"/>
      <c r="E14" s="50">
        <f>SUM(E4:E13)</f>
        <v>1</v>
      </c>
      <c r="J14" s="305"/>
      <c r="K14" s="305"/>
      <c r="L14" s="305"/>
      <c r="M14" s="305"/>
      <c r="N14" s="305"/>
      <c r="O14" s="305"/>
      <c r="P14" s="305"/>
      <c r="Q14" s="305"/>
      <c r="R14" s="305"/>
      <c r="S14" s="305"/>
      <c r="T14" s="305"/>
      <c r="U14" s="305"/>
      <c r="V14" s="305"/>
      <c r="W14" s="305"/>
      <c r="X14" s="305"/>
      <c r="Y14" s="305"/>
      <c r="Z14" s="305"/>
      <c r="AA14" s="305"/>
      <c r="AB14" s="305"/>
      <c r="AC14" s="305"/>
      <c r="AD14" s="305"/>
      <c r="AE14" s="305"/>
      <c r="AF14" s="305"/>
      <c r="AG14" s="305"/>
      <c r="AH14" s="305"/>
      <c r="AI14" s="305"/>
      <c r="AJ14" s="305"/>
      <c r="AK14" s="305"/>
      <c r="AL14" s="305"/>
      <c r="AM14" s="305"/>
      <c r="AN14" s="305"/>
      <c r="AO14" s="305"/>
      <c r="AP14" s="305"/>
      <c r="AQ14" s="305"/>
      <c r="AR14" s="305"/>
      <c r="AS14" s="305"/>
      <c r="AT14" s="305"/>
      <c r="AU14" s="305"/>
      <c r="AV14" s="305"/>
      <c r="AW14" s="305"/>
      <c r="AX14" s="305"/>
      <c r="AY14" s="305"/>
      <c r="AZ14" s="305"/>
      <c r="BA14" s="305"/>
      <c r="BB14" s="305"/>
      <c r="BC14" s="305"/>
      <c r="BD14" s="305"/>
      <c r="BE14" s="305"/>
      <c r="BF14" s="305"/>
      <c r="BG14" s="305"/>
      <c r="BH14" s="305"/>
      <c r="BI14" s="305"/>
      <c r="BJ14" s="305"/>
      <c r="BK14" s="305"/>
      <c r="BL14" s="305"/>
      <c r="BM14" s="305"/>
      <c r="BN14" s="305"/>
      <c r="BO14" s="305"/>
      <c r="BP14" s="305"/>
      <c r="BQ14" s="305"/>
      <c r="BR14" s="305"/>
      <c r="BS14" s="305"/>
      <c r="BT14" s="305"/>
      <c r="BU14" s="305"/>
      <c r="BV14" s="305"/>
      <c r="BW14" s="305"/>
      <c r="BX14" s="305"/>
      <c r="BY14" s="305"/>
      <c r="BZ14" s="305"/>
      <c r="CA14" s="305"/>
      <c r="CB14" s="305"/>
      <c r="CC14" s="305"/>
      <c r="CD14" s="305"/>
      <c r="CE14" s="305"/>
      <c r="CF14" s="305"/>
      <c r="CG14" s="305"/>
      <c r="CH14" s="305"/>
      <c r="CI14" s="305"/>
      <c r="CJ14" s="305"/>
      <c r="CK14" s="305"/>
      <c r="CL14" s="305"/>
      <c r="CM14" s="305"/>
      <c r="CN14" s="305"/>
      <c r="CO14" s="305"/>
    </row>
    <row r="16" spans="1:93">
      <c r="B16" s="353" t="s">
        <v>136</v>
      </c>
      <c r="C16" s="354"/>
      <c r="D16" s="354"/>
      <c r="E16" s="402"/>
      <c r="F16" s="114">
        <v>1144704360</v>
      </c>
      <c r="G16" s="115"/>
    </row>
    <row r="17" spans="1:93">
      <c r="B17" s="353" t="s">
        <v>137</v>
      </c>
      <c r="C17" s="354"/>
      <c r="D17" s="354"/>
      <c r="E17" s="402"/>
      <c r="F17" s="114">
        <v>1034539409.7455344</v>
      </c>
      <c r="G17" s="115"/>
    </row>
    <row r="18" spans="1:93" s="48" customFormat="1">
      <c r="A18"/>
      <c r="B18" s="353" t="s">
        <v>138</v>
      </c>
      <c r="C18" s="354"/>
      <c r="D18" s="354"/>
      <c r="E18" s="402"/>
      <c r="F18" s="114">
        <v>0</v>
      </c>
      <c r="G18" s="115"/>
      <c r="U18" s="54"/>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row>
    <row r="19" spans="1:93" s="48" customFormat="1">
      <c r="A19"/>
      <c r="B19" s="353" t="s">
        <v>139</v>
      </c>
      <c r="C19" s="354"/>
      <c r="D19" s="354"/>
      <c r="E19" s="402"/>
      <c r="F19" s="114">
        <v>0</v>
      </c>
      <c r="G19" s="115"/>
      <c r="U19" s="54"/>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row>
    <row r="20" spans="1:93" s="48" customFormat="1">
      <c r="A20"/>
      <c r="B20" s="358" t="s">
        <v>140</v>
      </c>
      <c r="C20" s="359"/>
      <c r="D20" s="359"/>
      <c r="E20" s="403"/>
      <c r="F20" s="136">
        <f>SUM(F16:G19)</f>
        <v>2179243769.7455344</v>
      </c>
      <c r="G20" s="115"/>
      <c r="U20" s="54"/>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row>
    <row r="22" spans="1:93" ht="30.75" customHeight="1">
      <c r="B22" s="398" t="s">
        <v>1117</v>
      </c>
      <c r="C22" s="398"/>
      <c r="E22" s="401" t="s">
        <v>1118</v>
      </c>
      <c r="F22" s="401"/>
      <c r="G22" s="401"/>
    </row>
    <row r="23" spans="1:93" ht="228" customHeight="1">
      <c r="B23" s="394" t="s">
        <v>1119</v>
      </c>
      <c r="C23" s="399"/>
      <c r="E23" s="394" t="s">
        <v>1126</v>
      </c>
      <c r="F23" s="394"/>
      <c r="G23" s="394"/>
    </row>
    <row r="24" spans="1:93">
      <c r="B24" s="400"/>
      <c r="C24" s="400"/>
    </row>
    <row r="25" spans="1:93" s="48" customFormat="1">
      <c r="A25"/>
      <c r="B25" s="420" t="s">
        <v>141</v>
      </c>
      <c r="C25" s="420"/>
      <c r="D25" s="420"/>
      <c r="E25" s="420"/>
      <c r="F25" s="420"/>
      <c r="G25" s="420"/>
      <c r="H25" s="420"/>
      <c r="I25" s="420"/>
      <c r="J25" s="56"/>
      <c r="U25" s="54"/>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row>
    <row r="26" spans="1:93" s="48" customFormat="1" ht="38.25">
      <c r="A26"/>
      <c r="B26" s="478" t="s">
        <v>142</v>
      </c>
      <c r="C26" s="479"/>
      <c r="D26" s="479"/>
      <c r="E26" s="480"/>
      <c r="F26" s="60" t="s">
        <v>143</v>
      </c>
      <c r="G26" s="60" t="s">
        <v>144</v>
      </c>
      <c r="H26" s="60" t="s">
        <v>145</v>
      </c>
      <c r="I26" s="60" t="s">
        <v>146</v>
      </c>
      <c r="U26" s="54"/>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row>
    <row r="27" spans="1:93" s="48" customFormat="1">
      <c r="A27"/>
      <c r="B27" s="391" t="s">
        <v>147</v>
      </c>
      <c r="C27" s="392"/>
      <c r="D27" s="392"/>
      <c r="E27" s="393"/>
      <c r="F27" s="61" t="s">
        <v>148</v>
      </c>
      <c r="G27" s="51">
        <v>100000</v>
      </c>
      <c r="H27" s="51">
        <f>G27*1.15</f>
        <v>114999.99999999999</v>
      </c>
      <c r="I27" s="51">
        <f>H27*1.15</f>
        <v>132249.99999999997</v>
      </c>
      <c r="U27" s="54"/>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row>
    <row r="28" spans="1:93" s="48" customFormat="1">
      <c r="A28"/>
      <c r="B28" s="57" t="s">
        <v>149</v>
      </c>
      <c r="C28" s="58"/>
      <c r="D28" s="58"/>
      <c r="E28" s="59"/>
      <c r="F28" s="61" t="s">
        <v>150</v>
      </c>
      <c r="G28" s="51">
        <v>11800000</v>
      </c>
      <c r="H28" s="51">
        <f t="shared" ref="H28:I43" si="0">G28*1.15</f>
        <v>13569999.999999998</v>
      </c>
      <c r="I28" s="51">
        <f t="shared" si="0"/>
        <v>15605499.999999996</v>
      </c>
      <c r="U28" s="54"/>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row>
    <row r="29" spans="1:93" s="48" customFormat="1">
      <c r="A29"/>
      <c r="B29" s="391" t="s">
        <v>151</v>
      </c>
      <c r="C29" s="392"/>
      <c r="D29" s="392"/>
      <c r="E29" s="393"/>
      <c r="F29" s="61" t="s">
        <v>148</v>
      </c>
      <c r="G29" s="51">
        <v>5800</v>
      </c>
      <c r="H29" s="51">
        <f t="shared" si="0"/>
        <v>6669.9999999999991</v>
      </c>
      <c r="I29" s="51">
        <f t="shared" si="0"/>
        <v>7670.4999999999982</v>
      </c>
      <c r="U29" s="54"/>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row>
    <row r="30" spans="1:93" s="48" customFormat="1">
      <c r="A30"/>
      <c r="B30" s="391" t="s">
        <v>152</v>
      </c>
      <c r="C30" s="392"/>
      <c r="D30" s="392"/>
      <c r="E30" s="393"/>
      <c r="F30" s="61" t="s">
        <v>148</v>
      </c>
      <c r="G30" s="51">
        <v>7250</v>
      </c>
      <c r="H30" s="51">
        <f t="shared" si="0"/>
        <v>8337.5</v>
      </c>
      <c r="I30" s="51">
        <f t="shared" si="0"/>
        <v>9588.125</v>
      </c>
      <c r="U30" s="54"/>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row>
    <row r="31" spans="1:93" s="48" customFormat="1">
      <c r="A31"/>
      <c r="B31" s="391" t="s">
        <v>153</v>
      </c>
      <c r="C31" s="392"/>
      <c r="D31" s="392"/>
      <c r="E31" s="393"/>
      <c r="F31" s="61" t="s">
        <v>148</v>
      </c>
      <c r="G31" s="51">
        <v>10150</v>
      </c>
      <c r="H31" s="51">
        <f t="shared" si="0"/>
        <v>11672.5</v>
      </c>
      <c r="I31" s="51">
        <f t="shared" si="0"/>
        <v>13423.374999999998</v>
      </c>
      <c r="U31" s="54"/>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row>
    <row r="32" spans="1:93" s="48" customFormat="1">
      <c r="A32"/>
      <c r="B32" s="391" t="s">
        <v>154</v>
      </c>
      <c r="C32" s="392"/>
      <c r="D32" s="392"/>
      <c r="E32" s="393"/>
      <c r="F32" s="61" t="s">
        <v>148</v>
      </c>
      <c r="G32" s="51">
        <v>21750</v>
      </c>
      <c r="H32" s="51">
        <f t="shared" si="0"/>
        <v>25012.499999999996</v>
      </c>
      <c r="I32" s="51">
        <f t="shared" si="0"/>
        <v>28764.374999999993</v>
      </c>
      <c r="U32" s="54"/>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row>
    <row r="33" spans="1:93" s="48" customFormat="1">
      <c r="A33"/>
      <c r="B33" s="391" t="s">
        <v>155</v>
      </c>
      <c r="C33" s="392"/>
      <c r="D33" s="392"/>
      <c r="E33" s="393"/>
      <c r="F33" s="61" t="s">
        <v>148</v>
      </c>
      <c r="G33" s="51">
        <v>27549</v>
      </c>
      <c r="H33" s="51">
        <f t="shared" si="0"/>
        <v>31681.35</v>
      </c>
      <c r="I33" s="51">
        <f t="shared" si="0"/>
        <v>36433.552499999998</v>
      </c>
      <c r="U33" s="54"/>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row>
    <row r="34" spans="1:93" s="48" customFormat="1">
      <c r="A34"/>
      <c r="B34" s="391" t="s">
        <v>156</v>
      </c>
      <c r="C34" s="392"/>
      <c r="D34" s="392"/>
      <c r="E34" s="393"/>
      <c r="F34" s="61" t="s">
        <v>150</v>
      </c>
      <c r="G34" s="51">
        <v>6450000</v>
      </c>
      <c r="H34" s="51">
        <f t="shared" si="0"/>
        <v>7417499.9999999991</v>
      </c>
      <c r="I34" s="51">
        <f t="shared" si="0"/>
        <v>8530124.9999999981</v>
      </c>
      <c r="U34" s="5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row>
    <row r="35" spans="1:93" s="48" customFormat="1">
      <c r="A35"/>
      <c r="B35" s="391" t="s">
        <v>157</v>
      </c>
      <c r="C35" s="392"/>
      <c r="D35" s="392"/>
      <c r="E35" s="393"/>
      <c r="F35" s="61" t="s">
        <v>150</v>
      </c>
      <c r="G35" s="51">
        <v>3550000</v>
      </c>
      <c r="H35" s="51">
        <f t="shared" si="0"/>
        <v>4082499.9999999995</v>
      </c>
      <c r="I35" s="51">
        <f t="shared" si="0"/>
        <v>4694874.9999999991</v>
      </c>
      <c r="U35" s="54"/>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row>
    <row r="36" spans="1:93" s="48" customFormat="1">
      <c r="A36"/>
      <c r="B36" s="391" t="s">
        <v>158</v>
      </c>
      <c r="C36" s="392"/>
      <c r="D36" s="392"/>
      <c r="E36" s="393"/>
      <c r="F36" s="61" t="s">
        <v>150</v>
      </c>
      <c r="G36" s="51">
        <v>2050000</v>
      </c>
      <c r="H36" s="51">
        <f t="shared" si="0"/>
        <v>2357500</v>
      </c>
      <c r="I36" s="51">
        <f t="shared" si="0"/>
        <v>2711125</v>
      </c>
      <c r="U36" s="54"/>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row>
    <row r="37" spans="1:93" s="48" customFormat="1">
      <c r="A37"/>
      <c r="B37" s="391" t="s">
        <v>159</v>
      </c>
      <c r="C37" s="392" t="s">
        <v>159</v>
      </c>
      <c r="D37" s="392" t="s">
        <v>159</v>
      </c>
      <c r="E37" s="393" t="s">
        <v>159</v>
      </c>
      <c r="F37" s="61" t="s">
        <v>150</v>
      </c>
      <c r="G37" s="51">
        <v>8783593.975252809</v>
      </c>
      <c r="H37" s="51">
        <f t="shared" si="0"/>
        <v>10101133.07154073</v>
      </c>
      <c r="I37" s="51">
        <f t="shared" si="0"/>
        <v>11616303.032271838</v>
      </c>
      <c r="U37" s="54"/>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row>
    <row r="38" spans="1:93">
      <c r="B38" s="391" t="s">
        <v>160</v>
      </c>
      <c r="C38" s="392" t="s">
        <v>160</v>
      </c>
      <c r="D38" s="392" t="s">
        <v>160</v>
      </c>
      <c r="E38" s="393" t="s">
        <v>160</v>
      </c>
      <c r="F38" s="61" t="s">
        <v>150</v>
      </c>
      <c r="G38" s="51">
        <v>7210527.9050035113</v>
      </c>
      <c r="H38" s="51">
        <f t="shared" si="0"/>
        <v>8292107.0907540377</v>
      </c>
      <c r="I38" s="51">
        <f t="shared" si="0"/>
        <v>9535923.1543671433</v>
      </c>
    </row>
    <row r="39" spans="1:93">
      <c r="B39" s="391" t="s">
        <v>161</v>
      </c>
      <c r="C39" s="392" t="s">
        <v>161</v>
      </c>
      <c r="D39" s="392" t="s">
        <v>161</v>
      </c>
      <c r="E39" s="393" t="s">
        <v>161</v>
      </c>
      <c r="F39" s="61" t="s">
        <v>150</v>
      </c>
      <c r="G39" s="51">
        <v>6287539.2380898874</v>
      </c>
      <c r="H39" s="51">
        <f t="shared" si="0"/>
        <v>7230670.1238033697</v>
      </c>
      <c r="I39" s="51">
        <f t="shared" si="0"/>
        <v>8315270.6423738748</v>
      </c>
    </row>
    <row r="40" spans="1:93">
      <c r="B40" s="391" t="s">
        <v>162</v>
      </c>
      <c r="C40" s="392" t="s">
        <v>162</v>
      </c>
      <c r="D40" s="392" t="s">
        <v>162</v>
      </c>
      <c r="E40" s="393" t="s">
        <v>162</v>
      </c>
      <c r="F40" s="61" t="s">
        <v>150</v>
      </c>
      <c r="G40" s="51">
        <v>5680247.9545944529</v>
      </c>
      <c r="H40" s="51">
        <f t="shared" si="0"/>
        <v>6532285.1477836203</v>
      </c>
      <c r="I40" s="51">
        <f t="shared" si="0"/>
        <v>7512127.9199511623</v>
      </c>
    </row>
    <row r="41" spans="1:93">
      <c r="B41" s="391" t="s">
        <v>163</v>
      </c>
      <c r="C41" s="392" t="s">
        <v>163</v>
      </c>
      <c r="D41" s="392" t="s">
        <v>163</v>
      </c>
      <c r="E41" s="393" t="s">
        <v>163</v>
      </c>
      <c r="F41" s="61" t="s">
        <v>150</v>
      </c>
      <c r="G41" s="51">
        <v>4079343.3677949435</v>
      </c>
      <c r="H41" s="51">
        <f t="shared" si="0"/>
        <v>4691244.8729641847</v>
      </c>
      <c r="I41" s="51">
        <f t="shared" si="0"/>
        <v>5394931.6039088117</v>
      </c>
    </row>
    <row r="42" spans="1:93">
      <c r="B42" s="391" t="s">
        <v>164</v>
      </c>
      <c r="C42" s="392" t="s">
        <v>164</v>
      </c>
      <c r="D42" s="392" t="s">
        <v>164</v>
      </c>
      <c r="E42" s="393" t="s">
        <v>164</v>
      </c>
      <c r="F42" s="61" t="s">
        <v>150</v>
      </c>
      <c r="G42" s="51">
        <v>3992628.2231460675</v>
      </c>
      <c r="H42" s="51">
        <f t="shared" si="0"/>
        <v>4591522.4566179775</v>
      </c>
      <c r="I42" s="51">
        <f t="shared" si="0"/>
        <v>5280250.8251106739</v>
      </c>
    </row>
    <row r="43" spans="1:93">
      <c r="B43" s="391" t="s">
        <v>165</v>
      </c>
      <c r="C43" s="392" t="s">
        <v>165</v>
      </c>
      <c r="D43" s="392" t="s">
        <v>165</v>
      </c>
      <c r="E43" s="393" t="s">
        <v>165</v>
      </c>
      <c r="F43" s="61" t="s">
        <v>150</v>
      </c>
      <c r="G43" s="51">
        <v>3976232.6028573038</v>
      </c>
      <c r="H43" s="51">
        <f t="shared" si="0"/>
        <v>4572667.4932858991</v>
      </c>
      <c r="I43" s="51">
        <f t="shared" si="0"/>
        <v>5258567.6172787836</v>
      </c>
    </row>
    <row r="44" spans="1:93">
      <c r="B44" s="391" t="s">
        <v>166</v>
      </c>
      <c r="C44" s="392" t="s">
        <v>166</v>
      </c>
      <c r="D44" s="392" t="s">
        <v>166</v>
      </c>
      <c r="E44" s="393" t="s">
        <v>166</v>
      </c>
      <c r="F44" s="61" t="s">
        <v>150</v>
      </c>
      <c r="G44" s="51">
        <v>3802813.1566432589</v>
      </c>
      <c r="H44" s="51">
        <f t="shared" ref="H44:I66" si="1">G44*1.15</f>
        <v>4373235.1301397476</v>
      </c>
      <c r="I44" s="51">
        <f t="shared" si="1"/>
        <v>5029220.3996607093</v>
      </c>
    </row>
    <row r="45" spans="1:93">
      <c r="B45" s="391" t="s">
        <v>167</v>
      </c>
      <c r="C45" s="392" t="s">
        <v>167</v>
      </c>
      <c r="D45" s="392" t="s">
        <v>167</v>
      </c>
      <c r="E45" s="393" t="s">
        <v>167</v>
      </c>
      <c r="F45" s="61" t="s">
        <v>150</v>
      </c>
      <c r="G45" s="51">
        <v>3052878.2904985957</v>
      </c>
      <c r="H45" s="51">
        <f t="shared" si="1"/>
        <v>3510810.0340733849</v>
      </c>
      <c r="I45" s="51">
        <f t="shared" si="1"/>
        <v>4037431.5391843924</v>
      </c>
    </row>
    <row r="46" spans="1:93">
      <c r="B46" s="391" t="s">
        <v>168</v>
      </c>
      <c r="C46" s="392"/>
      <c r="D46" s="392"/>
      <c r="E46" s="393"/>
      <c r="F46" s="61" t="s">
        <v>169</v>
      </c>
      <c r="G46" s="51">
        <v>28000</v>
      </c>
      <c r="H46" s="51">
        <f t="shared" si="1"/>
        <v>32199.999999999996</v>
      </c>
      <c r="I46" s="51">
        <f t="shared" si="1"/>
        <v>37029.999999999993</v>
      </c>
    </row>
    <row r="47" spans="1:93">
      <c r="B47" s="391" t="s">
        <v>170</v>
      </c>
      <c r="C47" s="392"/>
      <c r="D47" s="392"/>
      <c r="E47" s="393"/>
      <c r="F47" s="61" t="s">
        <v>169</v>
      </c>
      <c r="G47" s="51">
        <v>250000</v>
      </c>
      <c r="H47" s="51">
        <f t="shared" si="1"/>
        <v>287500</v>
      </c>
      <c r="I47" s="51">
        <f t="shared" si="1"/>
        <v>330625</v>
      </c>
    </row>
    <row r="48" spans="1:93">
      <c r="B48" s="391" t="s">
        <v>171</v>
      </c>
      <c r="C48" s="392"/>
      <c r="D48" s="392"/>
      <c r="E48" s="393"/>
      <c r="F48" s="61" t="s">
        <v>169</v>
      </c>
      <c r="G48" s="51">
        <v>750000</v>
      </c>
      <c r="H48" s="51">
        <f t="shared" si="1"/>
        <v>862499.99999999988</v>
      </c>
      <c r="I48" s="51">
        <f t="shared" si="1"/>
        <v>991874.99999999977</v>
      </c>
    </row>
    <row r="49" spans="2:9">
      <c r="B49" s="391" t="s">
        <v>172</v>
      </c>
      <c r="C49" s="392"/>
      <c r="D49" s="392"/>
      <c r="E49" s="393"/>
      <c r="F49" s="61" t="s">
        <v>150</v>
      </c>
      <c r="G49" s="51">
        <v>350000</v>
      </c>
      <c r="H49" s="51">
        <f t="shared" si="1"/>
        <v>402499.99999999994</v>
      </c>
      <c r="I49" s="51">
        <f t="shared" si="1"/>
        <v>462874.99999999988</v>
      </c>
    </row>
    <row r="50" spans="2:9">
      <c r="B50" s="391" t="s">
        <v>173</v>
      </c>
      <c r="C50" s="392"/>
      <c r="D50" s="392"/>
      <c r="E50" s="393"/>
      <c r="F50" s="61" t="s">
        <v>169</v>
      </c>
      <c r="G50" s="51">
        <v>3000000</v>
      </c>
      <c r="H50" s="51">
        <f t="shared" si="1"/>
        <v>3449999.9999999995</v>
      </c>
      <c r="I50" s="51">
        <f t="shared" si="1"/>
        <v>3967499.9999999991</v>
      </c>
    </row>
    <row r="51" spans="2:9">
      <c r="B51" s="391" t="s">
        <v>174</v>
      </c>
      <c r="C51" s="392"/>
      <c r="D51" s="392"/>
      <c r="E51" s="393"/>
      <c r="F51" s="61" t="s">
        <v>169</v>
      </c>
      <c r="G51" s="51">
        <v>220000</v>
      </c>
      <c r="H51" s="51">
        <f t="shared" si="1"/>
        <v>252999.99999999997</v>
      </c>
      <c r="I51" s="51">
        <f t="shared" si="1"/>
        <v>290949.99999999994</v>
      </c>
    </row>
    <row r="52" spans="2:9">
      <c r="B52" s="391" t="s">
        <v>175</v>
      </c>
      <c r="C52" s="392"/>
      <c r="D52" s="392"/>
      <c r="E52" s="393"/>
      <c r="F52" s="61" t="s">
        <v>169</v>
      </c>
      <c r="G52" s="51">
        <v>350000</v>
      </c>
      <c r="H52" s="51">
        <f t="shared" si="1"/>
        <v>402499.99999999994</v>
      </c>
      <c r="I52" s="51">
        <f t="shared" si="1"/>
        <v>462874.99999999988</v>
      </c>
    </row>
    <row r="53" spans="2:9">
      <c r="B53" s="391" t="s">
        <v>176</v>
      </c>
      <c r="C53" s="392"/>
      <c r="D53" s="392"/>
      <c r="E53" s="393"/>
      <c r="F53" s="61" t="s">
        <v>169</v>
      </c>
      <c r="G53" s="51">
        <v>750000</v>
      </c>
      <c r="H53" s="51">
        <f t="shared" si="1"/>
        <v>862499.99999999988</v>
      </c>
      <c r="I53" s="51">
        <f t="shared" si="1"/>
        <v>991874.99999999977</v>
      </c>
    </row>
    <row r="54" spans="2:9">
      <c r="B54" s="391" t="s">
        <v>177</v>
      </c>
      <c r="C54" s="392"/>
      <c r="D54" s="392"/>
      <c r="E54" s="393"/>
      <c r="F54" s="61" t="s">
        <v>150</v>
      </c>
      <c r="G54" s="51">
        <v>5680248</v>
      </c>
      <c r="H54" s="51">
        <f t="shared" si="1"/>
        <v>6532285.1999999993</v>
      </c>
      <c r="I54" s="51">
        <f t="shared" si="1"/>
        <v>7512127.9799999986</v>
      </c>
    </row>
    <row r="55" spans="2:9">
      <c r="B55" s="391" t="s">
        <v>178</v>
      </c>
      <c r="C55" s="392"/>
      <c r="D55" s="392"/>
      <c r="E55" s="393"/>
      <c r="F55" s="61" t="s">
        <v>150</v>
      </c>
      <c r="G55" s="51">
        <v>5680248</v>
      </c>
      <c r="H55" s="51">
        <f t="shared" si="1"/>
        <v>6532285.1999999993</v>
      </c>
      <c r="I55" s="51">
        <f t="shared" si="1"/>
        <v>7512127.9799999986</v>
      </c>
    </row>
    <row r="56" spans="2:9">
      <c r="B56" s="391" t="s">
        <v>179</v>
      </c>
      <c r="C56" s="392"/>
      <c r="D56" s="392"/>
      <c r="E56" s="393"/>
      <c r="F56" s="61" t="s">
        <v>169</v>
      </c>
      <c r="G56" s="51">
        <v>30000000</v>
      </c>
      <c r="H56" s="51">
        <f t="shared" si="1"/>
        <v>34500000</v>
      </c>
      <c r="I56" s="51">
        <f t="shared" si="1"/>
        <v>39675000</v>
      </c>
    </row>
    <row r="57" spans="2:9">
      <c r="B57" s="391" t="s">
        <v>180</v>
      </c>
      <c r="C57" s="392"/>
      <c r="D57" s="392"/>
      <c r="E57" s="393"/>
      <c r="F57" s="61" t="s">
        <v>150</v>
      </c>
      <c r="G57" s="51">
        <v>165000</v>
      </c>
      <c r="H57" s="51">
        <f t="shared" si="1"/>
        <v>189749.99999999997</v>
      </c>
      <c r="I57" s="51">
        <f t="shared" si="1"/>
        <v>218212.49999999994</v>
      </c>
    </row>
    <row r="58" spans="2:9">
      <c r="B58" s="391" t="s">
        <v>181</v>
      </c>
      <c r="C58" s="392"/>
      <c r="D58" s="392"/>
      <c r="E58" s="393"/>
      <c r="F58" s="61" t="s">
        <v>169</v>
      </c>
      <c r="G58" s="51">
        <v>400000000</v>
      </c>
      <c r="H58" s="51">
        <v>750000000</v>
      </c>
      <c r="I58" s="51">
        <v>1000000000</v>
      </c>
    </row>
    <row r="59" spans="2:9">
      <c r="B59" s="391" t="s">
        <v>182</v>
      </c>
      <c r="C59" s="392"/>
      <c r="D59" s="392"/>
      <c r="E59" s="393"/>
      <c r="F59" s="61" t="s">
        <v>169</v>
      </c>
      <c r="G59" s="51">
        <v>400000000</v>
      </c>
      <c r="H59" s="51">
        <v>400000000</v>
      </c>
      <c r="I59" s="51">
        <v>0</v>
      </c>
    </row>
    <row r="60" spans="2:9">
      <c r="B60" s="391" t="s">
        <v>183</v>
      </c>
      <c r="C60" s="392"/>
      <c r="D60" s="392"/>
      <c r="E60" s="393"/>
      <c r="F60" s="61" t="s">
        <v>169</v>
      </c>
      <c r="G60" s="51">
        <v>400000000</v>
      </c>
      <c r="H60" s="51">
        <v>250000000</v>
      </c>
      <c r="I60" s="51">
        <v>400000000</v>
      </c>
    </row>
    <row r="61" spans="2:9">
      <c r="B61" s="391" t="s">
        <v>184</v>
      </c>
      <c r="C61" s="392"/>
      <c r="D61" s="392"/>
      <c r="E61" s="393"/>
      <c r="F61" s="61" t="s">
        <v>169</v>
      </c>
      <c r="G61" s="51">
        <v>200000000</v>
      </c>
      <c r="H61" s="51">
        <v>200000000</v>
      </c>
      <c r="I61" s="51">
        <v>200000000</v>
      </c>
    </row>
    <row r="62" spans="2:9">
      <c r="B62" s="391" t="s">
        <v>185</v>
      </c>
      <c r="C62" s="392"/>
      <c r="D62" s="392"/>
      <c r="E62" s="393"/>
      <c r="F62" s="61" t="s">
        <v>169</v>
      </c>
      <c r="G62" s="51">
        <v>600000000</v>
      </c>
      <c r="H62" s="51">
        <v>750000000</v>
      </c>
      <c r="I62" s="51">
        <v>500000000</v>
      </c>
    </row>
    <row r="63" spans="2:9">
      <c r="B63" s="391" t="s">
        <v>186</v>
      </c>
      <c r="C63" s="392"/>
      <c r="D63" s="392"/>
      <c r="E63" s="393"/>
      <c r="F63" s="61" t="s">
        <v>169</v>
      </c>
      <c r="G63" s="51">
        <v>600000000</v>
      </c>
      <c r="H63" s="51">
        <v>600000000</v>
      </c>
      <c r="I63" s="51">
        <v>0</v>
      </c>
    </row>
    <row r="64" spans="2:9">
      <c r="B64" s="391" t="s">
        <v>187</v>
      </c>
      <c r="C64" s="392"/>
      <c r="D64" s="392"/>
      <c r="E64" s="393"/>
      <c r="F64" s="61" t="s">
        <v>169</v>
      </c>
      <c r="G64" s="51">
        <v>600000000</v>
      </c>
      <c r="H64" s="51">
        <v>350000000</v>
      </c>
      <c r="I64" s="51">
        <v>500000000</v>
      </c>
    </row>
    <row r="65" spans="2:9">
      <c r="B65" s="391" t="s">
        <v>188</v>
      </c>
      <c r="C65" s="392"/>
      <c r="D65" s="392"/>
      <c r="E65" s="393"/>
      <c r="F65" s="61" t="s">
        <v>169</v>
      </c>
      <c r="G65" s="51">
        <v>400000000</v>
      </c>
      <c r="H65" s="51">
        <v>400000000</v>
      </c>
      <c r="I65" s="51">
        <v>400000000</v>
      </c>
    </row>
    <row r="66" spans="2:9">
      <c r="B66" s="391" t="s">
        <v>189</v>
      </c>
      <c r="C66" s="392"/>
      <c r="D66" s="392"/>
      <c r="E66" s="393"/>
      <c r="F66" s="61" t="s">
        <v>190</v>
      </c>
      <c r="G66" s="51">
        <v>350000</v>
      </c>
      <c r="H66" s="51">
        <f t="shared" si="1"/>
        <v>402499.99999999994</v>
      </c>
      <c r="I66" s="51">
        <f>H66*1.15</f>
        <v>462874.99999999988</v>
      </c>
    </row>
    <row r="67" spans="2:9">
      <c r="B67" s="391" t="s">
        <v>475</v>
      </c>
      <c r="C67" s="392"/>
      <c r="D67" s="392"/>
      <c r="E67" s="393"/>
      <c r="F67" s="61" t="s">
        <v>190</v>
      </c>
      <c r="G67" s="51">
        <v>200000</v>
      </c>
      <c r="H67" s="51">
        <f t="shared" ref="H67:I69" si="2">G67*1.15</f>
        <v>229999.99999999997</v>
      </c>
      <c r="I67" s="51">
        <f t="shared" si="2"/>
        <v>264499.99999999994</v>
      </c>
    </row>
    <row r="68" spans="2:9">
      <c r="B68" s="391" t="s">
        <v>476</v>
      </c>
      <c r="C68" s="392"/>
      <c r="D68" s="392"/>
      <c r="E68" s="393"/>
      <c r="F68" s="61" t="s">
        <v>190</v>
      </c>
      <c r="G68" s="51">
        <v>1500000</v>
      </c>
      <c r="H68" s="51">
        <f t="shared" si="2"/>
        <v>1724999.9999999998</v>
      </c>
      <c r="I68" s="51">
        <f t="shared" si="2"/>
        <v>1983749.9999999995</v>
      </c>
    </row>
    <row r="69" spans="2:9">
      <c r="B69" s="391" t="s">
        <v>477</v>
      </c>
      <c r="C69" s="392"/>
      <c r="D69" s="392"/>
      <c r="E69" s="393"/>
      <c r="F69" s="61" t="s">
        <v>190</v>
      </c>
      <c r="G69" s="51">
        <v>6000000</v>
      </c>
      <c r="H69" s="51">
        <f t="shared" si="2"/>
        <v>6899999.9999999991</v>
      </c>
      <c r="I69" s="51">
        <f t="shared" si="2"/>
        <v>7934999.9999999981</v>
      </c>
    </row>
  </sheetData>
  <mergeCells count="95">
    <mergeCell ref="B22:C22"/>
    <mergeCell ref="E22:G22"/>
    <mergeCell ref="B23:C23"/>
    <mergeCell ref="E23:G23"/>
    <mergeCell ref="B24:C24"/>
    <mergeCell ref="AH1:AS1"/>
    <mergeCell ref="AH2:AK2"/>
    <mergeCell ref="AL2:AO2"/>
    <mergeCell ref="AP2:AS2"/>
    <mergeCell ref="A1:A3"/>
    <mergeCell ref="B1:B3"/>
    <mergeCell ref="C1:C3"/>
    <mergeCell ref="D1:D3"/>
    <mergeCell ref="E1:E3"/>
    <mergeCell ref="V2:Y2"/>
    <mergeCell ref="Z2:AC2"/>
    <mergeCell ref="AD2:AG2"/>
    <mergeCell ref="J1:U1"/>
    <mergeCell ref="V1:AG1"/>
    <mergeCell ref="CH2:CK2"/>
    <mergeCell ref="CL2:CO2"/>
    <mergeCell ref="AT2:AW2"/>
    <mergeCell ref="AX2:BA2"/>
    <mergeCell ref="BB2:BE2"/>
    <mergeCell ref="BF2:BI2"/>
    <mergeCell ref="BJ2:BM2"/>
    <mergeCell ref="BN2:BQ2"/>
    <mergeCell ref="B16:E16"/>
    <mergeCell ref="BR2:BU2"/>
    <mergeCell ref="BV2:BY2"/>
    <mergeCell ref="BZ2:CC2"/>
    <mergeCell ref="CD2:CG2"/>
    <mergeCell ref="G1:G3"/>
    <mergeCell ref="H1:H3"/>
    <mergeCell ref="I1:I3"/>
    <mergeCell ref="F1:F3"/>
    <mergeCell ref="AT1:BE1"/>
    <mergeCell ref="BF1:BQ1"/>
    <mergeCell ref="BR1:CC1"/>
    <mergeCell ref="CD1:CO1"/>
    <mergeCell ref="J2:M2"/>
    <mergeCell ref="N2:Q2"/>
    <mergeCell ref="R2:U2"/>
    <mergeCell ref="A4:A13"/>
    <mergeCell ref="B4:B5"/>
    <mergeCell ref="B6:B9"/>
    <mergeCell ref="B12:B13"/>
    <mergeCell ref="B33:E33"/>
    <mergeCell ref="B17:E17"/>
    <mergeCell ref="B18:E18"/>
    <mergeCell ref="B19:E19"/>
    <mergeCell ref="B20:E20"/>
    <mergeCell ref="B25:I25"/>
    <mergeCell ref="B26:E26"/>
    <mergeCell ref="B27:E27"/>
    <mergeCell ref="B29:E29"/>
    <mergeCell ref="B30:E30"/>
    <mergeCell ref="B31:E31"/>
    <mergeCell ref="B32:E32"/>
    <mergeCell ref="B45:E45"/>
    <mergeCell ref="B34:E34"/>
    <mergeCell ref="B35:E35"/>
    <mergeCell ref="B36:E36"/>
    <mergeCell ref="B37:E37"/>
    <mergeCell ref="B38:E38"/>
    <mergeCell ref="B39:E39"/>
    <mergeCell ref="B40:E40"/>
    <mergeCell ref="B41:E41"/>
    <mergeCell ref="B42:E42"/>
    <mergeCell ref="B43:E43"/>
    <mergeCell ref="B44:E44"/>
    <mergeCell ref="B57:E57"/>
    <mergeCell ref="B46:E46"/>
    <mergeCell ref="B47:E47"/>
    <mergeCell ref="B48:E48"/>
    <mergeCell ref="B49:E49"/>
    <mergeCell ref="B50:E50"/>
    <mergeCell ref="B51:E51"/>
    <mergeCell ref="B52:E52"/>
    <mergeCell ref="B53:E53"/>
    <mergeCell ref="B54:E54"/>
    <mergeCell ref="B55:E55"/>
    <mergeCell ref="B56:E56"/>
    <mergeCell ref="B69:E69"/>
    <mergeCell ref="B58:E58"/>
    <mergeCell ref="B59:E59"/>
    <mergeCell ref="B60:E60"/>
    <mergeCell ref="B61:E61"/>
    <mergeCell ref="B62:E62"/>
    <mergeCell ref="B63:E63"/>
    <mergeCell ref="B64:E64"/>
    <mergeCell ref="B65:E65"/>
    <mergeCell ref="B66:E66"/>
    <mergeCell ref="B67:E67"/>
    <mergeCell ref="B68:E68"/>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4A590-17F3-411D-A3A1-A2BA5848CAEB}">
  <sheetPr>
    <tabColor rgb="FF00B050"/>
  </sheetPr>
  <dimension ref="A1:P165"/>
  <sheetViews>
    <sheetView tabSelected="1" topLeftCell="A12" zoomScale="90" zoomScaleNormal="90" workbookViewId="0">
      <selection activeCell="D15" sqref="D15"/>
    </sheetView>
  </sheetViews>
  <sheetFormatPr defaultColWidth="10.140625" defaultRowHeight="15"/>
  <cols>
    <col min="1" max="1" width="48.7109375" customWidth="1"/>
    <col min="2" max="2" width="42.28515625" customWidth="1"/>
    <col min="3" max="3" width="52.7109375" style="91" customWidth="1"/>
    <col min="4" max="4" width="89.28515625" style="91" customWidth="1"/>
    <col min="5" max="5" width="16" bestFit="1" customWidth="1"/>
    <col min="6" max="6" width="17.42578125" customWidth="1"/>
    <col min="7" max="7" width="12.28515625" bestFit="1" customWidth="1"/>
    <col min="8" max="8" width="12.42578125" customWidth="1"/>
    <col min="9" max="9" width="14.7109375" bestFit="1" customWidth="1"/>
    <col min="10" max="10" width="12.42578125" customWidth="1"/>
    <col min="12" max="12" width="12.7109375" customWidth="1"/>
    <col min="13" max="13" width="14.7109375" bestFit="1" customWidth="1"/>
    <col min="14" max="14" width="14.42578125" customWidth="1"/>
    <col min="15" max="16" width="13.7109375" customWidth="1"/>
  </cols>
  <sheetData>
    <row r="1" spans="1:6" ht="15.75">
      <c r="A1" s="535" t="s">
        <v>0</v>
      </c>
      <c r="B1" s="535"/>
      <c r="C1" s="535"/>
      <c r="D1" s="535"/>
    </row>
    <row r="2" spans="1:6" ht="15.75">
      <c r="A2" s="317"/>
      <c r="B2" s="317"/>
      <c r="C2" s="318"/>
      <c r="D2" s="318" t="s">
        <v>1</v>
      </c>
    </row>
    <row r="3" spans="1:6">
      <c r="A3" s="529" t="s">
        <v>2</v>
      </c>
      <c r="B3" s="530"/>
      <c r="C3" s="281" t="s">
        <v>3</v>
      </c>
      <c r="D3" s="281" t="s">
        <v>694</v>
      </c>
    </row>
    <row r="4" spans="1:6" ht="30">
      <c r="A4" s="529"/>
      <c r="B4" s="530"/>
      <c r="C4" s="281" t="s">
        <v>5</v>
      </c>
      <c r="D4" s="281" t="s">
        <v>695</v>
      </c>
    </row>
    <row r="5" spans="1:6">
      <c r="A5" s="531" t="s">
        <v>7</v>
      </c>
      <c r="B5" s="532"/>
      <c r="C5" s="275" t="s">
        <v>8</v>
      </c>
      <c r="D5" s="275" t="s">
        <v>696</v>
      </c>
    </row>
    <row r="6" spans="1:6" ht="21.75" customHeight="1">
      <c r="A6" s="531"/>
      <c r="B6" s="532"/>
      <c r="C6" s="275" t="s">
        <v>10</v>
      </c>
      <c r="D6" s="275" t="s">
        <v>644</v>
      </c>
    </row>
    <row r="7" spans="1:6" ht="30">
      <c r="A7" s="531"/>
      <c r="B7" s="532"/>
      <c r="C7" s="275" t="s">
        <v>12</v>
      </c>
      <c r="D7" s="275" t="s">
        <v>697</v>
      </c>
    </row>
    <row r="8" spans="1:6" ht="30">
      <c r="A8" s="529" t="s">
        <v>14</v>
      </c>
      <c r="B8" s="530" t="s">
        <v>15</v>
      </c>
      <c r="C8" s="281" t="s">
        <v>16</v>
      </c>
      <c r="D8" s="319" t="s">
        <v>17</v>
      </c>
    </row>
    <row r="9" spans="1:6">
      <c r="A9" s="529"/>
      <c r="B9" s="530"/>
      <c r="C9" s="281" t="s">
        <v>18</v>
      </c>
      <c r="D9" s="319" t="s">
        <v>19</v>
      </c>
    </row>
    <row r="10" spans="1:6">
      <c r="A10" s="529"/>
      <c r="B10" s="530"/>
      <c r="C10" s="281" t="s">
        <v>20</v>
      </c>
      <c r="D10" s="320" t="s">
        <v>21</v>
      </c>
    </row>
    <row r="11" spans="1:6" ht="48" customHeight="1">
      <c r="A11" s="529"/>
      <c r="B11" s="530" t="s">
        <v>22</v>
      </c>
      <c r="C11" s="281" t="s">
        <v>23</v>
      </c>
      <c r="D11" s="321" t="s">
        <v>698</v>
      </c>
      <c r="E11" s="528"/>
      <c r="F11" s="528"/>
    </row>
    <row r="12" spans="1:6" ht="30">
      <c r="A12" s="529"/>
      <c r="B12" s="530"/>
      <c r="C12" s="281" t="s">
        <v>25</v>
      </c>
      <c r="D12" s="319" t="s">
        <v>699</v>
      </c>
    </row>
    <row r="13" spans="1:6">
      <c r="A13" s="529"/>
      <c r="B13" s="530"/>
      <c r="C13" s="281" t="s">
        <v>27</v>
      </c>
      <c r="D13" s="320" t="s">
        <v>700</v>
      </c>
    </row>
    <row r="14" spans="1:6" ht="15.75">
      <c r="A14" s="529"/>
      <c r="B14" s="340" t="s">
        <v>29</v>
      </c>
      <c r="C14" s="281" t="s">
        <v>30</v>
      </c>
      <c r="D14" s="319" t="s">
        <v>587</v>
      </c>
    </row>
    <row r="15" spans="1:6" ht="278.64999999999998" customHeight="1">
      <c r="A15" s="531" t="s">
        <v>32</v>
      </c>
      <c r="B15" s="532" t="s">
        <v>33</v>
      </c>
      <c r="C15" s="275" t="s">
        <v>34</v>
      </c>
      <c r="D15" s="275" t="s">
        <v>701</v>
      </c>
      <c r="E15" s="415"/>
      <c r="F15" s="415"/>
    </row>
    <row r="16" spans="1:6" ht="75.400000000000006" customHeight="1">
      <c r="A16" s="531"/>
      <c r="B16" s="532"/>
      <c r="C16" s="275" t="s">
        <v>36</v>
      </c>
      <c r="D16" s="275" t="s">
        <v>702</v>
      </c>
    </row>
    <row r="17" spans="1:7" ht="103.5" customHeight="1">
      <c r="A17" s="531"/>
      <c r="B17" s="532"/>
      <c r="C17" s="275" t="s">
        <v>38</v>
      </c>
      <c r="D17" s="275" t="s">
        <v>703</v>
      </c>
    </row>
    <row r="18" spans="1:7" ht="45.75" customHeight="1">
      <c r="A18" s="531"/>
      <c r="B18" s="339" t="s">
        <v>40</v>
      </c>
      <c r="C18" s="275" t="s">
        <v>41</v>
      </c>
      <c r="D18" s="275" t="s">
        <v>704</v>
      </c>
      <c r="E18" s="429"/>
      <c r="F18" s="533"/>
      <c r="G18" s="533"/>
    </row>
    <row r="19" spans="1:7" ht="61.5" customHeight="1">
      <c r="A19" s="531"/>
      <c r="B19" s="297" t="s">
        <v>447</v>
      </c>
      <c r="C19" s="275" t="s">
        <v>43</v>
      </c>
      <c r="D19" s="275" t="s">
        <v>705</v>
      </c>
      <c r="E19" s="533"/>
      <c r="F19" s="533"/>
      <c r="G19" s="533"/>
    </row>
    <row r="20" spans="1:7" ht="45.75" customHeight="1">
      <c r="A20" s="531"/>
      <c r="B20" s="341" t="s">
        <v>447</v>
      </c>
      <c r="C20" s="275" t="s">
        <v>45</v>
      </c>
      <c r="D20" s="275" t="s">
        <v>706</v>
      </c>
      <c r="E20" s="533"/>
      <c r="F20" s="533"/>
      <c r="G20" s="533"/>
    </row>
    <row r="21" spans="1:7" ht="45.75" customHeight="1">
      <c r="A21" s="531"/>
      <c r="B21" s="341" t="s">
        <v>447</v>
      </c>
      <c r="C21" s="275" t="s">
        <v>47</v>
      </c>
      <c r="D21" s="323" t="s">
        <v>707</v>
      </c>
      <c r="E21" s="533"/>
      <c r="F21" s="533"/>
      <c r="G21" s="533"/>
    </row>
    <row r="22" spans="1:7" ht="30.95" customHeight="1">
      <c r="A22" s="531"/>
      <c r="B22" s="341" t="s">
        <v>447</v>
      </c>
      <c r="C22" s="275" t="s">
        <v>49</v>
      </c>
      <c r="D22" s="323" t="s">
        <v>708</v>
      </c>
      <c r="E22" s="533"/>
      <c r="F22" s="533"/>
      <c r="G22" s="533"/>
    </row>
    <row r="23" spans="1:7" ht="45.75" customHeight="1">
      <c r="A23" s="531"/>
      <c r="B23" s="341" t="s">
        <v>447</v>
      </c>
      <c r="C23" s="275" t="s">
        <v>417</v>
      </c>
      <c r="D23" s="323" t="s">
        <v>709</v>
      </c>
      <c r="E23" s="533"/>
      <c r="F23" s="533"/>
      <c r="G23" s="533"/>
    </row>
    <row r="24" spans="1:7" ht="30">
      <c r="A24" s="531"/>
      <c r="B24" s="341" t="s">
        <v>447</v>
      </c>
      <c r="C24" s="275" t="s">
        <v>419</v>
      </c>
      <c r="D24" s="323" t="s">
        <v>710</v>
      </c>
      <c r="E24" s="533"/>
      <c r="F24" s="533"/>
      <c r="G24" s="533"/>
    </row>
    <row r="25" spans="1:7" ht="30.95" customHeight="1">
      <c r="A25" s="531"/>
      <c r="B25" s="341" t="s">
        <v>447</v>
      </c>
      <c r="C25" s="275" t="s">
        <v>421</v>
      </c>
      <c r="D25" s="323" t="s">
        <v>711</v>
      </c>
      <c r="E25" s="533"/>
      <c r="F25" s="533"/>
      <c r="G25" s="533"/>
    </row>
    <row r="26" spans="1:7" ht="76.5" customHeight="1">
      <c r="A26" s="531"/>
      <c r="B26" s="341" t="s">
        <v>447</v>
      </c>
      <c r="C26" s="275" t="s">
        <v>712</v>
      </c>
      <c r="D26" s="275" t="s">
        <v>713</v>
      </c>
      <c r="E26" s="533"/>
      <c r="F26" s="533"/>
      <c r="G26" s="533"/>
    </row>
    <row r="27" spans="1:7" ht="45.75" customHeight="1">
      <c r="A27" s="531"/>
      <c r="B27" s="341" t="s">
        <v>447</v>
      </c>
      <c r="C27" s="275" t="s">
        <v>714</v>
      </c>
      <c r="D27" s="275" t="s">
        <v>715</v>
      </c>
      <c r="E27" s="533"/>
      <c r="F27" s="533"/>
      <c r="G27" s="533"/>
    </row>
    <row r="28" spans="1:7" ht="30">
      <c r="A28" s="531"/>
      <c r="B28" s="534" t="s">
        <v>53</v>
      </c>
      <c r="C28" s="275" t="s">
        <v>496</v>
      </c>
      <c r="D28" s="323" t="s">
        <v>716</v>
      </c>
    </row>
    <row r="29" spans="1:7" ht="45">
      <c r="A29" s="531"/>
      <c r="B29" s="534"/>
      <c r="C29" s="275" t="s">
        <v>498</v>
      </c>
      <c r="D29" s="323" t="s">
        <v>717</v>
      </c>
    </row>
    <row r="30" spans="1:7" ht="60">
      <c r="A30" s="531"/>
      <c r="B30" s="534"/>
      <c r="C30" s="275" t="s">
        <v>500</v>
      </c>
      <c r="D30" s="323" t="s">
        <v>1108</v>
      </c>
    </row>
    <row r="31" spans="1:7" ht="30">
      <c r="A31" s="531"/>
      <c r="B31" s="534"/>
      <c r="C31" s="275" t="s">
        <v>502</v>
      </c>
      <c r="D31" s="275" t="s">
        <v>718</v>
      </c>
    </row>
    <row r="32" spans="1:7" ht="45">
      <c r="A32" s="531"/>
      <c r="B32" s="534"/>
      <c r="C32" s="275" t="s">
        <v>505</v>
      </c>
      <c r="D32" s="275" t="s">
        <v>719</v>
      </c>
    </row>
    <row r="33" spans="1:4">
      <c r="A33" s="531"/>
      <c r="B33" s="534"/>
      <c r="C33" s="275" t="s">
        <v>507</v>
      </c>
      <c r="D33" s="275"/>
    </row>
    <row r="34" spans="1:4">
      <c r="A34" s="531"/>
      <c r="B34" s="534"/>
      <c r="C34" s="275" t="s">
        <v>720</v>
      </c>
      <c r="D34" s="275" t="s">
        <v>447</v>
      </c>
    </row>
    <row r="35" spans="1:4">
      <c r="A35" s="531"/>
      <c r="B35" s="534"/>
      <c r="C35" s="275" t="s">
        <v>721</v>
      </c>
      <c r="D35" s="275" t="s">
        <v>447</v>
      </c>
    </row>
    <row r="36" spans="1:4">
      <c r="A36" s="531"/>
      <c r="B36" s="534"/>
      <c r="C36" s="275" t="s">
        <v>722</v>
      </c>
      <c r="D36" s="275" t="s">
        <v>447</v>
      </c>
    </row>
    <row r="37" spans="1:4">
      <c r="A37" s="531"/>
      <c r="B37" s="534"/>
      <c r="C37" s="275" t="s">
        <v>723</v>
      </c>
      <c r="D37" s="275" t="s">
        <v>447</v>
      </c>
    </row>
    <row r="38" spans="1:4" ht="409.5">
      <c r="A38" s="529" t="s">
        <v>58</v>
      </c>
      <c r="B38" s="530"/>
      <c r="C38" s="281" t="s">
        <v>59</v>
      </c>
      <c r="D38" s="281" t="s">
        <v>724</v>
      </c>
    </row>
    <row r="39" spans="1:4" ht="78" customHeight="1">
      <c r="A39" s="529"/>
      <c r="B39" s="530"/>
      <c r="C39" s="281" t="s">
        <v>61</v>
      </c>
      <c r="D39" s="281" t="s">
        <v>1104</v>
      </c>
    </row>
    <row r="40" spans="1:4" ht="75">
      <c r="A40" s="529"/>
      <c r="B40" s="530"/>
      <c r="C40" s="281" t="s">
        <v>63</v>
      </c>
      <c r="D40" s="281" t="s">
        <v>725</v>
      </c>
    </row>
    <row r="41" spans="1:4">
      <c r="A41" s="531" t="s">
        <v>64</v>
      </c>
      <c r="B41" s="532"/>
      <c r="C41" s="275" t="s">
        <v>65</v>
      </c>
      <c r="D41" s="324">
        <f>'Costeo Ecosist Inv'!F29</f>
        <v>895447926.2729845</v>
      </c>
    </row>
    <row r="42" spans="1:4">
      <c r="A42" s="531"/>
      <c r="B42" s="532"/>
      <c r="C42" s="275" t="s">
        <v>66</v>
      </c>
      <c r="D42" s="323" t="s">
        <v>603</v>
      </c>
    </row>
    <row r="43" spans="1:4">
      <c r="A43" s="531"/>
      <c r="B43" s="532"/>
      <c r="C43" s="275" t="s">
        <v>68</v>
      </c>
      <c r="D43" s="323" t="s">
        <v>726</v>
      </c>
    </row>
    <row r="44" spans="1:4">
      <c r="A44" s="531"/>
      <c r="B44" s="532"/>
      <c r="C44" s="275" t="s">
        <v>70</v>
      </c>
      <c r="D44" s="323" t="s">
        <v>727</v>
      </c>
    </row>
    <row r="45" spans="1:4">
      <c r="A45" s="529" t="s">
        <v>72</v>
      </c>
      <c r="B45" s="530"/>
      <c r="C45" s="281" t="s">
        <v>73</v>
      </c>
      <c r="D45" s="319"/>
    </row>
    <row r="46" spans="1:4">
      <c r="A46" s="529"/>
      <c r="B46" s="530"/>
      <c r="C46" s="281" t="s">
        <v>74</v>
      </c>
      <c r="D46" s="319" t="s">
        <v>1109</v>
      </c>
    </row>
    <row r="47" spans="1:4" ht="45">
      <c r="A47" s="529"/>
      <c r="B47" s="530"/>
      <c r="C47" s="281" t="s">
        <v>75</v>
      </c>
      <c r="D47" s="319" t="s">
        <v>1036</v>
      </c>
    </row>
    <row r="48" spans="1:4">
      <c r="A48" s="529"/>
      <c r="B48" s="530"/>
      <c r="C48" s="281" t="s">
        <v>76</v>
      </c>
      <c r="D48" s="319" t="s">
        <v>77</v>
      </c>
    </row>
    <row r="49" spans="1:6" ht="105">
      <c r="A49" s="531" t="s">
        <v>78</v>
      </c>
      <c r="B49" s="532"/>
      <c r="C49" s="275" t="s">
        <v>79</v>
      </c>
      <c r="D49" s="21" t="s">
        <v>1037</v>
      </c>
    </row>
    <row r="50" spans="1:6" ht="30">
      <c r="A50" s="531"/>
      <c r="B50" s="532"/>
      <c r="C50" s="275" t="s">
        <v>80</v>
      </c>
      <c r="D50" s="21" t="s">
        <v>1039</v>
      </c>
    </row>
    <row r="51" spans="1:6" ht="30">
      <c r="A51" s="529" t="s">
        <v>81</v>
      </c>
      <c r="B51" s="530" t="s">
        <v>82</v>
      </c>
      <c r="C51" s="325" t="s">
        <v>83</v>
      </c>
      <c r="D51" s="18" t="s">
        <v>1090</v>
      </c>
    </row>
    <row r="52" spans="1:6">
      <c r="A52" s="529"/>
      <c r="B52" s="530"/>
      <c r="C52" s="281" t="s">
        <v>84</v>
      </c>
      <c r="D52" s="281" t="s">
        <v>729</v>
      </c>
    </row>
    <row r="53" spans="1:6">
      <c r="A53" s="529"/>
      <c r="B53" s="530"/>
      <c r="C53" s="281" t="s">
        <v>85</v>
      </c>
      <c r="D53" s="319" t="s">
        <v>728</v>
      </c>
      <c r="E53" s="527"/>
      <c r="F53" s="528"/>
    </row>
    <row r="54" spans="1:6">
      <c r="A54" s="529"/>
      <c r="B54" s="530"/>
      <c r="C54" s="281" t="s">
        <v>86</v>
      </c>
      <c r="D54" s="319" t="s">
        <v>1101</v>
      </c>
      <c r="E54" s="528"/>
      <c r="F54" s="528"/>
    </row>
    <row r="55" spans="1:6">
      <c r="A55" s="529"/>
      <c r="B55" s="530"/>
      <c r="C55" s="281" t="s">
        <v>87</v>
      </c>
      <c r="D55" s="319" t="s">
        <v>729</v>
      </c>
    </row>
    <row r="56" spans="1:6">
      <c r="A56" s="529"/>
      <c r="B56" s="530"/>
      <c r="C56" s="281" t="s">
        <v>89</v>
      </c>
      <c r="D56" s="326">
        <v>0.05</v>
      </c>
    </row>
    <row r="57" spans="1:6" ht="30">
      <c r="A57" s="529"/>
      <c r="B57" s="530"/>
      <c r="C57" s="275" t="s">
        <v>90</v>
      </c>
      <c r="D57" s="327" t="s">
        <v>766</v>
      </c>
    </row>
    <row r="58" spans="1:6">
      <c r="A58" s="529"/>
      <c r="B58" s="530"/>
      <c r="C58" s="275" t="s">
        <v>98</v>
      </c>
      <c r="D58" s="328">
        <v>45078</v>
      </c>
    </row>
    <row r="59" spans="1:6">
      <c r="A59" s="529"/>
      <c r="B59" s="530"/>
      <c r="C59" s="275" t="s">
        <v>92</v>
      </c>
      <c r="D59" s="323" t="s">
        <v>730</v>
      </c>
    </row>
    <row r="60" spans="1:6">
      <c r="A60" s="529"/>
      <c r="B60" s="530"/>
      <c r="C60" s="275" t="s">
        <v>93</v>
      </c>
      <c r="D60" s="275" t="s">
        <v>731</v>
      </c>
    </row>
    <row r="61" spans="1:6">
      <c r="A61" s="529"/>
      <c r="B61" s="530"/>
      <c r="C61" s="275" t="s">
        <v>89</v>
      </c>
      <c r="D61" s="80">
        <v>0.05</v>
      </c>
    </row>
    <row r="62" spans="1:6" ht="30">
      <c r="A62" s="529"/>
      <c r="B62" s="530"/>
      <c r="C62" s="275" t="s">
        <v>216</v>
      </c>
      <c r="D62" s="329" t="s">
        <v>767</v>
      </c>
    </row>
    <row r="63" spans="1:6" ht="15.75" customHeight="1">
      <c r="A63" s="529"/>
      <c r="B63" s="530"/>
      <c r="C63" s="275" t="s">
        <v>217</v>
      </c>
      <c r="D63" s="180">
        <v>45200</v>
      </c>
      <c r="E63" s="112"/>
      <c r="F63" s="112"/>
    </row>
    <row r="64" spans="1:6">
      <c r="A64" s="529"/>
      <c r="B64" s="530"/>
      <c r="C64" s="275" t="s">
        <v>218</v>
      </c>
      <c r="D64" s="180">
        <v>45275</v>
      </c>
      <c r="E64" s="112"/>
      <c r="F64" s="112"/>
    </row>
    <row r="65" spans="1:6">
      <c r="A65" s="529"/>
      <c r="B65" s="530"/>
      <c r="C65" s="275" t="s">
        <v>228</v>
      </c>
      <c r="D65" s="329" t="s">
        <v>732</v>
      </c>
      <c r="E65" s="112"/>
      <c r="F65" s="112"/>
    </row>
    <row r="66" spans="1:6">
      <c r="A66" s="529"/>
      <c r="B66" s="530"/>
      <c r="C66" s="275" t="s">
        <v>89</v>
      </c>
      <c r="D66" s="80">
        <v>0.1</v>
      </c>
    </row>
    <row r="67" spans="1:6" ht="45.75" customHeight="1">
      <c r="A67" s="529"/>
      <c r="B67" s="530"/>
      <c r="C67" s="330" t="s">
        <v>95</v>
      </c>
      <c r="D67" s="323" t="s">
        <v>769</v>
      </c>
      <c r="E67" s="429"/>
      <c r="F67" s="429"/>
    </row>
    <row r="68" spans="1:6" ht="45.75" customHeight="1">
      <c r="A68" s="529"/>
      <c r="B68" s="530"/>
      <c r="C68" s="275" t="s">
        <v>84</v>
      </c>
      <c r="D68" s="323" t="s">
        <v>770</v>
      </c>
      <c r="E68" s="429"/>
      <c r="F68" s="429"/>
    </row>
    <row r="69" spans="1:6">
      <c r="A69" s="529"/>
      <c r="B69" s="530"/>
      <c r="C69" s="275" t="s">
        <v>85</v>
      </c>
      <c r="D69" s="323" t="s">
        <v>728</v>
      </c>
      <c r="E69" s="429"/>
      <c r="F69" s="429"/>
    </row>
    <row r="70" spans="1:6">
      <c r="A70" s="529"/>
      <c r="B70" s="530"/>
      <c r="C70" s="275" t="s">
        <v>86</v>
      </c>
      <c r="D70" s="331">
        <v>45231</v>
      </c>
      <c r="E70" s="429"/>
      <c r="F70" s="429"/>
    </row>
    <row r="71" spans="1:6" ht="30.95" customHeight="1">
      <c r="A71" s="529"/>
      <c r="B71" s="530"/>
      <c r="C71" s="275" t="s">
        <v>87</v>
      </c>
      <c r="D71" s="323" t="s">
        <v>734</v>
      </c>
      <c r="E71" s="429"/>
      <c r="F71" s="429"/>
    </row>
    <row r="72" spans="1:6">
      <c r="A72" s="529"/>
      <c r="B72" s="530"/>
      <c r="C72" s="275" t="s">
        <v>89</v>
      </c>
      <c r="D72" s="332">
        <v>0.1</v>
      </c>
      <c r="E72" s="429"/>
      <c r="F72" s="429"/>
    </row>
    <row r="73" spans="1:6" ht="30.95" customHeight="1">
      <c r="A73" s="529"/>
      <c r="B73" s="530"/>
      <c r="C73" s="281" t="s">
        <v>90</v>
      </c>
      <c r="D73" s="319" t="s">
        <v>771</v>
      </c>
      <c r="E73" s="429"/>
      <c r="F73" s="429"/>
    </row>
    <row r="74" spans="1:6">
      <c r="A74" s="529"/>
      <c r="B74" s="530"/>
      <c r="C74" s="281" t="s">
        <v>98</v>
      </c>
      <c r="D74" s="319" t="s">
        <v>735</v>
      </c>
      <c r="E74" s="429"/>
      <c r="F74" s="429"/>
    </row>
    <row r="75" spans="1:6">
      <c r="A75" s="529"/>
      <c r="B75" s="530"/>
      <c r="C75" s="281" t="s">
        <v>92</v>
      </c>
      <c r="D75" s="333">
        <v>45200</v>
      </c>
      <c r="E75" s="429"/>
      <c r="F75" s="429"/>
    </row>
    <row r="76" spans="1:6" ht="30.95" customHeight="1">
      <c r="A76" s="529"/>
      <c r="B76" s="530"/>
      <c r="C76" s="281" t="s">
        <v>93</v>
      </c>
      <c r="D76" s="319" t="s">
        <v>736</v>
      </c>
      <c r="E76" s="429"/>
      <c r="F76" s="429"/>
    </row>
    <row r="77" spans="1:6">
      <c r="A77" s="529"/>
      <c r="B77" s="530"/>
      <c r="C77" s="281" t="s">
        <v>89</v>
      </c>
      <c r="D77" s="326">
        <v>0.03</v>
      </c>
      <c r="E77" s="429"/>
      <c r="F77" s="429"/>
    </row>
    <row r="78" spans="1:6">
      <c r="A78" s="529"/>
      <c r="B78" s="530"/>
      <c r="C78" s="275" t="s">
        <v>216</v>
      </c>
      <c r="D78" s="323" t="s">
        <v>773</v>
      </c>
      <c r="E78" s="429"/>
      <c r="F78" s="429"/>
    </row>
    <row r="79" spans="1:6">
      <c r="A79" s="529"/>
      <c r="B79" s="530"/>
      <c r="C79" s="275" t="s">
        <v>217</v>
      </c>
      <c r="D79" s="323" t="s">
        <v>737</v>
      </c>
      <c r="E79" s="429"/>
      <c r="F79" s="429"/>
    </row>
    <row r="80" spans="1:6">
      <c r="A80" s="529"/>
      <c r="B80" s="530"/>
      <c r="C80" s="275" t="s">
        <v>218</v>
      </c>
      <c r="D80" s="323" t="s">
        <v>738</v>
      </c>
      <c r="E80" s="429"/>
      <c r="F80" s="429"/>
    </row>
    <row r="81" spans="1:6">
      <c r="A81" s="529"/>
      <c r="B81" s="530"/>
      <c r="C81" s="275" t="s">
        <v>228</v>
      </c>
      <c r="D81" s="323" t="s">
        <v>739</v>
      </c>
      <c r="E81" s="429"/>
      <c r="F81" s="429"/>
    </row>
    <row r="82" spans="1:6">
      <c r="A82" s="529"/>
      <c r="B82" s="530"/>
      <c r="C82" s="275" t="s">
        <v>89</v>
      </c>
      <c r="D82" s="332">
        <v>0.02</v>
      </c>
      <c r="E82" s="429"/>
      <c r="F82" s="429"/>
    </row>
    <row r="83" spans="1:6" ht="30">
      <c r="A83" s="529"/>
      <c r="B83" s="530"/>
      <c r="C83" s="325" t="s">
        <v>221</v>
      </c>
      <c r="D83" s="319" t="s">
        <v>774</v>
      </c>
    </row>
    <row r="84" spans="1:6">
      <c r="A84" s="529"/>
      <c r="B84" s="530"/>
      <c r="C84" s="281" t="s">
        <v>84</v>
      </c>
      <c r="D84" s="319" t="s">
        <v>775</v>
      </c>
    </row>
    <row r="85" spans="1:6">
      <c r="A85" s="529"/>
      <c r="B85" s="530"/>
      <c r="C85" s="281" t="s">
        <v>85</v>
      </c>
      <c r="D85" s="319" t="s">
        <v>546</v>
      </c>
    </row>
    <row r="86" spans="1:6">
      <c r="A86" s="529"/>
      <c r="B86" s="530"/>
      <c r="C86" s="281" t="s">
        <v>86</v>
      </c>
      <c r="D86" s="319" t="s">
        <v>740</v>
      </c>
    </row>
    <row r="87" spans="1:6">
      <c r="A87" s="529"/>
      <c r="B87" s="530"/>
      <c r="C87" s="281" t="s">
        <v>87</v>
      </c>
      <c r="D87" s="319" t="s">
        <v>741</v>
      </c>
    </row>
    <row r="88" spans="1:6">
      <c r="A88" s="529"/>
      <c r="B88" s="530"/>
      <c r="C88" s="281" t="s">
        <v>89</v>
      </c>
      <c r="D88" s="326">
        <v>0.15</v>
      </c>
    </row>
    <row r="89" spans="1:6" ht="30.95" customHeight="1">
      <c r="A89" s="529"/>
      <c r="B89" s="530"/>
      <c r="C89" s="325" t="s">
        <v>225</v>
      </c>
      <c r="D89" s="319" t="s">
        <v>776</v>
      </c>
      <c r="E89" s="429"/>
      <c r="F89" s="429"/>
    </row>
    <row r="90" spans="1:6" ht="45.75" customHeight="1">
      <c r="A90" s="529"/>
      <c r="B90" s="530"/>
      <c r="C90" s="281" t="s">
        <v>84</v>
      </c>
      <c r="D90" s="319" t="s">
        <v>777</v>
      </c>
      <c r="E90" s="429"/>
      <c r="F90" s="429"/>
    </row>
    <row r="91" spans="1:6">
      <c r="A91" s="529"/>
      <c r="B91" s="530"/>
      <c r="C91" s="281" t="s">
        <v>85</v>
      </c>
      <c r="D91" s="319" t="s">
        <v>743</v>
      </c>
      <c r="E91" s="429"/>
      <c r="F91" s="429"/>
    </row>
    <row r="92" spans="1:6">
      <c r="A92" s="529"/>
      <c r="B92" s="530"/>
      <c r="C92" s="281" t="s">
        <v>86</v>
      </c>
      <c r="D92" s="319" t="s">
        <v>744</v>
      </c>
      <c r="E92" s="429"/>
      <c r="F92" s="429"/>
    </row>
    <row r="93" spans="1:6">
      <c r="A93" s="529"/>
      <c r="B93" s="530"/>
      <c r="C93" s="281" t="s">
        <v>87</v>
      </c>
      <c r="D93" s="319" t="s">
        <v>745</v>
      </c>
      <c r="E93" s="429"/>
      <c r="F93" s="429"/>
    </row>
    <row r="94" spans="1:6">
      <c r="A94" s="529"/>
      <c r="B94" s="530"/>
      <c r="C94" s="281" t="s">
        <v>89</v>
      </c>
      <c r="D94" s="326">
        <v>0.03</v>
      </c>
      <c r="E94" s="429"/>
      <c r="F94" s="429"/>
    </row>
    <row r="95" spans="1:6" ht="45.75" customHeight="1">
      <c r="A95" s="529"/>
      <c r="B95" s="530"/>
      <c r="C95" s="334" t="s">
        <v>90</v>
      </c>
      <c r="D95" s="335" t="s">
        <v>1092</v>
      </c>
      <c r="E95" s="429"/>
      <c r="F95" s="429"/>
    </row>
    <row r="96" spans="1:6">
      <c r="A96" s="529"/>
      <c r="B96" s="530"/>
      <c r="C96" s="334" t="s">
        <v>98</v>
      </c>
      <c r="D96" s="335" t="s">
        <v>726</v>
      </c>
      <c r="E96" s="429"/>
      <c r="F96" s="429"/>
    </row>
    <row r="97" spans="1:6">
      <c r="A97" s="529"/>
      <c r="B97" s="530"/>
      <c r="C97" s="334" t="s">
        <v>92</v>
      </c>
      <c r="D97" s="335" t="s">
        <v>1103</v>
      </c>
      <c r="E97" s="429"/>
      <c r="F97" s="429"/>
    </row>
    <row r="98" spans="1:6" ht="30.95" customHeight="1">
      <c r="A98" s="529"/>
      <c r="B98" s="530"/>
      <c r="C98" s="334" t="s">
        <v>93</v>
      </c>
      <c r="D98" s="335" t="s">
        <v>1091</v>
      </c>
      <c r="E98" s="429"/>
      <c r="F98" s="429"/>
    </row>
    <row r="99" spans="1:6">
      <c r="A99" s="529"/>
      <c r="B99" s="530"/>
      <c r="C99" s="334" t="s">
        <v>89</v>
      </c>
      <c r="D99" s="336">
        <v>0.02</v>
      </c>
      <c r="E99" s="429"/>
      <c r="F99" s="429"/>
    </row>
    <row r="100" spans="1:6" ht="60">
      <c r="A100" s="322"/>
      <c r="B100" s="340"/>
      <c r="C100" s="330" t="s">
        <v>230</v>
      </c>
      <c r="D100" s="329" t="s">
        <v>778</v>
      </c>
      <c r="E100" s="183"/>
      <c r="F100" s="183"/>
    </row>
    <row r="101" spans="1:6" ht="45">
      <c r="A101" s="322"/>
      <c r="B101" s="340"/>
      <c r="C101" s="329" t="s">
        <v>84</v>
      </c>
      <c r="D101" s="78" t="s">
        <v>779</v>
      </c>
      <c r="E101" s="183"/>
      <c r="F101" s="183"/>
    </row>
    <row r="102" spans="1:6" ht="15.75">
      <c r="A102" s="322"/>
      <c r="B102" s="340"/>
      <c r="C102" s="329" t="s">
        <v>85</v>
      </c>
      <c r="D102" s="180">
        <v>45078</v>
      </c>
      <c r="E102" s="183"/>
      <c r="F102" s="183"/>
    </row>
    <row r="103" spans="1:6" ht="15.75">
      <c r="A103" s="322"/>
      <c r="B103" s="340"/>
      <c r="C103" s="329" t="s">
        <v>86</v>
      </c>
      <c r="D103" s="180">
        <v>45139</v>
      </c>
      <c r="E103" s="183"/>
      <c r="F103" s="183"/>
    </row>
    <row r="104" spans="1:6" ht="15.75">
      <c r="A104" s="322"/>
      <c r="B104" s="340"/>
      <c r="C104" s="329" t="s">
        <v>87</v>
      </c>
      <c r="D104" s="78" t="s">
        <v>746</v>
      </c>
      <c r="E104" s="183"/>
      <c r="F104" s="183"/>
    </row>
    <row r="105" spans="1:6" ht="15.75">
      <c r="A105" s="322"/>
      <c r="B105" s="340"/>
      <c r="C105" s="329" t="s">
        <v>89</v>
      </c>
      <c r="D105" s="80">
        <v>0.03</v>
      </c>
      <c r="E105" s="183"/>
      <c r="F105" s="183"/>
    </row>
    <row r="106" spans="1:6" ht="45">
      <c r="A106" s="322"/>
      <c r="B106" s="340"/>
      <c r="C106" s="329" t="s">
        <v>90</v>
      </c>
      <c r="D106" s="329" t="s">
        <v>780</v>
      </c>
      <c r="E106" s="183"/>
      <c r="F106" s="183"/>
    </row>
    <row r="107" spans="1:6" ht="15.75">
      <c r="A107" s="322"/>
      <c r="B107" s="340"/>
      <c r="C107" s="329" t="s">
        <v>98</v>
      </c>
      <c r="D107" s="180">
        <v>45078</v>
      </c>
      <c r="E107" s="183"/>
      <c r="F107" s="183"/>
    </row>
    <row r="108" spans="1:6" ht="15.75">
      <c r="A108" s="322"/>
      <c r="B108" s="340"/>
      <c r="C108" s="329" t="s">
        <v>92</v>
      </c>
      <c r="D108" s="180">
        <v>45170</v>
      </c>
      <c r="E108" s="183"/>
      <c r="F108" s="183"/>
    </row>
    <row r="109" spans="1:6" ht="15.75">
      <c r="A109" s="322"/>
      <c r="B109" s="340"/>
      <c r="C109" s="329" t="s">
        <v>93</v>
      </c>
      <c r="D109" s="329" t="s">
        <v>747</v>
      </c>
      <c r="E109" s="183"/>
      <c r="F109" s="183"/>
    </row>
    <row r="110" spans="1:6" ht="15.75">
      <c r="A110" s="322"/>
      <c r="B110" s="340"/>
      <c r="C110" s="329" t="s">
        <v>89</v>
      </c>
      <c r="D110" s="80">
        <v>0.02</v>
      </c>
      <c r="E110" s="183"/>
      <c r="F110" s="183"/>
    </row>
    <row r="111" spans="1:6" ht="60">
      <c r="A111" s="322"/>
      <c r="B111" s="340"/>
      <c r="C111" s="329" t="s">
        <v>216</v>
      </c>
      <c r="D111" s="329" t="s">
        <v>781</v>
      </c>
      <c r="E111" s="183"/>
      <c r="F111" s="183"/>
    </row>
    <row r="112" spans="1:6" ht="15.75">
      <c r="A112" s="322"/>
      <c r="B112" s="340"/>
      <c r="C112" s="329" t="s">
        <v>217</v>
      </c>
      <c r="D112" s="180">
        <v>45170</v>
      </c>
      <c r="E112" s="183"/>
      <c r="F112" s="183"/>
    </row>
    <row r="113" spans="1:6" ht="15.75">
      <c r="A113" s="322"/>
      <c r="B113" s="340"/>
      <c r="C113" s="329" t="s">
        <v>218</v>
      </c>
      <c r="D113" s="180">
        <v>45231</v>
      </c>
      <c r="E113" s="183"/>
      <c r="F113" s="183"/>
    </row>
    <row r="114" spans="1:6" ht="30">
      <c r="A114" s="322"/>
      <c r="B114" s="340"/>
      <c r="C114" s="329" t="s">
        <v>228</v>
      </c>
      <c r="D114" s="329" t="s">
        <v>748</v>
      </c>
      <c r="E114" s="183"/>
      <c r="F114" s="183"/>
    </row>
    <row r="115" spans="1:6" ht="15.75">
      <c r="A115" s="322"/>
      <c r="B115" s="340"/>
      <c r="C115" s="329" t="s">
        <v>89</v>
      </c>
      <c r="D115" s="80">
        <v>0.05</v>
      </c>
      <c r="E115" s="183"/>
      <c r="F115" s="183"/>
    </row>
    <row r="116" spans="1:6" ht="75">
      <c r="A116" s="322"/>
      <c r="B116" s="340"/>
      <c r="C116" s="329" t="s">
        <v>229</v>
      </c>
      <c r="D116" s="329" t="s">
        <v>782</v>
      </c>
      <c r="E116" s="183"/>
      <c r="F116" s="183"/>
    </row>
    <row r="117" spans="1:6" ht="15.75">
      <c r="A117" s="322"/>
      <c r="B117" s="340"/>
      <c r="C117" s="329" t="s">
        <v>234</v>
      </c>
      <c r="D117" s="180">
        <v>45078</v>
      </c>
      <c r="E117" s="183"/>
      <c r="F117" s="183"/>
    </row>
    <row r="118" spans="1:6" ht="15.75">
      <c r="A118" s="322"/>
      <c r="B118" s="340"/>
      <c r="C118" s="329" t="s">
        <v>235</v>
      </c>
      <c r="D118" s="180">
        <v>45261</v>
      </c>
      <c r="E118" s="183"/>
      <c r="F118" s="183"/>
    </row>
    <row r="119" spans="1:6" ht="15.75">
      <c r="A119" s="322"/>
      <c r="B119" s="340"/>
      <c r="C119" s="329" t="s">
        <v>364</v>
      </c>
      <c r="D119" s="78" t="s">
        <v>749</v>
      </c>
      <c r="E119" s="183"/>
      <c r="F119" s="183"/>
    </row>
    <row r="120" spans="1:6" ht="15.75">
      <c r="A120" s="322"/>
      <c r="B120" s="340"/>
      <c r="C120" s="329" t="s">
        <v>89</v>
      </c>
      <c r="D120" s="337">
        <v>0.05</v>
      </c>
      <c r="E120" s="183"/>
      <c r="F120" s="183"/>
    </row>
    <row r="121" spans="1:6" ht="28.9" customHeight="1">
      <c r="A121" s="322"/>
      <c r="B121" s="340"/>
      <c r="C121" s="329" t="s">
        <v>237</v>
      </c>
      <c r="D121" s="78" t="s">
        <v>783</v>
      </c>
      <c r="E121" s="183"/>
      <c r="F121" s="183"/>
    </row>
    <row r="122" spans="1:6" ht="15.75">
      <c r="A122" s="322"/>
      <c r="B122" s="340"/>
      <c r="C122" s="329" t="s">
        <v>238</v>
      </c>
      <c r="D122" s="180">
        <v>45327</v>
      </c>
      <c r="E122" s="183"/>
      <c r="F122" s="183"/>
    </row>
    <row r="123" spans="1:6" ht="15.75">
      <c r="A123" s="322"/>
      <c r="B123" s="340"/>
      <c r="C123" s="329" t="s">
        <v>239</v>
      </c>
      <c r="D123" s="180">
        <v>46006</v>
      </c>
      <c r="E123" s="183"/>
      <c r="F123" s="183"/>
    </row>
    <row r="124" spans="1:6" ht="15.75">
      <c r="A124" s="322"/>
      <c r="B124" s="340"/>
      <c r="C124" s="329" t="s">
        <v>366</v>
      </c>
      <c r="D124" s="78" t="s">
        <v>750</v>
      </c>
      <c r="E124" s="183"/>
      <c r="F124" s="183"/>
    </row>
    <row r="125" spans="1:6" ht="23.45" customHeight="1">
      <c r="A125" s="322"/>
      <c r="B125" s="340"/>
      <c r="C125" s="329" t="s">
        <v>89</v>
      </c>
      <c r="D125" s="80">
        <v>0.05</v>
      </c>
      <c r="E125" s="183"/>
      <c r="F125" s="183"/>
    </row>
    <row r="126" spans="1:6" ht="45">
      <c r="A126" s="322"/>
      <c r="B126" s="340"/>
      <c r="C126" s="338" t="s">
        <v>241</v>
      </c>
      <c r="D126" s="78" t="s">
        <v>784</v>
      </c>
      <c r="E126" s="183"/>
      <c r="F126" s="183"/>
    </row>
    <row r="127" spans="1:6" ht="30">
      <c r="A127" s="322"/>
      <c r="B127" s="340"/>
      <c r="C127" s="329" t="s">
        <v>84</v>
      </c>
      <c r="D127" s="78" t="s">
        <v>785</v>
      </c>
      <c r="E127" s="183"/>
      <c r="F127" s="183"/>
    </row>
    <row r="128" spans="1:6" ht="15.75">
      <c r="A128" s="322"/>
      <c r="B128" s="340"/>
      <c r="C128" s="329" t="s">
        <v>85</v>
      </c>
      <c r="D128" s="180">
        <v>45078</v>
      </c>
      <c r="E128" s="183"/>
      <c r="F128" s="183"/>
    </row>
    <row r="129" spans="1:6" ht="15.75">
      <c r="A129" s="322"/>
      <c r="B129" s="340"/>
      <c r="C129" s="329" t="s">
        <v>86</v>
      </c>
      <c r="D129" s="180">
        <v>45268</v>
      </c>
      <c r="E129" s="183"/>
      <c r="F129" s="183"/>
    </row>
    <row r="130" spans="1:6" ht="15.75">
      <c r="A130" s="322"/>
      <c r="B130" s="340"/>
      <c r="C130" s="329" t="s">
        <v>438</v>
      </c>
      <c r="D130" s="78" t="s">
        <v>746</v>
      </c>
      <c r="E130" s="183"/>
      <c r="F130" s="183"/>
    </row>
    <row r="131" spans="1:6" ht="15.75">
      <c r="A131" s="322"/>
      <c r="B131" s="340"/>
      <c r="C131" s="329" t="s">
        <v>89</v>
      </c>
      <c r="D131" s="80">
        <v>0.03</v>
      </c>
      <c r="E131" s="183"/>
      <c r="F131" s="183"/>
    </row>
    <row r="132" spans="1:6" ht="30">
      <c r="A132" s="322"/>
      <c r="B132" s="340"/>
      <c r="C132" s="329" t="s">
        <v>90</v>
      </c>
      <c r="D132" s="78" t="s">
        <v>786</v>
      </c>
      <c r="E132" s="183"/>
      <c r="F132" s="183"/>
    </row>
    <row r="133" spans="1:6" ht="15.75">
      <c r="A133" s="322"/>
      <c r="B133" s="340"/>
      <c r="C133" s="329" t="s">
        <v>98</v>
      </c>
      <c r="D133" s="180">
        <v>45083</v>
      </c>
      <c r="E133" s="183"/>
      <c r="F133" s="183"/>
    </row>
    <row r="134" spans="1:6" ht="15.75">
      <c r="A134" s="322"/>
      <c r="B134" s="340"/>
      <c r="C134" s="329" t="s">
        <v>92</v>
      </c>
      <c r="D134" s="180">
        <v>45291</v>
      </c>
      <c r="E134" s="183"/>
      <c r="F134" s="183"/>
    </row>
    <row r="135" spans="1:6" ht="15.75">
      <c r="A135" s="322"/>
      <c r="B135" s="340"/>
      <c r="C135" s="329" t="s">
        <v>93</v>
      </c>
      <c r="D135" s="78" t="s">
        <v>752</v>
      </c>
      <c r="E135" s="183"/>
      <c r="F135" s="183"/>
    </row>
    <row r="136" spans="1:6" ht="15.75">
      <c r="A136" s="322"/>
      <c r="B136" s="340"/>
      <c r="C136" s="329" t="s">
        <v>89</v>
      </c>
      <c r="D136" s="80">
        <v>0.1</v>
      </c>
      <c r="E136" s="183"/>
      <c r="F136" s="183"/>
    </row>
    <row r="137" spans="1:6" ht="30">
      <c r="A137" s="322"/>
      <c r="B137" s="340"/>
      <c r="C137" s="329" t="s">
        <v>216</v>
      </c>
      <c r="D137" s="78" t="s">
        <v>787</v>
      </c>
      <c r="E137" s="183"/>
      <c r="F137" s="183"/>
    </row>
    <row r="138" spans="1:6" ht="15.75">
      <c r="A138" s="322"/>
      <c r="B138" s="340"/>
      <c r="C138" s="329" t="s">
        <v>217</v>
      </c>
      <c r="D138" s="180">
        <v>45139</v>
      </c>
      <c r="E138" s="183"/>
      <c r="F138" s="183"/>
    </row>
    <row r="139" spans="1:6" ht="15.75">
      <c r="A139" s="322"/>
      <c r="B139" s="340"/>
      <c r="C139" s="329" t="s">
        <v>218</v>
      </c>
      <c r="D139" s="180">
        <v>45170</v>
      </c>
      <c r="E139" s="183"/>
      <c r="F139" s="183"/>
    </row>
    <row r="140" spans="1:6" ht="15.75">
      <c r="A140" s="322"/>
      <c r="B140" s="340"/>
      <c r="C140" s="329" t="s">
        <v>228</v>
      </c>
      <c r="D140" s="78" t="s">
        <v>753</v>
      </c>
      <c r="E140" s="183"/>
      <c r="F140" s="183"/>
    </row>
    <row r="141" spans="1:6" ht="15.75">
      <c r="A141" s="322"/>
      <c r="B141" s="340"/>
      <c r="C141" s="329" t="s">
        <v>89</v>
      </c>
      <c r="D141" s="80">
        <v>0.02</v>
      </c>
      <c r="E141" s="183"/>
      <c r="F141" s="183"/>
    </row>
    <row r="142" spans="1:6" ht="25.9" customHeight="1">
      <c r="A142" s="322"/>
      <c r="B142" s="340"/>
      <c r="C142" s="329" t="s">
        <v>229</v>
      </c>
      <c r="D142" s="78" t="s">
        <v>788</v>
      </c>
      <c r="E142" s="183"/>
      <c r="F142" s="183"/>
    </row>
    <row r="143" spans="1:6" ht="15.75">
      <c r="A143" s="322"/>
      <c r="B143" s="340"/>
      <c r="C143" s="329" t="s">
        <v>234</v>
      </c>
      <c r="D143" s="180">
        <v>45200</v>
      </c>
      <c r="E143" s="183"/>
      <c r="F143" s="183"/>
    </row>
    <row r="144" spans="1:6" ht="15.75">
      <c r="A144" s="322"/>
      <c r="B144" s="340"/>
      <c r="C144" s="329" t="s">
        <v>235</v>
      </c>
      <c r="D144" s="180">
        <v>46006</v>
      </c>
      <c r="E144" s="183"/>
      <c r="F144" s="183"/>
    </row>
    <row r="145" spans="1:16" ht="15.75">
      <c r="A145" s="322"/>
      <c r="B145" s="340"/>
      <c r="C145" s="329" t="s">
        <v>364</v>
      </c>
      <c r="D145" s="78" t="s">
        <v>754</v>
      </c>
      <c r="E145" s="183"/>
      <c r="F145" s="183"/>
    </row>
    <row r="146" spans="1:16" ht="15.75">
      <c r="A146" s="322"/>
      <c r="B146" s="340"/>
      <c r="C146" s="329" t="s">
        <v>89</v>
      </c>
      <c r="D146" s="80">
        <v>0.03</v>
      </c>
      <c r="E146" s="183"/>
      <c r="F146" s="183"/>
    </row>
    <row r="147" spans="1:16" ht="25.15" customHeight="1">
      <c r="A147" s="322"/>
      <c r="B147" s="340"/>
      <c r="C147" s="329" t="s">
        <v>237</v>
      </c>
      <c r="D147" s="78" t="s">
        <v>789</v>
      </c>
      <c r="E147" s="183"/>
      <c r="F147" s="183"/>
    </row>
    <row r="148" spans="1:16" ht="15.75">
      <c r="A148" s="322"/>
      <c r="B148" s="340"/>
      <c r="C148" s="329" t="s">
        <v>238</v>
      </c>
      <c r="D148" s="180">
        <v>45306</v>
      </c>
      <c r="E148" s="183"/>
      <c r="F148" s="183"/>
    </row>
    <row r="149" spans="1:16" ht="15.75">
      <c r="A149" s="322"/>
      <c r="B149" s="340"/>
      <c r="C149" s="329" t="s">
        <v>239</v>
      </c>
      <c r="D149" s="180">
        <v>46006</v>
      </c>
      <c r="E149" s="183"/>
      <c r="F149" s="183"/>
    </row>
    <row r="150" spans="1:16" ht="30">
      <c r="A150" s="322"/>
      <c r="B150" s="340"/>
      <c r="C150" s="329" t="s">
        <v>366</v>
      </c>
      <c r="D150" s="78" t="s">
        <v>755</v>
      </c>
      <c r="E150" s="183"/>
      <c r="F150" s="183"/>
    </row>
    <row r="151" spans="1:16" ht="15.75">
      <c r="A151" s="322"/>
      <c r="B151" s="340"/>
      <c r="C151" s="329" t="s">
        <v>89</v>
      </c>
      <c r="D151" s="80">
        <v>0.02</v>
      </c>
      <c r="E151" s="183"/>
      <c r="F151" s="183"/>
    </row>
    <row r="152" spans="1:16" ht="15.75">
      <c r="A152" s="104"/>
      <c r="B152" s="104"/>
      <c r="C152" s="345"/>
      <c r="D152" s="346"/>
    </row>
    <row r="153" spans="1:16" ht="15.75">
      <c r="A153" s="517" t="s">
        <v>103</v>
      </c>
      <c r="B153" s="518"/>
      <c r="C153" s="524" t="s">
        <v>104</v>
      </c>
      <c r="D153" s="524"/>
      <c r="E153" s="526">
        <v>2023</v>
      </c>
      <c r="F153" s="357"/>
      <c r="G153" s="357"/>
      <c r="H153" s="357"/>
      <c r="I153" s="357">
        <v>2024</v>
      </c>
      <c r="J153" s="357"/>
      <c r="K153" s="357"/>
      <c r="L153" s="357"/>
      <c r="M153" s="357">
        <v>2025</v>
      </c>
      <c r="N153" s="357"/>
      <c r="O153" s="357"/>
      <c r="P153" s="357"/>
    </row>
    <row r="154" spans="1:16" ht="47.25">
      <c r="A154" s="519"/>
      <c r="B154" s="520"/>
      <c r="C154" s="524"/>
      <c r="D154" s="524"/>
      <c r="E154" s="342" t="s">
        <v>105</v>
      </c>
      <c r="F154" s="31" t="s">
        <v>106</v>
      </c>
      <c r="G154" s="29" t="s">
        <v>107</v>
      </c>
      <c r="H154" s="31" t="s">
        <v>108</v>
      </c>
      <c r="I154" s="31" t="s">
        <v>105</v>
      </c>
      <c r="J154" s="31" t="s">
        <v>106</v>
      </c>
      <c r="K154" s="29" t="s">
        <v>107</v>
      </c>
      <c r="L154" s="31" t="s">
        <v>108</v>
      </c>
      <c r="M154" s="31" t="s">
        <v>105</v>
      </c>
      <c r="N154" s="31" t="s">
        <v>106</v>
      </c>
      <c r="O154" s="29" t="s">
        <v>107</v>
      </c>
      <c r="P154" s="31" t="s">
        <v>108</v>
      </c>
    </row>
    <row r="155" spans="1:16">
      <c r="A155" s="519"/>
      <c r="B155" s="520"/>
      <c r="C155" s="525" t="s">
        <v>109</v>
      </c>
      <c r="D155" s="347" t="s">
        <v>110</v>
      </c>
      <c r="E155" s="343"/>
      <c r="F155" s="33"/>
      <c r="G155" s="33"/>
      <c r="H155" s="33"/>
      <c r="I155" s="33"/>
      <c r="J155" s="33"/>
      <c r="K155" s="33"/>
      <c r="L155" s="33"/>
      <c r="M155" s="33"/>
      <c r="N155" s="33"/>
      <c r="O155" s="33"/>
      <c r="P155" s="33"/>
    </row>
    <row r="156" spans="1:16">
      <c r="A156" s="519"/>
      <c r="B156" s="520"/>
      <c r="C156" s="525"/>
      <c r="D156" s="347" t="s">
        <v>111</v>
      </c>
      <c r="E156" s="343"/>
      <c r="F156" s="33"/>
      <c r="G156" s="33"/>
      <c r="H156" s="33"/>
      <c r="I156" s="33"/>
      <c r="J156" s="33"/>
      <c r="K156" s="33"/>
      <c r="L156" s="33"/>
      <c r="M156" s="33"/>
      <c r="N156" s="33"/>
      <c r="O156" s="33"/>
      <c r="P156" s="33"/>
    </row>
    <row r="157" spans="1:16" ht="15.75">
      <c r="A157" s="519"/>
      <c r="B157" s="520"/>
      <c r="C157" s="525"/>
      <c r="D157" s="348" t="s">
        <v>112</v>
      </c>
      <c r="E157" s="344">
        <f>SUM(E155:E156)</f>
        <v>0</v>
      </c>
      <c r="F157" s="35">
        <f t="shared" ref="F157:P157" si="0">SUM(F155:F156)</f>
        <v>0</v>
      </c>
      <c r="G157" s="35">
        <f t="shared" si="0"/>
        <v>0</v>
      </c>
      <c r="H157" s="35">
        <f t="shared" si="0"/>
        <v>0</v>
      </c>
      <c r="I157" s="35">
        <f t="shared" si="0"/>
        <v>0</v>
      </c>
      <c r="J157" s="35">
        <f t="shared" si="0"/>
        <v>0</v>
      </c>
      <c r="K157" s="35">
        <f t="shared" si="0"/>
        <v>0</v>
      </c>
      <c r="L157" s="35">
        <f t="shared" si="0"/>
        <v>0</v>
      </c>
      <c r="M157" s="35">
        <f t="shared" si="0"/>
        <v>0</v>
      </c>
      <c r="N157" s="35">
        <f t="shared" si="0"/>
        <v>0</v>
      </c>
      <c r="O157" s="35">
        <f t="shared" si="0"/>
        <v>0</v>
      </c>
      <c r="P157" s="35">
        <f t="shared" si="0"/>
        <v>0</v>
      </c>
    </row>
    <row r="158" spans="1:16">
      <c r="A158" s="519"/>
      <c r="B158" s="521"/>
      <c r="C158" s="433"/>
      <c r="D158" s="131" t="s">
        <v>113</v>
      </c>
      <c r="E158" s="236">
        <v>98564595.091026694</v>
      </c>
      <c r="F158" s="236">
        <v>495439063.68195784</v>
      </c>
      <c r="G158" s="236">
        <v>0</v>
      </c>
      <c r="H158" s="236">
        <v>0</v>
      </c>
      <c r="I158" s="236">
        <v>71585199.999999985</v>
      </c>
      <c r="J158" s="236">
        <v>76648650</v>
      </c>
      <c r="K158" s="236">
        <v>0</v>
      </c>
      <c r="L158" s="236">
        <v>0</v>
      </c>
      <c r="M158" s="236">
        <v>70859549.999999985</v>
      </c>
      <c r="N158" s="236">
        <v>82350867.499999985</v>
      </c>
      <c r="O158" s="236">
        <v>0</v>
      </c>
      <c r="P158" s="236">
        <v>0</v>
      </c>
    </row>
    <row r="159" spans="1:16">
      <c r="A159" s="519"/>
      <c r="B159" s="521"/>
      <c r="C159" s="433"/>
      <c r="D159" s="131" t="s">
        <v>114</v>
      </c>
      <c r="E159" s="236">
        <v>0</v>
      </c>
      <c r="F159" s="236">
        <v>0</v>
      </c>
      <c r="G159" s="236">
        <v>0</v>
      </c>
      <c r="H159" s="236">
        <v>0</v>
      </c>
      <c r="I159" s="236">
        <v>0</v>
      </c>
      <c r="J159" s="236">
        <v>0</v>
      </c>
      <c r="K159" s="236">
        <v>0</v>
      </c>
      <c r="L159" s="236">
        <v>0</v>
      </c>
      <c r="M159" s="236">
        <v>0</v>
      </c>
      <c r="N159" s="236">
        <v>0</v>
      </c>
      <c r="O159" s="236">
        <v>0</v>
      </c>
      <c r="P159" s="236">
        <v>0</v>
      </c>
    </row>
    <row r="160" spans="1:16">
      <c r="A160" s="519"/>
      <c r="B160" s="521"/>
      <c r="C160" s="433"/>
      <c r="D160" s="131" t="s">
        <v>115</v>
      </c>
      <c r="E160" s="236">
        <v>0</v>
      </c>
      <c r="F160" s="236">
        <v>0</v>
      </c>
      <c r="G160" s="236">
        <v>0</v>
      </c>
      <c r="H160" s="236">
        <v>0</v>
      </c>
      <c r="I160" s="236">
        <v>0</v>
      </c>
      <c r="J160" s="236">
        <v>0</v>
      </c>
      <c r="K160" s="236">
        <v>0</v>
      </c>
      <c r="L160" s="236">
        <v>0</v>
      </c>
      <c r="M160" s="236">
        <v>0</v>
      </c>
      <c r="N160" s="236">
        <v>0</v>
      </c>
      <c r="O160" s="236">
        <v>0</v>
      </c>
      <c r="P160" s="236">
        <v>0</v>
      </c>
    </row>
    <row r="161" spans="1:16">
      <c r="A161" s="519"/>
      <c r="B161" s="521"/>
      <c r="C161" s="433"/>
      <c r="D161" s="131" t="s">
        <v>116</v>
      </c>
      <c r="E161" s="236">
        <v>0</v>
      </c>
      <c r="F161" s="236">
        <v>0</v>
      </c>
      <c r="G161" s="236">
        <v>0</v>
      </c>
      <c r="H161" s="236">
        <v>0</v>
      </c>
      <c r="I161" s="236">
        <v>0</v>
      </c>
      <c r="J161" s="236">
        <v>0</v>
      </c>
      <c r="K161" s="236">
        <v>0</v>
      </c>
      <c r="L161" s="236">
        <v>0</v>
      </c>
      <c r="M161" s="236">
        <v>0</v>
      </c>
      <c r="N161" s="236">
        <v>0</v>
      </c>
      <c r="O161" s="236">
        <v>0</v>
      </c>
      <c r="P161" s="236">
        <v>0</v>
      </c>
    </row>
    <row r="162" spans="1:16">
      <c r="A162" s="519"/>
      <c r="B162" s="521"/>
      <c r="C162" s="433"/>
      <c r="D162" s="131" t="s">
        <v>117</v>
      </c>
      <c r="E162" s="236">
        <v>0</v>
      </c>
      <c r="F162" s="236">
        <v>0</v>
      </c>
      <c r="G162" s="236">
        <v>0</v>
      </c>
      <c r="H162" s="236">
        <v>0</v>
      </c>
      <c r="I162" s="236">
        <v>0</v>
      </c>
      <c r="J162" s="236">
        <v>0</v>
      </c>
      <c r="K162" s="236">
        <v>0</v>
      </c>
      <c r="L162" s="236">
        <v>0</v>
      </c>
      <c r="M162" s="236">
        <v>0</v>
      </c>
      <c r="N162" s="236">
        <v>0</v>
      </c>
      <c r="O162" s="236">
        <v>0</v>
      </c>
      <c r="P162" s="236">
        <v>0</v>
      </c>
    </row>
    <row r="163" spans="1:16">
      <c r="A163" s="519"/>
      <c r="B163" s="521"/>
      <c r="C163" s="433"/>
      <c r="D163" s="131" t="s">
        <v>118</v>
      </c>
      <c r="E163" s="236">
        <v>0</v>
      </c>
      <c r="F163" s="236">
        <v>0</v>
      </c>
      <c r="G163" s="236">
        <v>0</v>
      </c>
      <c r="H163" s="236">
        <v>0</v>
      </c>
      <c r="I163" s="236">
        <v>0</v>
      </c>
      <c r="J163" s="236">
        <v>0</v>
      </c>
      <c r="K163" s="236">
        <v>0</v>
      </c>
      <c r="L163" s="236">
        <v>0</v>
      </c>
      <c r="M163" s="236">
        <v>0</v>
      </c>
      <c r="N163" s="236">
        <v>0</v>
      </c>
      <c r="O163" s="236">
        <v>0</v>
      </c>
      <c r="P163" s="236">
        <v>0</v>
      </c>
    </row>
    <row r="164" spans="1:16">
      <c r="A164" s="519"/>
      <c r="B164" s="521"/>
      <c r="C164" s="433"/>
      <c r="D164" s="131" t="s">
        <v>119</v>
      </c>
      <c r="E164" s="236">
        <v>0</v>
      </c>
      <c r="F164" s="236">
        <v>0</v>
      </c>
      <c r="G164" s="236">
        <v>0</v>
      </c>
      <c r="H164" s="236">
        <v>0</v>
      </c>
      <c r="I164" s="236">
        <v>0</v>
      </c>
      <c r="J164" s="236">
        <v>0</v>
      </c>
      <c r="K164" s="236">
        <v>0</v>
      </c>
      <c r="L164" s="236">
        <v>0</v>
      </c>
      <c r="M164" s="236">
        <v>0</v>
      </c>
      <c r="N164" s="236">
        <v>0</v>
      </c>
      <c r="O164" s="236">
        <v>0</v>
      </c>
      <c r="P164" s="236">
        <v>0</v>
      </c>
    </row>
    <row r="165" spans="1:16" ht="15.75">
      <c r="A165" s="522"/>
      <c r="B165" s="523"/>
      <c r="C165" s="434"/>
      <c r="D165" s="105" t="s">
        <v>120</v>
      </c>
      <c r="E165" s="237">
        <f t="shared" ref="E165:P165" si="1">SUM(E158:E164)</f>
        <v>98564595.091026694</v>
      </c>
      <c r="F165" s="237">
        <f t="shared" si="1"/>
        <v>495439063.68195784</v>
      </c>
      <c r="G165" s="237">
        <f t="shared" si="1"/>
        <v>0</v>
      </c>
      <c r="H165" s="237">
        <f t="shared" si="1"/>
        <v>0</v>
      </c>
      <c r="I165" s="237">
        <f t="shared" si="1"/>
        <v>71585199.999999985</v>
      </c>
      <c r="J165" s="237">
        <f t="shared" si="1"/>
        <v>76648650</v>
      </c>
      <c r="K165" s="237">
        <f t="shared" si="1"/>
        <v>0</v>
      </c>
      <c r="L165" s="237">
        <f t="shared" si="1"/>
        <v>0</v>
      </c>
      <c r="M165" s="237">
        <f t="shared" si="1"/>
        <v>70859549.999999985</v>
      </c>
      <c r="N165" s="237">
        <f t="shared" si="1"/>
        <v>82350867.499999985</v>
      </c>
      <c r="O165" s="237">
        <f t="shared" si="1"/>
        <v>0</v>
      </c>
      <c r="P165" s="237">
        <f t="shared" si="1"/>
        <v>0</v>
      </c>
    </row>
  </sheetData>
  <mergeCells count="28">
    <mergeCell ref="A1:D1"/>
    <mergeCell ref="A3:B4"/>
    <mergeCell ref="A5:B7"/>
    <mergeCell ref="A8:A14"/>
    <mergeCell ref="B8:B10"/>
    <mergeCell ref="B11:B13"/>
    <mergeCell ref="E11:F11"/>
    <mergeCell ref="A15:A37"/>
    <mergeCell ref="B15:B17"/>
    <mergeCell ref="E15:F15"/>
    <mergeCell ref="E18:G27"/>
    <mergeCell ref="B28:B37"/>
    <mergeCell ref="A38:B40"/>
    <mergeCell ref="A41:B44"/>
    <mergeCell ref="A45:B48"/>
    <mergeCell ref="A49:B50"/>
    <mergeCell ref="A51:A99"/>
    <mergeCell ref="B51:B99"/>
    <mergeCell ref="E53:F54"/>
    <mergeCell ref="E67:F82"/>
    <mergeCell ref="E89:F99"/>
    <mergeCell ref="I153:L153"/>
    <mergeCell ref="M153:P153"/>
    <mergeCell ref="A153:B165"/>
    <mergeCell ref="C153:D154"/>
    <mergeCell ref="C155:C157"/>
    <mergeCell ref="C158:C165"/>
    <mergeCell ref="E153:H153"/>
  </mergeCells>
  <hyperlinks>
    <hyperlink ref="D10" r:id="rId1" xr:uid="{7C6BA971-34EB-43D7-9D66-E9DE09BC165E}"/>
    <hyperlink ref="D13" r:id="rId2" display="luis.fletscher@udea.edu.co" xr:uid="{9F4A99E3-78B2-448F-869A-DAD0F4429802}"/>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63855-D5A2-4586-B2F9-19456D3C30DF}">
  <sheetPr>
    <tabColor rgb="FF00B050"/>
  </sheetPr>
  <dimension ref="A1:CO78"/>
  <sheetViews>
    <sheetView zoomScale="107" zoomScaleNormal="90" workbookViewId="0">
      <pane xSplit="9" ySplit="3" topLeftCell="J22" activePane="bottomRight" state="frozen"/>
      <selection pane="topRight" activeCell="J1" sqref="J1"/>
      <selection pane="bottomLeft" activeCell="A4" sqref="A4"/>
      <selection pane="bottomRight" activeCell="E32" sqref="E32:G32"/>
    </sheetView>
  </sheetViews>
  <sheetFormatPr defaultColWidth="11.42578125" defaultRowHeight="15"/>
  <cols>
    <col min="1" max="1" width="15.42578125" customWidth="1"/>
    <col min="2" max="2" width="21.7109375" style="48" customWidth="1"/>
    <col min="3" max="4" width="23" style="48" customWidth="1"/>
    <col min="5" max="5" width="10.7109375" style="62" customWidth="1"/>
    <col min="6" max="6" width="12.7109375" style="48" bestFit="1" customWidth="1"/>
    <col min="7" max="8" width="12.42578125" style="48" bestFit="1" customWidth="1"/>
    <col min="9" max="9" width="24.42578125" style="48" customWidth="1"/>
    <col min="10" max="10" width="14.7109375" style="48" bestFit="1" customWidth="1"/>
    <col min="11" max="11" width="12.42578125" style="48" customWidth="1"/>
    <col min="12" max="20" width="11.42578125" style="48"/>
    <col min="21" max="21" width="11.42578125" style="54"/>
  </cols>
  <sheetData>
    <row r="1" spans="1:93" s="36" customFormat="1">
      <c r="A1" s="406" t="s">
        <v>121</v>
      </c>
      <c r="B1" s="407" t="s">
        <v>122</v>
      </c>
      <c r="C1" s="407" t="s">
        <v>123</v>
      </c>
      <c r="D1" s="414" t="s">
        <v>124</v>
      </c>
      <c r="E1" s="414" t="s">
        <v>125</v>
      </c>
      <c r="F1" s="410" t="s">
        <v>126</v>
      </c>
      <c r="G1" s="410" t="s">
        <v>127</v>
      </c>
      <c r="H1" s="406" t="s">
        <v>128</v>
      </c>
      <c r="I1" s="413"/>
      <c r="J1" s="409"/>
      <c r="K1" s="409"/>
      <c r="L1" s="409"/>
      <c r="M1" s="409"/>
      <c r="N1" s="409"/>
      <c r="O1" s="409"/>
      <c r="P1" s="409"/>
      <c r="Q1" s="409"/>
      <c r="R1" s="409"/>
      <c r="S1" s="409"/>
      <c r="T1" s="409"/>
      <c r="U1" s="409"/>
      <c r="V1" s="409"/>
      <c r="W1" s="409"/>
      <c r="X1" s="409"/>
      <c r="Y1" s="409"/>
      <c r="Z1" s="409"/>
      <c r="AA1" s="409"/>
      <c r="AB1" s="409"/>
      <c r="AC1" s="409"/>
      <c r="AD1" s="409"/>
      <c r="AE1" s="409"/>
      <c r="AF1" s="409"/>
      <c r="AG1" s="409"/>
      <c r="AH1" s="409"/>
      <c r="AI1" s="409"/>
      <c r="AJ1" s="409"/>
      <c r="AK1" s="409"/>
      <c r="AL1" s="409"/>
      <c r="AM1" s="409"/>
      <c r="AN1" s="409"/>
      <c r="AO1" s="409"/>
      <c r="AP1" s="409"/>
      <c r="AQ1" s="409"/>
      <c r="AR1" s="409"/>
      <c r="AS1" s="409"/>
      <c r="AT1" s="409"/>
      <c r="AU1" s="409"/>
      <c r="AV1" s="409"/>
      <c r="AW1" s="409"/>
      <c r="AX1" s="409"/>
      <c r="AY1" s="409"/>
      <c r="AZ1" s="409"/>
      <c r="BA1" s="409"/>
      <c r="BB1" s="409"/>
      <c r="BC1" s="409"/>
      <c r="BD1" s="409"/>
      <c r="BE1" s="409"/>
      <c r="BF1" s="409"/>
      <c r="BG1" s="409"/>
      <c r="BH1" s="409"/>
      <c r="BI1" s="409"/>
      <c r="BJ1" s="409"/>
      <c r="BK1" s="409"/>
      <c r="BL1" s="409"/>
      <c r="BM1" s="409"/>
      <c r="BN1" s="409"/>
      <c r="BO1" s="409"/>
      <c r="BP1" s="409"/>
      <c r="BQ1" s="409"/>
      <c r="BR1" s="409"/>
      <c r="BS1" s="409"/>
      <c r="BT1" s="409"/>
      <c r="BU1" s="409"/>
      <c r="BV1" s="409"/>
      <c r="BW1" s="409"/>
      <c r="BX1" s="409"/>
      <c r="BY1" s="409"/>
      <c r="BZ1" s="409"/>
      <c r="CA1" s="409"/>
      <c r="CB1" s="409"/>
      <c r="CC1" s="409"/>
      <c r="CD1" s="409"/>
      <c r="CE1" s="409"/>
      <c r="CF1" s="409"/>
      <c r="CG1" s="409"/>
      <c r="CH1" s="409"/>
      <c r="CI1" s="409"/>
      <c r="CJ1" s="409"/>
      <c r="CK1" s="409"/>
      <c r="CL1" s="409"/>
      <c r="CM1" s="409"/>
      <c r="CN1" s="409"/>
      <c r="CO1" s="409"/>
    </row>
    <row r="2" spans="1:93" s="37" customFormat="1">
      <c r="A2" s="407"/>
      <c r="B2" s="407"/>
      <c r="C2" s="407"/>
      <c r="D2" s="411"/>
      <c r="E2" s="411"/>
      <c r="F2" s="411"/>
      <c r="G2" s="411"/>
      <c r="H2" s="407"/>
      <c r="I2" s="413"/>
      <c r="J2" s="397"/>
      <c r="K2" s="397"/>
      <c r="L2" s="397"/>
      <c r="M2" s="397"/>
      <c r="N2" s="397"/>
      <c r="O2" s="397"/>
      <c r="P2" s="397"/>
      <c r="Q2" s="397"/>
      <c r="R2" s="397"/>
      <c r="S2" s="397"/>
      <c r="T2" s="397"/>
      <c r="U2" s="397"/>
      <c r="V2" s="397"/>
      <c r="W2" s="397"/>
      <c r="X2" s="397"/>
      <c r="Y2" s="397"/>
      <c r="Z2" s="397"/>
      <c r="AA2" s="397"/>
      <c r="AB2" s="397"/>
      <c r="AC2" s="397"/>
      <c r="AD2" s="397"/>
      <c r="AE2" s="397"/>
      <c r="AF2" s="397"/>
      <c r="AG2" s="397"/>
      <c r="AH2" s="397"/>
      <c r="AI2" s="397"/>
      <c r="AJ2" s="397"/>
      <c r="AK2" s="397"/>
      <c r="AL2" s="397"/>
      <c r="AM2" s="397"/>
      <c r="AN2" s="397"/>
      <c r="AO2" s="397"/>
      <c r="AP2" s="397"/>
      <c r="AQ2" s="397"/>
      <c r="AR2" s="397"/>
      <c r="AS2" s="397"/>
      <c r="AT2" s="397"/>
      <c r="AU2" s="397"/>
      <c r="AV2" s="397"/>
      <c r="AW2" s="397"/>
      <c r="AX2" s="397"/>
      <c r="AY2" s="397"/>
      <c r="AZ2" s="397"/>
      <c r="BA2" s="397"/>
      <c r="BB2" s="397"/>
      <c r="BC2" s="397"/>
      <c r="BD2" s="397"/>
      <c r="BE2" s="397"/>
      <c r="BF2" s="397"/>
      <c r="BG2" s="397"/>
      <c r="BH2" s="397"/>
      <c r="BI2" s="397"/>
      <c r="BJ2" s="397"/>
      <c r="BK2" s="397"/>
      <c r="BL2" s="397"/>
      <c r="BM2" s="397"/>
      <c r="BN2" s="397"/>
      <c r="BO2" s="397"/>
      <c r="BP2" s="397"/>
      <c r="BQ2" s="397"/>
      <c r="BR2" s="397"/>
      <c r="BS2" s="397"/>
      <c r="BT2" s="397"/>
      <c r="BU2" s="397"/>
      <c r="BV2" s="397"/>
      <c r="BW2" s="397"/>
      <c r="BX2" s="397"/>
      <c r="BY2" s="397"/>
      <c r="BZ2" s="397"/>
      <c r="CA2" s="397"/>
      <c r="CB2" s="397"/>
      <c r="CC2" s="397"/>
      <c r="CD2" s="397"/>
      <c r="CE2" s="397"/>
      <c r="CF2" s="397"/>
      <c r="CG2" s="397"/>
      <c r="CH2" s="397"/>
      <c r="CI2" s="397"/>
      <c r="CJ2" s="397"/>
      <c r="CK2" s="397"/>
      <c r="CL2" s="397"/>
      <c r="CM2" s="397"/>
      <c r="CN2" s="397"/>
      <c r="CO2" s="397"/>
    </row>
    <row r="3" spans="1:93" s="36" customFormat="1">
      <c r="A3" s="407"/>
      <c r="B3" s="407"/>
      <c r="C3" s="407"/>
      <c r="D3" s="412"/>
      <c r="E3" s="412"/>
      <c r="F3" s="412"/>
      <c r="G3" s="412"/>
      <c r="H3" s="407"/>
      <c r="I3" s="413"/>
      <c r="J3" s="298"/>
      <c r="K3" s="298"/>
      <c r="L3" s="299"/>
      <c r="M3" s="298"/>
      <c r="N3" s="298"/>
      <c r="O3" s="298"/>
      <c r="P3" s="299"/>
      <c r="Q3" s="298"/>
      <c r="R3" s="298"/>
      <c r="S3" s="298"/>
      <c r="T3" s="299"/>
      <c r="U3" s="298"/>
      <c r="V3" s="298"/>
      <c r="W3" s="298"/>
      <c r="X3" s="299"/>
      <c r="Y3" s="298"/>
      <c r="Z3" s="298"/>
      <c r="AA3" s="298"/>
      <c r="AB3" s="299"/>
      <c r="AC3" s="298"/>
      <c r="AD3" s="298"/>
      <c r="AE3" s="298"/>
      <c r="AF3" s="299"/>
      <c r="AG3" s="298"/>
      <c r="AH3" s="298"/>
      <c r="AI3" s="298"/>
      <c r="AJ3" s="299"/>
      <c r="AK3" s="298"/>
      <c r="AL3" s="298"/>
      <c r="AM3" s="298"/>
      <c r="AN3" s="299"/>
      <c r="AO3" s="298"/>
      <c r="AP3" s="298"/>
      <c r="AQ3" s="298"/>
      <c r="AR3" s="299"/>
      <c r="AS3" s="298"/>
      <c r="AT3" s="298"/>
      <c r="AU3" s="298"/>
      <c r="AV3" s="299"/>
      <c r="AW3" s="298"/>
      <c r="AX3" s="298"/>
      <c r="AY3" s="298"/>
      <c r="AZ3" s="299"/>
      <c r="BA3" s="298"/>
      <c r="BB3" s="298"/>
      <c r="BC3" s="298"/>
      <c r="BD3" s="299"/>
      <c r="BE3" s="298"/>
      <c r="BF3" s="298"/>
      <c r="BG3" s="298"/>
      <c r="BH3" s="299"/>
      <c r="BI3" s="298"/>
      <c r="BJ3" s="298"/>
      <c r="BK3" s="298"/>
      <c r="BL3" s="299"/>
      <c r="BM3" s="298"/>
      <c r="BN3" s="298"/>
      <c r="BO3" s="298"/>
      <c r="BP3" s="299"/>
      <c r="BQ3" s="298"/>
      <c r="BR3" s="298"/>
      <c r="BS3" s="298"/>
      <c r="BT3" s="299"/>
      <c r="BU3" s="298"/>
      <c r="BV3" s="298"/>
      <c r="BW3" s="298"/>
      <c r="BX3" s="299"/>
      <c r="BY3" s="298"/>
      <c r="BZ3" s="298"/>
      <c r="CA3" s="298"/>
      <c r="CB3" s="299"/>
      <c r="CC3" s="298"/>
      <c r="CD3" s="298"/>
      <c r="CE3" s="298"/>
      <c r="CF3" s="299"/>
      <c r="CG3" s="298"/>
      <c r="CH3" s="298"/>
      <c r="CI3" s="298"/>
      <c r="CJ3" s="299"/>
      <c r="CK3" s="298"/>
      <c r="CL3" s="298"/>
      <c r="CM3" s="298"/>
      <c r="CN3" s="299"/>
      <c r="CO3" s="298"/>
    </row>
    <row r="4" spans="1:93" s="43" customFormat="1" ht="76.5">
      <c r="A4" s="421" t="s">
        <v>725</v>
      </c>
      <c r="B4" s="423" t="s">
        <v>1100</v>
      </c>
      <c r="C4" s="39" t="s">
        <v>1090</v>
      </c>
      <c r="D4" s="81" t="s">
        <v>729</v>
      </c>
      <c r="E4" s="72">
        <v>0.05</v>
      </c>
      <c r="F4" s="269">
        <v>45078</v>
      </c>
      <c r="G4" s="269">
        <v>45200</v>
      </c>
      <c r="H4" s="293">
        <v>5</v>
      </c>
      <c r="I4" s="306"/>
      <c r="J4" s="310"/>
      <c r="K4" s="310"/>
      <c r="L4" s="302"/>
      <c r="M4" s="302"/>
      <c r="N4" s="302"/>
      <c r="O4" s="302"/>
      <c r="P4" s="302"/>
      <c r="Q4" s="302"/>
      <c r="R4" s="302"/>
      <c r="S4" s="302"/>
      <c r="T4" s="302"/>
      <c r="U4" s="303"/>
      <c r="V4" s="303"/>
      <c r="W4" s="303"/>
      <c r="X4" s="303"/>
      <c r="Y4" s="303"/>
      <c r="Z4" s="303"/>
      <c r="AA4" s="303"/>
      <c r="AB4" s="303"/>
      <c r="AC4" s="303"/>
      <c r="AD4" s="303"/>
      <c r="AE4" s="303"/>
      <c r="AF4" s="303"/>
      <c r="AG4" s="303"/>
      <c r="AH4" s="303"/>
      <c r="AI4" s="303"/>
      <c r="AJ4" s="303"/>
      <c r="AK4" s="303"/>
      <c r="AL4" s="303"/>
      <c r="AM4" s="303"/>
      <c r="AN4" s="303"/>
      <c r="AO4" s="303"/>
      <c r="AP4" s="303"/>
      <c r="AQ4" s="303"/>
      <c r="AR4" s="303"/>
      <c r="AS4" s="303"/>
      <c r="AT4" s="303"/>
      <c r="AU4" s="303"/>
      <c r="AV4" s="303"/>
      <c r="AW4" s="303"/>
      <c r="AX4" s="303"/>
      <c r="AY4" s="303"/>
      <c r="AZ4" s="303"/>
      <c r="BA4" s="303"/>
      <c r="BB4" s="303"/>
      <c r="BC4" s="303"/>
      <c r="BD4" s="303"/>
      <c r="BE4" s="303"/>
      <c r="BF4" s="303"/>
      <c r="BG4" s="303"/>
      <c r="BH4" s="303"/>
      <c r="BI4" s="303"/>
      <c r="BJ4" s="303"/>
      <c r="BK4" s="303"/>
      <c r="BL4" s="303"/>
      <c r="BM4" s="303"/>
      <c r="BN4" s="303"/>
      <c r="BO4" s="303"/>
      <c r="BP4" s="303"/>
      <c r="BQ4" s="303"/>
      <c r="BR4" s="303"/>
      <c r="BS4" s="303"/>
      <c r="BT4" s="303"/>
      <c r="BU4" s="303"/>
      <c r="BV4" s="303"/>
      <c r="BW4" s="303"/>
      <c r="BX4" s="303"/>
      <c r="BY4" s="303"/>
      <c r="BZ4" s="303"/>
      <c r="CA4" s="303"/>
      <c r="CB4" s="303"/>
      <c r="CC4" s="303"/>
      <c r="CD4" s="303"/>
      <c r="CE4" s="303"/>
      <c r="CF4" s="303"/>
      <c r="CG4" s="303"/>
      <c r="CH4" s="303"/>
      <c r="CI4" s="303"/>
      <c r="CJ4" s="303"/>
      <c r="CK4" s="303"/>
      <c r="CL4" s="303"/>
      <c r="CM4" s="303"/>
      <c r="CN4" s="303"/>
      <c r="CO4" s="303"/>
    </row>
    <row r="5" spans="1:93" s="43" customFormat="1" ht="63.75">
      <c r="A5" s="422"/>
      <c r="B5" s="424"/>
      <c r="C5" s="39" t="s">
        <v>1102</v>
      </c>
      <c r="D5" s="39" t="s">
        <v>731</v>
      </c>
      <c r="E5" s="72">
        <v>0.05</v>
      </c>
      <c r="F5" s="41">
        <v>45078</v>
      </c>
      <c r="G5" s="41">
        <v>45231</v>
      </c>
      <c r="H5" s="42">
        <v>6</v>
      </c>
      <c r="I5" s="300"/>
      <c r="J5" s="310"/>
      <c r="K5" s="310"/>
      <c r="L5" s="302"/>
      <c r="M5" s="302"/>
      <c r="N5" s="302"/>
      <c r="O5" s="302"/>
      <c r="P5" s="302"/>
      <c r="Q5" s="302"/>
      <c r="R5" s="302"/>
      <c r="S5" s="302"/>
      <c r="T5" s="302"/>
      <c r="U5" s="303"/>
      <c r="V5" s="303"/>
      <c r="W5" s="303"/>
      <c r="X5" s="303"/>
      <c r="Y5" s="303"/>
      <c r="Z5" s="303"/>
      <c r="AA5" s="303"/>
      <c r="AB5" s="303"/>
      <c r="AC5" s="303"/>
      <c r="AD5" s="303"/>
      <c r="AE5" s="303"/>
      <c r="AF5" s="303"/>
      <c r="AG5" s="303"/>
      <c r="AH5" s="303"/>
      <c r="AI5" s="303"/>
      <c r="AJ5" s="303"/>
      <c r="AK5" s="303"/>
      <c r="AL5" s="303"/>
      <c r="AM5" s="303"/>
      <c r="AN5" s="303"/>
      <c r="AO5" s="303"/>
      <c r="AP5" s="303"/>
      <c r="AQ5" s="303"/>
      <c r="AR5" s="303"/>
      <c r="AS5" s="303"/>
      <c r="AT5" s="303"/>
      <c r="AU5" s="303"/>
      <c r="AV5" s="303"/>
      <c r="AW5" s="303"/>
      <c r="AX5" s="303"/>
      <c r="AY5" s="303"/>
      <c r="AZ5" s="303"/>
      <c r="BA5" s="303"/>
      <c r="BB5" s="303"/>
      <c r="BC5" s="303"/>
      <c r="BD5" s="303"/>
      <c r="BE5" s="303"/>
      <c r="BF5" s="303"/>
      <c r="BG5" s="303"/>
      <c r="BH5" s="303"/>
      <c r="BI5" s="303"/>
      <c r="BJ5" s="303"/>
      <c r="BK5" s="303"/>
      <c r="BL5" s="303"/>
      <c r="BM5" s="303"/>
      <c r="BN5" s="303"/>
      <c r="BO5" s="303"/>
      <c r="BP5" s="303"/>
      <c r="BQ5" s="303"/>
      <c r="BR5" s="303"/>
      <c r="BS5" s="303"/>
      <c r="BT5" s="303"/>
      <c r="BU5" s="303"/>
      <c r="BV5" s="303"/>
      <c r="BW5" s="303"/>
      <c r="BX5" s="303"/>
      <c r="BY5" s="303"/>
      <c r="BZ5" s="303"/>
      <c r="CA5" s="303"/>
      <c r="CB5" s="303"/>
      <c r="CC5" s="303"/>
      <c r="CD5" s="303"/>
      <c r="CE5" s="303"/>
      <c r="CF5" s="303"/>
      <c r="CG5" s="303"/>
      <c r="CH5" s="303"/>
      <c r="CI5" s="303"/>
      <c r="CJ5" s="303"/>
      <c r="CK5" s="303"/>
      <c r="CL5" s="303"/>
      <c r="CM5" s="303"/>
      <c r="CN5" s="303"/>
      <c r="CO5" s="303"/>
    </row>
    <row r="6" spans="1:93" s="43" customFormat="1" ht="102">
      <c r="A6" s="422"/>
      <c r="B6" s="425"/>
      <c r="C6" s="39" t="s">
        <v>767</v>
      </c>
      <c r="D6" s="39" t="s">
        <v>732</v>
      </c>
      <c r="E6" s="72">
        <v>0.1</v>
      </c>
      <c r="F6" s="41">
        <v>45200</v>
      </c>
      <c r="G6" s="41">
        <v>45261</v>
      </c>
      <c r="H6" s="42">
        <v>3</v>
      </c>
      <c r="I6" s="300"/>
      <c r="J6" s="310"/>
      <c r="K6" s="310"/>
      <c r="L6" s="310"/>
      <c r="M6" s="310"/>
      <c r="N6" s="310"/>
      <c r="O6" s="310"/>
      <c r="P6" s="310"/>
      <c r="Q6" s="310"/>
      <c r="R6" s="310"/>
      <c r="S6" s="310"/>
      <c r="T6" s="310"/>
      <c r="U6" s="308"/>
      <c r="V6" s="308"/>
      <c r="W6" s="308"/>
      <c r="X6" s="308"/>
      <c r="Y6" s="308"/>
      <c r="Z6" s="308"/>
      <c r="AA6" s="308"/>
      <c r="AB6" s="308"/>
      <c r="AC6" s="308"/>
      <c r="AD6" s="308"/>
      <c r="AE6" s="308"/>
      <c r="AF6" s="308"/>
      <c r="AG6" s="308"/>
      <c r="AH6" s="308"/>
      <c r="AI6" s="308"/>
      <c r="AJ6" s="308"/>
      <c r="AK6" s="308"/>
      <c r="AL6" s="308"/>
      <c r="AM6" s="308"/>
      <c r="AN6" s="308"/>
      <c r="AO6" s="308"/>
      <c r="AP6" s="308"/>
      <c r="AQ6" s="308"/>
      <c r="AR6" s="308"/>
      <c r="AS6" s="308"/>
      <c r="AT6" s="308"/>
      <c r="AU6" s="308"/>
      <c r="AV6" s="308"/>
      <c r="AW6" s="308"/>
      <c r="AX6" s="308"/>
      <c r="AY6" s="308"/>
      <c r="AZ6" s="308"/>
      <c r="BA6" s="308"/>
      <c r="BB6" s="308"/>
      <c r="BC6" s="308"/>
      <c r="BD6" s="308"/>
      <c r="BE6" s="308"/>
      <c r="BF6" s="308"/>
      <c r="BG6" s="308"/>
      <c r="BH6" s="308"/>
      <c r="BI6" s="308"/>
      <c r="BJ6" s="308"/>
      <c r="BK6" s="308"/>
      <c r="BL6" s="308"/>
      <c r="BM6" s="308"/>
      <c r="BN6" s="308"/>
      <c r="BO6" s="308"/>
      <c r="BP6" s="308"/>
      <c r="BQ6" s="308"/>
      <c r="BR6" s="308"/>
      <c r="BS6" s="308"/>
      <c r="BT6" s="308"/>
      <c r="BU6" s="308"/>
      <c r="BV6" s="308"/>
      <c r="BW6" s="308"/>
      <c r="BX6" s="308"/>
      <c r="BY6" s="308"/>
      <c r="BZ6" s="308"/>
      <c r="CA6" s="308"/>
      <c r="CB6" s="308"/>
      <c r="CC6" s="308"/>
      <c r="CD6" s="308"/>
      <c r="CE6" s="308"/>
      <c r="CF6" s="308"/>
      <c r="CG6" s="308"/>
      <c r="CH6" s="308"/>
      <c r="CI6" s="308"/>
      <c r="CJ6" s="308"/>
      <c r="CK6" s="308"/>
      <c r="CL6" s="308"/>
      <c r="CM6" s="308"/>
      <c r="CN6" s="308"/>
      <c r="CO6" s="308"/>
    </row>
    <row r="7" spans="1:93" s="43" customFormat="1" ht="102">
      <c r="A7" s="422" t="s">
        <v>768</v>
      </c>
      <c r="B7" s="423" t="s">
        <v>769</v>
      </c>
      <c r="C7" s="44" t="s">
        <v>770</v>
      </c>
      <c r="D7" s="44" t="s">
        <v>734</v>
      </c>
      <c r="E7" s="73">
        <v>0.1</v>
      </c>
      <c r="F7" s="46">
        <v>45078</v>
      </c>
      <c r="G7" s="46">
        <v>45231</v>
      </c>
      <c r="H7" s="47">
        <v>6</v>
      </c>
      <c r="I7" s="300"/>
      <c r="J7" s="310"/>
      <c r="K7" s="310"/>
      <c r="L7" s="310"/>
      <c r="M7" s="310"/>
      <c r="N7" s="310"/>
      <c r="O7" s="310"/>
      <c r="P7" s="310"/>
      <c r="Q7" s="310"/>
      <c r="R7" s="310"/>
      <c r="S7" s="310"/>
      <c r="T7" s="310"/>
      <c r="U7" s="308"/>
      <c r="V7" s="308"/>
      <c r="W7" s="308"/>
      <c r="X7" s="308"/>
      <c r="Y7" s="308"/>
      <c r="Z7" s="308"/>
      <c r="AA7" s="308"/>
      <c r="AB7" s="308"/>
      <c r="AC7" s="308"/>
      <c r="AD7" s="308"/>
      <c r="AE7" s="308"/>
      <c r="AF7" s="308"/>
      <c r="AG7" s="308"/>
      <c r="AH7" s="308"/>
      <c r="AI7" s="308"/>
      <c r="AJ7" s="308"/>
      <c r="AK7" s="308"/>
      <c r="AL7" s="308"/>
      <c r="AM7" s="308"/>
      <c r="AN7" s="308"/>
      <c r="AO7" s="308"/>
      <c r="AP7" s="308"/>
      <c r="AQ7" s="308"/>
      <c r="AR7" s="308"/>
      <c r="AS7" s="308"/>
      <c r="AT7" s="308"/>
      <c r="AU7" s="308"/>
      <c r="AV7" s="308"/>
      <c r="AW7" s="308"/>
      <c r="AX7" s="308"/>
      <c r="AY7" s="308"/>
      <c r="AZ7" s="308"/>
      <c r="BA7" s="308"/>
      <c r="BB7" s="308"/>
      <c r="BC7" s="308"/>
      <c r="BD7" s="308"/>
      <c r="BE7" s="308"/>
      <c r="BF7" s="308"/>
      <c r="BG7" s="308"/>
      <c r="BH7" s="308"/>
      <c r="BI7" s="308"/>
      <c r="BJ7" s="308"/>
      <c r="BK7" s="308"/>
      <c r="BL7" s="308"/>
      <c r="BM7" s="308"/>
      <c r="BN7" s="308"/>
      <c r="BO7" s="308"/>
      <c r="BP7" s="308"/>
      <c r="BQ7" s="308"/>
      <c r="BR7" s="308"/>
      <c r="BS7" s="308"/>
      <c r="BT7" s="308"/>
      <c r="BU7" s="308"/>
      <c r="BV7" s="308"/>
      <c r="BW7" s="308"/>
      <c r="BX7" s="308"/>
      <c r="BY7" s="308"/>
      <c r="BZ7" s="308"/>
      <c r="CA7" s="308"/>
      <c r="CB7" s="308"/>
      <c r="CC7" s="308"/>
      <c r="CD7" s="308"/>
      <c r="CE7" s="308"/>
      <c r="CF7" s="308"/>
      <c r="CG7" s="308"/>
      <c r="CH7" s="308"/>
      <c r="CI7" s="308"/>
      <c r="CJ7" s="308"/>
      <c r="CK7" s="308"/>
      <c r="CL7" s="308"/>
      <c r="CM7" s="308"/>
      <c r="CN7" s="308"/>
      <c r="CO7" s="308"/>
    </row>
    <row r="8" spans="1:93" s="43" customFormat="1" ht="76.5">
      <c r="A8" s="422" t="s">
        <v>768</v>
      </c>
      <c r="B8" s="424" t="s">
        <v>733</v>
      </c>
      <c r="C8" s="44" t="s">
        <v>771</v>
      </c>
      <c r="D8" s="44" t="s">
        <v>736</v>
      </c>
      <c r="E8" s="73">
        <v>0.03</v>
      </c>
      <c r="F8" s="46" t="s">
        <v>772</v>
      </c>
      <c r="G8" s="46">
        <v>45200</v>
      </c>
      <c r="H8" s="47">
        <v>3</v>
      </c>
      <c r="I8" s="300"/>
      <c r="J8" s="310"/>
      <c r="K8" s="310"/>
      <c r="L8" s="310"/>
      <c r="M8" s="310"/>
      <c r="N8" s="310"/>
      <c r="O8" s="310"/>
      <c r="P8" s="310"/>
      <c r="Q8" s="310"/>
      <c r="R8" s="310"/>
      <c r="S8" s="310"/>
      <c r="T8" s="310"/>
      <c r="U8" s="308"/>
      <c r="V8" s="308"/>
      <c r="W8" s="308"/>
      <c r="X8" s="308"/>
      <c r="Y8" s="308"/>
      <c r="Z8" s="308"/>
      <c r="AA8" s="308"/>
      <c r="AB8" s="308"/>
      <c r="AC8" s="308"/>
      <c r="AD8" s="308"/>
      <c r="AE8" s="308"/>
      <c r="AF8" s="308"/>
      <c r="AG8" s="308"/>
      <c r="AH8" s="308"/>
      <c r="AI8" s="308"/>
      <c r="AJ8" s="308"/>
      <c r="AK8" s="308"/>
      <c r="AL8" s="308"/>
      <c r="AM8" s="308"/>
      <c r="AN8" s="308"/>
      <c r="AO8" s="308"/>
      <c r="AP8" s="308"/>
      <c r="AQ8" s="308"/>
      <c r="AR8" s="308"/>
      <c r="AS8" s="308"/>
      <c r="AT8" s="308"/>
      <c r="AU8" s="308"/>
      <c r="AV8" s="308"/>
      <c r="AW8" s="308"/>
      <c r="AX8" s="308"/>
      <c r="AY8" s="308"/>
      <c r="AZ8" s="308"/>
      <c r="BA8" s="308"/>
      <c r="BB8" s="308"/>
      <c r="BC8" s="308"/>
      <c r="BD8" s="308"/>
      <c r="BE8" s="308"/>
      <c r="BF8" s="308"/>
      <c r="BG8" s="308"/>
      <c r="BH8" s="308"/>
      <c r="BI8" s="308"/>
      <c r="BJ8" s="308"/>
      <c r="BK8" s="308"/>
      <c r="BL8" s="308"/>
      <c r="BM8" s="308"/>
      <c r="BN8" s="308"/>
      <c r="BO8" s="308"/>
      <c r="BP8" s="308"/>
      <c r="BQ8" s="308"/>
      <c r="BR8" s="308"/>
      <c r="BS8" s="308"/>
      <c r="BT8" s="308"/>
      <c r="BU8" s="308"/>
      <c r="BV8" s="308"/>
      <c r="BW8" s="308"/>
      <c r="BX8" s="308"/>
      <c r="BY8" s="308"/>
      <c r="BZ8" s="308"/>
      <c r="CA8" s="308"/>
      <c r="CB8" s="308"/>
      <c r="CC8" s="308"/>
      <c r="CD8" s="308"/>
      <c r="CE8" s="308"/>
      <c r="CF8" s="308"/>
      <c r="CG8" s="308"/>
      <c r="CH8" s="308"/>
      <c r="CI8" s="308"/>
      <c r="CJ8" s="308"/>
      <c r="CK8" s="308"/>
      <c r="CL8" s="308"/>
      <c r="CM8" s="308"/>
      <c r="CN8" s="308"/>
      <c r="CO8" s="308"/>
    </row>
    <row r="9" spans="1:93" s="43" customFormat="1" ht="38.25">
      <c r="A9" s="422" t="s">
        <v>768</v>
      </c>
      <c r="B9" s="424" t="s">
        <v>733</v>
      </c>
      <c r="C9" s="44" t="s">
        <v>773</v>
      </c>
      <c r="D9" s="44" t="s">
        <v>739</v>
      </c>
      <c r="E9" s="73">
        <v>0.02</v>
      </c>
      <c r="F9" s="46">
        <v>45200</v>
      </c>
      <c r="G9" s="46">
        <v>45261</v>
      </c>
      <c r="H9" s="47">
        <v>3</v>
      </c>
      <c r="I9" s="300"/>
      <c r="J9" s="310"/>
      <c r="K9" s="310"/>
      <c r="L9" s="310"/>
      <c r="M9" s="310"/>
      <c r="N9" s="310"/>
      <c r="O9" s="310"/>
      <c r="P9" s="310"/>
      <c r="Q9" s="310"/>
      <c r="R9" s="310"/>
      <c r="S9" s="310"/>
      <c r="T9" s="310"/>
      <c r="U9" s="308"/>
      <c r="V9" s="308"/>
      <c r="W9" s="308"/>
      <c r="X9" s="308"/>
      <c r="Y9" s="308"/>
      <c r="Z9" s="308"/>
      <c r="AA9" s="308"/>
      <c r="AB9" s="308"/>
      <c r="AC9" s="308"/>
      <c r="AD9" s="308"/>
      <c r="AE9" s="308"/>
      <c r="AF9" s="308"/>
      <c r="AG9" s="308"/>
      <c r="AH9" s="308"/>
      <c r="AI9" s="308"/>
      <c r="AJ9" s="308"/>
      <c r="AK9" s="308"/>
      <c r="AL9" s="308"/>
      <c r="AM9" s="308"/>
      <c r="AN9" s="308"/>
      <c r="AO9" s="308"/>
      <c r="AP9" s="308"/>
      <c r="AQ9" s="308"/>
      <c r="AR9" s="308"/>
      <c r="AS9" s="308"/>
      <c r="AT9" s="308"/>
      <c r="AU9" s="308"/>
      <c r="AV9" s="308"/>
      <c r="AW9" s="308"/>
      <c r="AX9" s="308"/>
      <c r="AY9" s="308"/>
      <c r="AZ9" s="308"/>
      <c r="BA9" s="308"/>
      <c r="BB9" s="308"/>
      <c r="BC9" s="308"/>
      <c r="BD9" s="308"/>
      <c r="BE9" s="308"/>
      <c r="BF9" s="308"/>
      <c r="BG9" s="308"/>
      <c r="BH9" s="308"/>
      <c r="BI9" s="308"/>
      <c r="BJ9" s="308"/>
      <c r="BK9" s="308"/>
      <c r="BL9" s="308"/>
      <c r="BM9" s="308"/>
      <c r="BN9" s="308"/>
      <c r="BO9" s="308"/>
      <c r="BP9" s="308"/>
      <c r="BQ9" s="308"/>
      <c r="BR9" s="308"/>
      <c r="BS9" s="308"/>
      <c r="BT9" s="308"/>
      <c r="BU9" s="308"/>
      <c r="BV9" s="308"/>
      <c r="BW9" s="308"/>
      <c r="BX9" s="308"/>
      <c r="BY9" s="308"/>
      <c r="BZ9" s="308"/>
      <c r="CA9" s="308"/>
      <c r="CB9" s="308"/>
      <c r="CC9" s="308"/>
      <c r="CD9" s="308"/>
      <c r="CE9" s="308"/>
      <c r="CF9" s="308"/>
      <c r="CG9" s="308"/>
      <c r="CH9" s="308"/>
      <c r="CI9" s="308"/>
      <c r="CJ9" s="308"/>
      <c r="CK9" s="308"/>
      <c r="CL9" s="308"/>
      <c r="CM9" s="308"/>
      <c r="CN9" s="308"/>
      <c r="CO9" s="308"/>
    </row>
    <row r="10" spans="1:93" s="43" customFormat="1" ht="114.75">
      <c r="A10" s="422" t="s">
        <v>768</v>
      </c>
      <c r="B10" s="38" t="s">
        <v>774</v>
      </c>
      <c r="C10" s="39" t="s">
        <v>775</v>
      </c>
      <c r="D10" s="39" t="s">
        <v>741</v>
      </c>
      <c r="E10" s="72">
        <v>0.15</v>
      </c>
      <c r="F10" s="41">
        <v>45323</v>
      </c>
      <c r="G10" s="41">
        <v>45444</v>
      </c>
      <c r="H10" s="42">
        <v>5</v>
      </c>
      <c r="I10" s="300"/>
      <c r="J10" s="310"/>
      <c r="K10" s="310"/>
      <c r="L10" s="310"/>
      <c r="M10" s="310"/>
      <c r="N10" s="310"/>
      <c r="O10" s="310"/>
      <c r="P10" s="310"/>
      <c r="Q10" s="310"/>
      <c r="R10" s="310"/>
      <c r="S10" s="310"/>
      <c r="T10" s="310"/>
      <c r="U10" s="308"/>
      <c r="V10" s="308"/>
      <c r="W10" s="308"/>
      <c r="X10" s="308"/>
      <c r="Y10" s="308"/>
      <c r="Z10" s="308"/>
      <c r="AA10" s="308"/>
      <c r="AB10" s="308"/>
      <c r="AC10" s="308"/>
      <c r="AD10" s="308"/>
      <c r="AE10" s="308"/>
      <c r="AF10" s="308"/>
      <c r="AG10" s="308"/>
      <c r="AH10" s="308"/>
      <c r="AI10" s="308"/>
      <c r="AJ10" s="308"/>
      <c r="AK10" s="308"/>
      <c r="AL10" s="308"/>
      <c r="AM10" s="308"/>
      <c r="AN10" s="308"/>
      <c r="AO10" s="308"/>
      <c r="AP10" s="308"/>
      <c r="AQ10" s="308"/>
      <c r="AR10" s="308"/>
      <c r="AS10" s="308"/>
      <c r="AT10" s="308"/>
      <c r="AU10" s="308"/>
      <c r="AV10" s="308"/>
      <c r="AW10" s="308"/>
      <c r="AX10" s="308"/>
      <c r="AY10" s="308"/>
      <c r="AZ10" s="308"/>
      <c r="BA10" s="308"/>
      <c r="BB10" s="308"/>
      <c r="BC10" s="308"/>
      <c r="BD10" s="308"/>
      <c r="BE10" s="308"/>
      <c r="BF10" s="308"/>
      <c r="BG10" s="308"/>
      <c r="BH10" s="308"/>
      <c r="BI10" s="308"/>
      <c r="BJ10" s="308"/>
      <c r="BK10" s="308"/>
      <c r="BL10" s="308"/>
      <c r="BM10" s="308"/>
      <c r="BN10" s="308"/>
      <c r="BO10" s="308"/>
      <c r="BP10" s="308"/>
      <c r="BQ10" s="308"/>
      <c r="BR10" s="308"/>
      <c r="BS10" s="308"/>
      <c r="BT10" s="308"/>
      <c r="BU10" s="308"/>
      <c r="BV10" s="308"/>
      <c r="BW10" s="308"/>
      <c r="BX10" s="308"/>
      <c r="BY10" s="308"/>
      <c r="BZ10" s="308"/>
      <c r="CA10" s="308"/>
      <c r="CB10" s="308"/>
      <c r="CC10" s="308"/>
      <c r="CD10" s="308"/>
      <c r="CE10" s="308"/>
      <c r="CF10" s="308"/>
      <c r="CG10" s="308"/>
      <c r="CH10" s="308"/>
      <c r="CI10" s="308"/>
      <c r="CJ10" s="308"/>
      <c r="CK10" s="308"/>
      <c r="CL10" s="308"/>
      <c r="CM10" s="308"/>
      <c r="CN10" s="308"/>
      <c r="CO10" s="308"/>
    </row>
    <row r="11" spans="1:93" s="43" customFormat="1" ht="89.25">
      <c r="A11" s="422" t="s">
        <v>768</v>
      </c>
      <c r="B11" s="423" t="s">
        <v>776</v>
      </c>
      <c r="C11" s="39" t="s">
        <v>777</v>
      </c>
      <c r="D11" s="39" t="s">
        <v>745</v>
      </c>
      <c r="E11" s="72">
        <v>0.03</v>
      </c>
      <c r="F11" s="41">
        <v>45078</v>
      </c>
      <c r="G11" s="41">
        <v>45962</v>
      </c>
      <c r="H11" s="42">
        <v>30</v>
      </c>
      <c r="I11" s="300"/>
      <c r="J11" s="310"/>
      <c r="K11" s="310"/>
      <c r="L11" s="310"/>
      <c r="M11" s="310"/>
      <c r="N11" s="310"/>
      <c r="O11" s="310"/>
      <c r="P11" s="310"/>
      <c r="Q11" s="310"/>
      <c r="R11" s="310"/>
      <c r="S11" s="310"/>
      <c r="T11" s="310"/>
      <c r="U11" s="308"/>
      <c r="V11" s="308"/>
      <c r="W11" s="308"/>
      <c r="X11" s="308"/>
      <c r="Y11" s="308"/>
      <c r="Z11" s="308"/>
      <c r="AA11" s="308"/>
      <c r="AB11" s="308"/>
      <c r="AC11" s="308"/>
      <c r="AD11" s="308"/>
      <c r="AE11" s="308"/>
      <c r="AF11" s="308"/>
      <c r="AG11" s="308"/>
      <c r="AH11" s="308"/>
      <c r="AI11" s="308"/>
      <c r="AJ11" s="308"/>
      <c r="AK11" s="308"/>
      <c r="AL11" s="308"/>
      <c r="AM11" s="308"/>
      <c r="AN11" s="308"/>
      <c r="AO11" s="308"/>
      <c r="AP11" s="308"/>
      <c r="AQ11" s="308"/>
      <c r="AR11" s="308"/>
      <c r="AS11" s="308"/>
      <c r="AT11" s="308"/>
      <c r="AU11" s="308"/>
      <c r="AV11" s="308"/>
      <c r="AW11" s="308"/>
      <c r="AX11" s="308"/>
      <c r="AY11" s="308"/>
      <c r="AZ11" s="308"/>
      <c r="BA11" s="308"/>
      <c r="BB11" s="308"/>
      <c r="BC11" s="308"/>
      <c r="BD11" s="308"/>
      <c r="BE11" s="308"/>
      <c r="BF11" s="308"/>
      <c r="BG11" s="308"/>
      <c r="BH11" s="308"/>
      <c r="BI11" s="308"/>
      <c r="BJ11" s="308"/>
      <c r="BK11" s="308"/>
      <c r="BL11" s="308"/>
      <c r="BM11" s="308"/>
      <c r="BN11" s="308"/>
      <c r="BO11" s="308"/>
      <c r="BP11" s="308"/>
      <c r="BQ11" s="308"/>
      <c r="BR11" s="308"/>
      <c r="BS11" s="308"/>
      <c r="BT11" s="308"/>
      <c r="BU11" s="308"/>
      <c r="BV11" s="308"/>
      <c r="BW11" s="308"/>
      <c r="BX11" s="308"/>
      <c r="BY11" s="308"/>
      <c r="BZ11" s="308"/>
      <c r="CA11" s="308"/>
      <c r="CB11" s="308"/>
      <c r="CC11" s="308"/>
      <c r="CD11" s="308"/>
      <c r="CE11" s="308"/>
      <c r="CF11" s="308"/>
      <c r="CG11" s="308"/>
      <c r="CH11" s="308"/>
      <c r="CI11" s="308"/>
      <c r="CJ11" s="308"/>
      <c r="CK11" s="308"/>
      <c r="CL11" s="308"/>
      <c r="CM11" s="308"/>
      <c r="CN11" s="308"/>
      <c r="CO11" s="308"/>
    </row>
    <row r="12" spans="1:93" s="43" customFormat="1" ht="63.75">
      <c r="A12" s="422" t="s">
        <v>768</v>
      </c>
      <c r="B12" s="424" t="s">
        <v>742</v>
      </c>
      <c r="C12" s="81" t="s">
        <v>1092</v>
      </c>
      <c r="D12" s="81" t="s">
        <v>1091</v>
      </c>
      <c r="E12" s="40">
        <v>0.02</v>
      </c>
      <c r="F12" s="269">
        <v>45078</v>
      </c>
      <c r="G12" s="269">
        <v>45108</v>
      </c>
      <c r="H12" s="293">
        <v>2</v>
      </c>
      <c r="I12" s="306"/>
      <c r="J12" s="310"/>
      <c r="K12" s="310"/>
      <c r="L12" s="310"/>
      <c r="M12" s="310"/>
      <c r="N12" s="310"/>
      <c r="O12" s="310"/>
      <c r="P12" s="310"/>
      <c r="Q12" s="310"/>
      <c r="R12" s="310"/>
      <c r="S12" s="310"/>
      <c r="T12" s="310"/>
      <c r="U12" s="308"/>
      <c r="V12" s="308"/>
      <c r="W12" s="308"/>
      <c r="X12" s="308"/>
      <c r="Y12" s="308"/>
      <c r="Z12" s="308"/>
      <c r="AA12" s="308"/>
      <c r="AB12" s="308"/>
      <c r="AC12" s="308"/>
      <c r="AD12" s="308"/>
      <c r="AE12" s="308"/>
      <c r="AF12" s="308"/>
      <c r="AG12" s="308"/>
      <c r="AH12" s="308"/>
      <c r="AI12" s="308"/>
      <c r="AJ12" s="308"/>
      <c r="AK12" s="308"/>
      <c r="AL12" s="308"/>
      <c r="AM12" s="308"/>
      <c r="AN12" s="308"/>
      <c r="AO12" s="308"/>
      <c r="AP12" s="308"/>
      <c r="AQ12" s="308"/>
      <c r="AR12" s="308"/>
      <c r="AS12" s="308"/>
      <c r="AT12" s="308"/>
      <c r="AU12" s="308"/>
      <c r="AV12" s="308"/>
      <c r="AW12" s="308"/>
      <c r="AX12" s="308"/>
      <c r="AY12" s="308"/>
      <c r="AZ12" s="308"/>
      <c r="BA12" s="308"/>
      <c r="BB12" s="308"/>
      <c r="BC12" s="308"/>
      <c r="BD12" s="308"/>
      <c r="BE12" s="308"/>
      <c r="BF12" s="308"/>
      <c r="BG12" s="308"/>
      <c r="BH12" s="308"/>
      <c r="BI12" s="308"/>
      <c r="BJ12" s="308"/>
      <c r="BK12" s="308"/>
      <c r="BL12" s="308"/>
      <c r="BM12" s="308"/>
      <c r="BN12" s="308"/>
      <c r="BO12" s="308"/>
      <c r="BP12" s="308"/>
      <c r="BQ12" s="308"/>
      <c r="BR12" s="308"/>
      <c r="BS12" s="308"/>
      <c r="BT12" s="308"/>
      <c r="BU12" s="308"/>
      <c r="BV12" s="308"/>
      <c r="BW12" s="308"/>
      <c r="BX12" s="308"/>
      <c r="BY12" s="308"/>
      <c r="BZ12" s="308"/>
      <c r="CA12" s="308"/>
      <c r="CB12" s="308"/>
      <c r="CC12" s="308"/>
      <c r="CD12" s="308"/>
      <c r="CE12" s="308"/>
      <c r="CF12" s="308"/>
      <c r="CG12" s="308"/>
      <c r="CH12" s="308"/>
      <c r="CI12" s="308"/>
      <c r="CJ12" s="308"/>
      <c r="CK12" s="308"/>
      <c r="CL12" s="308"/>
      <c r="CM12" s="308"/>
      <c r="CN12" s="308"/>
      <c r="CO12" s="308"/>
    </row>
    <row r="13" spans="1:93" s="43" customFormat="1" ht="132" customHeight="1">
      <c r="A13" s="422" t="s">
        <v>768</v>
      </c>
      <c r="B13" s="423" t="s">
        <v>778</v>
      </c>
      <c r="C13" s="39" t="s">
        <v>779</v>
      </c>
      <c r="D13" s="39" t="s">
        <v>746</v>
      </c>
      <c r="E13" s="72">
        <v>0.03</v>
      </c>
      <c r="F13" s="41">
        <v>45078</v>
      </c>
      <c r="G13" s="41">
        <v>45139</v>
      </c>
      <c r="H13" s="42">
        <v>3</v>
      </c>
      <c r="I13" s="300"/>
      <c r="J13" s="310"/>
      <c r="K13" s="310"/>
      <c r="L13" s="310"/>
      <c r="M13" s="310"/>
      <c r="N13" s="310"/>
      <c r="O13" s="310"/>
      <c r="P13" s="310"/>
      <c r="Q13" s="310"/>
      <c r="R13" s="310"/>
      <c r="S13" s="310"/>
      <c r="T13" s="310"/>
      <c r="U13" s="308"/>
      <c r="V13" s="308"/>
      <c r="W13" s="308"/>
      <c r="X13" s="308"/>
      <c r="Y13" s="308"/>
      <c r="Z13" s="308"/>
      <c r="AA13" s="308"/>
      <c r="AB13" s="308"/>
      <c r="AC13" s="308"/>
      <c r="AD13" s="308"/>
      <c r="AE13" s="308"/>
      <c r="AF13" s="308"/>
      <c r="AG13" s="308"/>
      <c r="AH13" s="308"/>
      <c r="AI13" s="308"/>
      <c r="AJ13" s="308"/>
      <c r="AK13" s="308"/>
      <c r="AL13" s="308"/>
      <c r="AM13" s="308"/>
      <c r="AN13" s="308"/>
      <c r="AO13" s="308"/>
      <c r="AP13" s="308"/>
      <c r="AQ13" s="308"/>
      <c r="AR13" s="308"/>
      <c r="AS13" s="308"/>
      <c r="AT13" s="308"/>
      <c r="AU13" s="308"/>
      <c r="AV13" s="308"/>
      <c r="AW13" s="308"/>
      <c r="AX13" s="308"/>
      <c r="AY13" s="308"/>
      <c r="AZ13" s="308"/>
      <c r="BA13" s="308"/>
      <c r="BB13" s="308"/>
      <c r="BC13" s="308"/>
      <c r="BD13" s="308"/>
      <c r="BE13" s="308"/>
      <c r="BF13" s="308"/>
      <c r="BG13" s="308"/>
      <c r="BH13" s="308"/>
      <c r="BI13" s="308"/>
      <c r="BJ13" s="308"/>
      <c r="BK13" s="308"/>
      <c r="BL13" s="308"/>
      <c r="BM13" s="308"/>
      <c r="BN13" s="308"/>
      <c r="BO13" s="308"/>
      <c r="BP13" s="308"/>
      <c r="BQ13" s="308"/>
      <c r="BR13" s="308"/>
      <c r="BS13" s="308"/>
      <c r="BT13" s="308"/>
      <c r="BU13" s="308"/>
      <c r="BV13" s="308"/>
      <c r="BW13" s="308"/>
      <c r="BX13" s="308"/>
      <c r="BY13" s="308"/>
      <c r="BZ13" s="308"/>
      <c r="CA13" s="308"/>
      <c r="CB13" s="308"/>
      <c r="CC13" s="308"/>
      <c r="CD13" s="308"/>
      <c r="CE13" s="308"/>
      <c r="CF13" s="308"/>
      <c r="CG13" s="308"/>
      <c r="CH13" s="308"/>
      <c r="CI13" s="308"/>
      <c r="CJ13" s="308"/>
      <c r="CK13" s="308"/>
      <c r="CL13" s="308"/>
      <c r="CM13" s="308"/>
      <c r="CN13" s="308"/>
      <c r="CO13" s="308"/>
    </row>
    <row r="14" spans="1:93" s="43" customFormat="1" ht="132" customHeight="1">
      <c r="A14" s="422" t="s">
        <v>768</v>
      </c>
      <c r="B14" s="424"/>
      <c r="C14" s="39" t="s">
        <v>780</v>
      </c>
      <c r="D14" s="39" t="s">
        <v>747</v>
      </c>
      <c r="E14" s="72">
        <v>0.02</v>
      </c>
      <c r="F14" s="41">
        <v>45078</v>
      </c>
      <c r="G14" s="41">
        <v>45170</v>
      </c>
      <c r="H14" s="42">
        <v>4</v>
      </c>
      <c r="I14" s="300"/>
      <c r="J14" s="310"/>
      <c r="K14" s="310"/>
      <c r="L14" s="310"/>
      <c r="M14" s="310"/>
      <c r="N14" s="310"/>
      <c r="O14" s="310"/>
      <c r="P14" s="310"/>
      <c r="Q14" s="310"/>
      <c r="R14" s="310"/>
      <c r="S14" s="310"/>
      <c r="T14" s="310"/>
      <c r="U14" s="308"/>
      <c r="V14" s="308"/>
      <c r="W14" s="308"/>
      <c r="X14" s="308"/>
      <c r="Y14" s="308"/>
      <c r="Z14" s="308"/>
      <c r="AA14" s="308"/>
      <c r="AB14" s="308"/>
      <c r="AC14" s="308"/>
      <c r="AD14" s="308"/>
      <c r="AE14" s="308"/>
      <c r="AF14" s="308"/>
      <c r="AG14" s="308"/>
      <c r="AH14" s="308"/>
      <c r="AI14" s="308"/>
      <c r="AJ14" s="308"/>
      <c r="AK14" s="308"/>
      <c r="AL14" s="308"/>
      <c r="AM14" s="308"/>
      <c r="AN14" s="308"/>
      <c r="AO14" s="308"/>
      <c r="AP14" s="308"/>
      <c r="AQ14" s="308"/>
      <c r="AR14" s="308"/>
      <c r="AS14" s="308"/>
      <c r="AT14" s="308"/>
      <c r="AU14" s="308"/>
      <c r="AV14" s="308"/>
      <c r="AW14" s="308"/>
      <c r="AX14" s="308"/>
      <c r="AY14" s="308"/>
      <c r="AZ14" s="308"/>
      <c r="BA14" s="308"/>
      <c r="BB14" s="308"/>
      <c r="BC14" s="308"/>
      <c r="BD14" s="308"/>
      <c r="BE14" s="308"/>
      <c r="BF14" s="308"/>
      <c r="BG14" s="308"/>
      <c r="BH14" s="308"/>
      <c r="BI14" s="308"/>
      <c r="BJ14" s="308"/>
      <c r="BK14" s="308"/>
      <c r="BL14" s="308"/>
      <c r="BM14" s="308"/>
      <c r="BN14" s="308"/>
      <c r="BO14" s="308"/>
      <c r="BP14" s="308"/>
      <c r="BQ14" s="308"/>
      <c r="BR14" s="308"/>
      <c r="BS14" s="308"/>
      <c r="BT14" s="308"/>
      <c r="BU14" s="308"/>
      <c r="BV14" s="308"/>
      <c r="BW14" s="308"/>
      <c r="BX14" s="308"/>
      <c r="BY14" s="308"/>
      <c r="BZ14" s="308"/>
      <c r="CA14" s="308"/>
      <c r="CB14" s="308"/>
      <c r="CC14" s="308"/>
      <c r="CD14" s="308"/>
      <c r="CE14" s="308"/>
      <c r="CF14" s="308"/>
      <c r="CG14" s="308"/>
      <c r="CH14" s="308"/>
      <c r="CI14" s="308"/>
      <c r="CJ14" s="308"/>
      <c r="CK14" s="308"/>
      <c r="CL14" s="308"/>
      <c r="CM14" s="308"/>
      <c r="CN14" s="308"/>
      <c r="CO14" s="308"/>
    </row>
    <row r="15" spans="1:93" s="43" customFormat="1" ht="171.75" customHeight="1">
      <c r="A15" s="422" t="s">
        <v>768</v>
      </c>
      <c r="B15" s="424"/>
      <c r="C15" s="39" t="s">
        <v>781</v>
      </c>
      <c r="D15" s="39" t="s">
        <v>748</v>
      </c>
      <c r="E15" s="72">
        <v>0.1</v>
      </c>
      <c r="F15" s="41">
        <v>45170</v>
      </c>
      <c r="G15" s="41">
        <v>45231</v>
      </c>
      <c r="H15" s="42">
        <v>3</v>
      </c>
      <c r="I15" s="300"/>
      <c r="J15" s="310"/>
      <c r="K15" s="310"/>
      <c r="L15" s="310"/>
      <c r="M15" s="310"/>
      <c r="N15" s="310"/>
      <c r="O15" s="310"/>
      <c r="P15" s="310"/>
      <c r="Q15" s="310"/>
      <c r="R15" s="310"/>
      <c r="S15" s="310"/>
      <c r="T15" s="310"/>
      <c r="U15" s="308"/>
      <c r="V15" s="308"/>
      <c r="W15" s="308"/>
      <c r="X15" s="308"/>
      <c r="Y15" s="308"/>
      <c r="Z15" s="308"/>
      <c r="AA15" s="308"/>
      <c r="AB15" s="308"/>
      <c r="AC15" s="308"/>
      <c r="AD15" s="308"/>
      <c r="AE15" s="308"/>
      <c r="AF15" s="308"/>
      <c r="AG15" s="308"/>
      <c r="AH15" s="308"/>
      <c r="AI15" s="308"/>
      <c r="AJ15" s="308"/>
      <c r="AK15" s="308"/>
      <c r="AL15" s="308"/>
      <c r="AM15" s="308"/>
      <c r="AN15" s="308"/>
      <c r="AO15" s="308"/>
      <c r="AP15" s="308"/>
      <c r="AQ15" s="308"/>
      <c r="AR15" s="308"/>
      <c r="AS15" s="308"/>
      <c r="AT15" s="308"/>
      <c r="AU15" s="308"/>
      <c r="AV15" s="308"/>
      <c r="AW15" s="308"/>
      <c r="AX15" s="308"/>
      <c r="AY15" s="308"/>
      <c r="AZ15" s="308"/>
      <c r="BA15" s="308"/>
      <c r="BB15" s="308"/>
      <c r="BC15" s="308"/>
      <c r="BD15" s="308"/>
      <c r="BE15" s="308"/>
      <c r="BF15" s="308"/>
      <c r="BG15" s="308"/>
      <c r="BH15" s="308"/>
      <c r="BI15" s="308"/>
      <c r="BJ15" s="308"/>
      <c r="BK15" s="308"/>
      <c r="BL15" s="308"/>
      <c r="BM15" s="308"/>
      <c r="BN15" s="308"/>
      <c r="BO15" s="308"/>
      <c r="BP15" s="308"/>
      <c r="BQ15" s="308"/>
      <c r="BR15" s="308"/>
      <c r="BS15" s="308"/>
      <c r="BT15" s="308"/>
      <c r="BU15" s="308"/>
      <c r="BV15" s="308"/>
      <c r="BW15" s="308"/>
      <c r="BX15" s="308"/>
      <c r="BY15" s="308"/>
      <c r="BZ15" s="308"/>
      <c r="CA15" s="308"/>
      <c r="CB15" s="308"/>
      <c r="CC15" s="308"/>
      <c r="CD15" s="308"/>
      <c r="CE15" s="308"/>
      <c r="CF15" s="308"/>
      <c r="CG15" s="308"/>
      <c r="CH15" s="308"/>
      <c r="CI15" s="308"/>
      <c r="CJ15" s="308"/>
      <c r="CK15" s="308"/>
      <c r="CL15" s="308"/>
      <c r="CM15" s="308"/>
      <c r="CN15" s="308"/>
      <c r="CO15" s="308"/>
    </row>
    <row r="16" spans="1:93" s="43" customFormat="1" ht="191.25">
      <c r="A16" s="422" t="s">
        <v>768</v>
      </c>
      <c r="B16" s="424"/>
      <c r="C16" s="39" t="s">
        <v>782</v>
      </c>
      <c r="D16" s="39" t="s">
        <v>749</v>
      </c>
      <c r="E16" s="72">
        <v>0.05</v>
      </c>
      <c r="F16" s="41">
        <v>45078</v>
      </c>
      <c r="G16" s="41">
        <v>45261</v>
      </c>
      <c r="H16" s="42">
        <v>7</v>
      </c>
      <c r="I16" s="300"/>
      <c r="J16" s="310"/>
      <c r="K16" s="310"/>
      <c r="L16" s="310"/>
      <c r="M16" s="310"/>
      <c r="N16" s="310"/>
      <c r="O16" s="310"/>
      <c r="P16" s="310"/>
      <c r="Q16" s="310"/>
      <c r="R16" s="310"/>
      <c r="S16" s="310"/>
      <c r="T16" s="310"/>
      <c r="U16" s="308"/>
      <c r="V16" s="308"/>
      <c r="W16" s="308"/>
      <c r="X16" s="308"/>
      <c r="Y16" s="308"/>
      <c r="Z16" s="308"/>
      <c r="AA16" s="308"/>
      <c r="AB16" s="308"/>
      <c r="AC16" s="308"/>
      <c r="AD16" s="308"/>
      <c r="AE16" s="308"/>
      <c r="AF16" s="308"/>
      <c r="AG16" s="308"/>
      <c r="AH16" s="308"/>
      <c r="AI16" s="308"/>
      <c r="AJ16" s="308"/>
      <c r="AK16" s="308"/>
      <c r="AL16" s="308"/>
      <c r="AM16" s="308"/>
      <c r="AN16" s="308"/>
      <c r="AO16" s="308"/>
      <c r="AP16" s="308"/>
      <c r="AQ16" s="308"/>
      <c r="AR16" s="308"/>
      <c r="AS16" s="308"/>
      <c r="AT16" s="308"/>
      <c r="AU16" s="308"/>
      <c r="AV16" s="308"/>
      <c r="AW16" s="308"/>
      <c r="AX16" s="308"/>
      <c r="AY16" s="308"/>
      <c r="AZ16" s="308"/>
      <c r="BA16" s="308"/>
      <c r="BB16" s="308"/>
      <c r="BC16" s="308"/>
      <c r="BD16" s="308"/>
      <c r="BE16" s="308"/>
      <c r="BF16" s="308"/>
      <c r="BG16" s="308"/>
      <c r="BH16" s="308"/>
      <c r="BI16" s="308"/>
      <c r="BJ16" s="308"/>
      <c r="BK16" s="308"/>
      <c r="BL16" s="308"/>
      <c r="BM16" s="308"/>
      <c r="BN16" s="308"/>
      <c r="BO16" s="308"/>
      <c r="BP16" s="308"/>
      <c r="BQ16" s="308"/>
      <c r="BR16" s="308"/>
      <c r="BS16" s="308"/>
      <c r="BT16" s="308"/>
      <c r="BU16" s="308"/>
      <c r="BV16" s="308"/>
      <c r="BW16" s="308"/>
      <c r="BX16" s="308"/>
      <c r="BY16" s="308"/>
      <c r="BZ16" s="308"/>
      <c r="CA16" s="308"/>
      <c r="CB16" s="308"/>
      <c r="CC16" s="308"/>
      <c r="CD16" s="308"/>
      <c r="CE16" s="308"/>
      <c r="CF16" s="308"/>
      <c r="CG16" s="308"/>
      <c r="CH16" s="308"/>
      <c r="CI16" s="308"/>
      <c r="CJ16" s="308"/>
      <c r="CK16" s="308"/>
      <c r="CL16" s="308"/>
      <c r="CM16" s="308"/>
      <c r="CN16" s="308"/>
      <c r="CO16" s="308"/>
    </row>
    <row r="17" spans="1:93" s="43" customFormat="1" ht="51">
      <c r="A17" s="422"/>
      <c r="B17" s="425"/>
      <c r="C17" s="39" t="s">
        <v>783</v>
      </c>
      <c r="D17" s="39" t="s">
        <v>750</v>
      </c>
      <c r="E17" s="72">
        <v>0.05</v>
      </c>
      <c r="F17" s="41">
        <v>45323</v>
      </c>
      <c r="G17" s="41">
        <v>45992</v>
      </c>
      <c r="H17" s="42">
        <v>23</v>
      </c>
      <c r="I17" s="300"/>
      <c r="J17" s="310"/>
      <c r="K17" s="310"/>
      <c r="L17" s="310"/>
      <c r="M17" s="310"/>
      <c r="N17" s="310"/>
      <c r="O17" s="310"/>
      <c r="P17" s="310"/>
      <c r="Q17" s="310"/>
      <c r="R17" s="310"/>
      <c r="S17" s="310"/>
      <c r="T17" s="310"/>
      <c r="U17" s="308"/>
      <c r="V17" s="308"/>
      <c r="W17" s="308"/>
      <c r="X17" s="308"/>
      <c r="Y17" s="308"/>
      <c r="Z17" s="308"/>
      <c r="AA17" s="308"/>
      <c r="AB17" s="308"/>
      <c r="AC17" s="308"/>
      <c r="AD17" s="308"/>
      <c r="AE17" s="308"/>
      <c r="AF17" s="308"/>
      <c r="AG17" s="308"/>
      <c r="AH17" s="308"/>
      <c r="AI17" s="308"/>
      <c r="AJ17" s="308"/>
      <c r="AK17" s="308"/>
      <c r="AL17" s="308"/>
      <c r="AM17" s="308"/>
      <c r="AN17" s="308"/>
      <c r="AO17" s="308"/>
      <c r="AP17" s="308"/>
      <c r="AQ17" s="308"/>
      <c r="AR17" s="308"/>
      <c r="AS17" s="308"/>
      <c r="AT17" s="308"/>
      <c r="AU17" s="308"/>
      <c r="AV17" s="308"/>
      <c r="AW17" s="308"/>
      <c r="AX17" s="308"/>
      <c r="AY17" s="308"/>
      <c r="AZ17" s="308"/>
      <c r="BA17" s="308"/>
      <c r="BB17" s="308"/>
      <c r="BC17" s="308"/>
      <c r="BD17" s="308"/>
      <c r="BE17" s="308"/>
      <c r="BF17" s="308"/>
      <c r="BG17" s="308"/>
      <c r="BH17" s="308"/>
      <c r="BI17" s="308"/>
      <c r="BJ17" s="308"/>
      <c r="BK17" s="308"/>
      <c r="BL17" s="308"/>
      <c r="BM17" s="308"/>
      <c r="BN17" s="308"/>
      <c r="BO17" s="308"/>
      <c r="BP17" s="308"/>
      <c r="BQ17" s="308"/>
      <c r="BR17" s="308"/>
      <c r="BS17" s="308"/>
      <c r="BT17" s="308"/>
      <c r="BU17" s="308"/>
      <c r="BV17" s="308"/>
      <c r="BW17" s="308"/>
      <c r="BX17" s="308"/>
      <c r="BY17" s="308"/>
      <c r="BZ17" s="308"/>
      <c r="CA17" s="308"/>
      <c r="CB17" s="308"/>
      <c r="CC17" s="308"/>
      <c r="CD17" s="308"/>
      <c r="CE17" s="308"/>
      <c r="CF17" s="308"/>
      <c r="CG17" s="308"/>
      <c r="CH17" s="308"/>
      <c r="CI17" s="308"/>
      <c r="CJ17" s="308"/>
      <c r="CK17" s="308"/>
      <c r="CL17" s="308"/>
      <c r="CM17" s="308"/>
      <c r="CN17" s="308"/>
      <c r="CO17" s="308"/>
    </row>
    <row r="18" spans="1:93" s="43" customFormat="1" ht="66" customHeight="1">
      <c r="A18" s="422" t="s">
        <v>768</v>
      </c>
      <c r="B18" s="423" t="s">
        <v>784</v>
      </c>
      <c r="C18" s="39" t="s">
        <v>785</v>
      </c>
      <c r="D18" s="39" t="s">
        <v>746</v>
      </c>
      <c r="E18" s="72">
        <v>0.03</v>
      </c>
      <c r="F18" s="41">
        <v>45078</v>
      </c>
      <c r="G18" s="41">
        <v>45261</v>
      </c>
      <c r="H18" s="42">
        <v>7</v>
      </c>
      <c r="I18" s="300"/>
      <c r="J18" s="310"/>
      <c r="K18" s="310"/>
      <c r="L18" s="310"/>
      <c r="M18" s="310"/>
      <c r="N18" s="310"/>
      <c r="O18" s="310"/>
      <c r="P18" s="310"/>
      <c r="Q18" s="310"/>
      <c r="R18" s="310"/>
      <c r="S18" s="310"/>
      <c r="T18" s="310"/>
      <c r="U18" s="308"/>
      <c r="V18" s="308"/>
      <c r="W18" s="308"/>
      <c r="X18" s="308"/>
      <c r="Y18" s="308"/>
      <c r="Z18" s="308"/>
      <c r="AA18" s="308"/>
      <c r="AB18" s="308"/>
      <c r="AC18" s="308"/>
      <c r="AD18" s="308"/>
      <c r="AE18" s="308"/>
      <c r="AF18" s="308"/>
      <c r="AG18" s="308"/>
      <c r="AH18" s="308"/>
      <c r="AI18" s="308"/>
      <c r="AJ18" s="308"/>
      <c r="AK18" s="308"/>
      <c r="AL18" s="308"/>
      <c r="AM18" s="308"/>
      <c r="AN18" s="308"/>
      <c r="AO18" s="308"/>
      <c r="AP18" s="308"/>
      <c r="AQ18" s="308"/>
      <c r="AR18" s="308"/>
      <c r="AS18" s="308"/>
      <c r="AT18" s="308"/>
      <c r="AU18" s="308"/>
      <c r="AV18" s="308"/>
      <c r="AW18" s="308"/>
      <c r="AX18" s="308"/>
      <c r="AY18" s="308"/>
      <c r="AZ18" s="308"/>
      <c r="BA18" s="308"/>
      <c r="BB18" s="308"/>
      <c r="BC18" s="308"/>
      <c r="BD18" s="308"/>
      <c r="BE18" s="308"/>
      <c r="BF18" s="308"/>
      <c r="BG18" s="308"/>
      <c r="BH18" s="308"/>
      <c r="BI18" s="308"/>
      <c r="BJ18" s="308"/>
      <c r="BK18" s="308"/>
      <c r="BL18" s="308"/>
      <c r="BM18" s="308"/>
      <c r="BN18" s="308"/>
      <c r="BO18" s="308"/>
      <c r="BP18" s="308"/>
      <c r="BQ18" s="308"/>
      <c r="BR18" s="308"/>
      <c r="BS18" s="308"/>
      <c r="BT18" s="308"/>
      <c r="BU18" s="308"/>
      <c r="BV18" s="308"/>
      <c r="BW18" s="308"/>
      <c r="BX18" s="308"/>
      <c r="BY18" s="308"/>
      <c r="BZ18" s="308"/>
      <c r="CA18" s="308"/>
      <c r="CB18" s="308"/>
      <c r="CC18" s="308"/>
      <c r="CD18" s="308"/>
      <c r="CE18" s="308"/>
      <c r="CF18" s="308"/>
      <c r="CG18" s="308"/>
      <c r="CH18" s="308"/>
      <c r="CI18" s="308"/>
      <c r="CJ18" s="308"/>
      <c r="CK18" s="308"/>
      <c r="CL18" s="308"/>
      <c r="CM18" s="308"/>
      <c r="CN18" s="308"/>
      <c r="CO18" s="308"/>
    </row>
    <row r="19" spans="1:93" s="43" customFormat="1" ht="51">
      <c r="A19" s="422" t="s">
        <v>768</v>
      </c>
      <c r="B19" s="424" t="s">
        <v>751</v>
      </c>
      <c r="C19" s="44" t="s">
        <v>786</v>
      </c>
      <c r="D19" s="44" t="s">
        <v>752</v>
      </c>
      <c r="E19" s="73">
        <v>0.1</v>
      </c>
      <c r="F19" s="46">
        <v>45078</v>
      </c>
      <c r="G19" s="46">
        <v>45261</v>
      </c>
      <c r="H19" s="47">
        <v>7</v>
      </c>
      <c r="I19" s="300"/>
      <c r="J19" s="310"/>
      <c r="K19" s="310"/>
      <c r="L19" s="310"/>
      <c r="M19" s="310"/>
      <c r="N19" s="310"/>
      <c r="O19" s="310"/>
      <c r="P19" s="310"/>
      <c r="Q19" s="310"/>
      <c r="R19" s="310"/>
      <c r="S19" s="310"/>
      <c r="T19" s="310"/>
      <c r="U19" s="308"/>
      <c r="V19" s="308"/>
      <c r="W19" s="308"/>
      <c r="X19" s="308"/>
      <c r="Y19" s="308"/>
      <c r="Z19" s="308"/>
      <c r="AA19" s="308"/>
      <c r="AB19" s="308"/>
      <c r="AC19" s="308"/>
      <c r="AD19" s="308"/>
      <c r="AE19" s="308"/>
      <c r="AF19" s="308"/>
      <c r="AG19" s="308"/>
      <c r="AH19" s="308"/>
      <c r="AI19" s="308"/>
      <c r="AJ19" s="308"/>
      <c r="AK19" s="308"/>
      <c r="AL19" s="308"/>
      <c r="AM19" s="308"/>
      <c r="AN19" s="308"/>
      <c r="AO19" s="308"/>
      <c r="AP19" s="308"/>
      <c r="AQ19" s="308"/>
      <c r="AR19" s="308"/>
      <c r="AS19" s="308"/>
      <c r="AT19" s="308"/>
      <c r="AU19" s="308"/>
      <c r="AV19" s="308"/>
      <c r="AW19" s="308"/>
      <c r="AX19" s="308"/>
      <c r="AY19" s="308"/>
      <c r="AZ19" s="308"/>
      <c r="BA19" s="308"/>
      <c r="BB19" s="308"/>
      <c r="BC19" s="308"/>
      <c r="BD19" s="308"/>
      <c r="BE19" s="308"/>
      <c r="BF19" s="308"/>
      <c r="BG19" s="308"/>
      <c r="BH19" s="308"/>
      <c r="BI19" s="308"/>
      <c r="BJ19" s="308"/>
      <c r="BK19" s="308"/>
      <c r="BL19" s="308"/>
      <c r="BM19" s="308"/>
      <c r="BN19" s="308"/>
      <c r="BO19" s="308"/>
      <c r="BP19" s="308"/>
      <c r="BQ19" s="308"/>
      <c r="BR19" s="308"/>
      <c r="BS19" s="308"/>
      <c r="BT19" s="308"/>
      <c r="BU19" s="308"/>
      <c r="BV19" s="308"/>
      <c r="BW19" s="308"/>
      <c r="BX19" s="308"/>
      <c r="BY19" s="308"/>
      <c r="BZ19" s="308"/>
      <c r="CA19" s="308"/>
      <c r="CB19" s="308"/>
      <c r="CC19" s="308"/>
      <c r="CD19" s="308"/>
      <c r="CE19" s="308"/>
      <c r="CF19" s="308"/>
      <c r="CG19" s="308"/>
      <c r="CH19" s="308"/>
      <c r="CI19" s="308"/>
      <c r="CJ19" s="308"/>
      <c r="CK19" s="308"/>
      <c r="CL19" s="308"/>
      <c r="CM19" s="308"/>
      <c r="CN19" s="308"/>
      <c r="CO19" s="308"/>
    </row>
    <row r="20" spans="1:93" s="43" customFormat="1" ht="89.25">
      <c r="A20" s="422"/>
      <c r="B20" s="424"/>
      <c r="C20" s="44" t="s">
        <v>787</v>
      </c>
      <c r="D20" s="44" t="s">
        <v>753</v>
      </c>
      <c r="E20" s="73">
        <v>0.02</v>
      </c>
      <c r="F20" s="46">
        <v>45139</v>
      </c>
      <c r="G20" s="46">
        <v>45170</v>
      </c>
      <c r="H20" s="47">
        <v>2</v>
      </c>
      <c r="I20" s="300"/>
      <c r="J20" s="310"/>
      <c r="K20" s="310"/>
      <c r="L20" s="310"/>
      <c r="M20" s="310"/>
      <c r="N20" s="310"/>
      <c r="O20" s="310"/>
      <c r="P20" s="310"/>
      <c r="Q20" s="310"/>
      <c r="R20" s="310"/>
      <c r="S20" s="310"/>
      <c r="T20" s="310"/>
      <c r="U20" s="308"/>
      <c r="V20" s="308"/>
      <c r="W20" s="308"/>
      <c r="X20" s="308"/>
      <c r="Y20" s="308"/>
      <c r="Z20" s="308"/>
      <c r="AA20" s="308"/>
      <c r="AB20" s="308"/>
      <c r="AC20" s="308"/>
      <c r="AD20" s="308"/>
      <c r="AE20" s="308"/>
      <c r="AF20" s="308"/>
      <c r="AG20" s="308"/>
      <c r="AH20" s="308"/>
      <c r="AI20" s="308"/>
      <c r="AJ20" s="308"/>
      <c r="AK20" s="308"/>
      <c r="AL20" s="308"/>
      <c r="AM20" s="308"/>
      <c r="AN20" s="308"/>
      <c r="AO20" s="308"/>
      <c r="AP20" s="308"/>
      <c r="AQ20" s="308"/>
      <c r="AR20" s="308"/>
      <c r="AS20" s="308"/>
      <c r="AT20" s="308"/>
      <c r="AU20" s="308"/>
      <c r="AV20" s="308"/>
      <c r="AW20" s="308"/>
      <c r="AX20" s="308"/>
      <c r="AY20" s="308"/>
      <c r="AZ20" s="308"/>
      <c r="BA20" s="308"/>
      <c r="BB20" s="308"/>
      <c r="BC20" s="308"/>
      <c r="BD20" s="308"/>
      <c r="BE20" s="308"/>
      <c r="BF20" s="308"/>
      <c r="BG20" s="308"/>
      <c r="BH20" s="308"/>
      <c r="BI20" s="308"/>
      <c r="BJ20" s="308"/>
      <c r="BK20" s="308"/>
      <c r="BL20" s="308"/>
      <c r="BM20" s="308"/>
      <c r="BN20" s="308"/>
      <c r="BO20" s="308"/>
      <c r="BP20" s="308"/>
      <c r="BQ20" s="308"/>
      <c r="BR20" s="308"/>
      <c r="BS20" s="308"/>
      <c r="BT20" s="308"/>
      <c r="BU20" s="308"/>
      <c r="BV20" s="308"/>
      <c r="BW20" s="308"/>
      <c r="BX20" s="308"/>
      <c r="BY20" s="308"/>
      <c r="BZ20" s="308"/>
      <c r="CA20" s="308"/>
      <c r="CB20" s="308"/>
      <c r="CC20" s="308"/>
      <c r="CD20" s="308"/>
      <c r="CE20" s="308"/>
      <c r="CF20" s="308"/>
      <c r="CG20" s="308"/>
      <c r="CH20" s="308"/>
      <c r="CI20" s="308"/>
      <c r="CJ20" s="308"/>
      <c r="CK20" s="308"/>
      <c r="CL20" s="308"/>
      <c r="CM20" s="308"/>
      <c r="CN20" s="308"/>
      <c r="CO20" s="308"/>
    </row>
    <row r="21" spans="1:93" s="43" customFormat="1" ht="38.25">
      <c r="A21" s="422"/>
      <c r="B21" s="424"/>
      <c r="C21" s="44" t="s">
        <v>788</v>
      </c>
      <c r="D21" s="44" t="s">
        <v>754</v>
      </c>
      <c r="E21" s="73">
        <v>0.03</v>
      </c>
      <c r="F21" s="46">
        <v>45200</v>
      </c>
      <c r="G21" s="46">
        <v>45992</v>
      </c>
      <c r="H21" s="47">
        <v>27</v>
      </c>
      <c r="I21" s="300"/>
      <c r="J21" s="310"/>
      <c r="K21" s="310"/>
      <c r="L21" s="310"/>
      <c r="M21" s="310"/>
      <c r="N21" s="310"/>
      <c r="O21" s="310"/>
      <c r="P21" s="310"/>
      <c r="Q21" s="310"/>
      <c r="R21" s="310"/>
      <c r="S21" s="310"/>
      <c r="T21" s="310"/>
      <c r="U21" s="308"/>
      <c r="V21" s="308"/>
      <c r="W21" s="308"/>
      <c r="X21" s="308"/>
      <c r="Y21" s="308"/>
      <c r="Z21" s="308"/>
      <c r="AA21" s="308"/>
      <c r="AB21" s="308"/>
      <c r="AC21" s="308"/>
      <c r="AD21" s="308"/>
      <c r="AE21" s="308"/>
      <c r="AF21" s="308"/>
      <c r="AG21" s="308"/>
      <c r="AH21" s="308"/>
      <c r="AI21" s="308"/>
      <c r="AJ21" s="308"/>
      <c r="AK21" s="308"/>
      <c r="AL21" s="308"/>
      <c r="AM21" s="308"/>
      <c r="AN21" s="308"/>
      <c r="AO21" s="308"/>
      <c r="AP21" s="308"/>
      <c r="AQ21" s="308"/>
      <c r="AR21" s="308"/>
      <c r="AS21" s="308"/>
      <c r="AT21" s="308"/>
      <c r="AU21" s="308"/>
      <c r="AV21" s="308"/>
      <c r="AW21" s="308"/>
      <c r="AX21" s="308"/>
      <c r="AY21" s="308"/>
      <c r="AZ21" s="308"/>
      <c r="BA21" s="308"/>
      <c r="BB21" s="308"/>
      <c r="BC21" s="308"/>
      <c r="BD21" s="308"/>
      <c r="BE21" s="308"/>
      <c r="BF21" s="308"/>
      <c r="BG21" s="308"/>
      <c r="BH21" s="308"/>
      <c r="BI21" s="308"/>
      <c r="BJ21" s="308"/>
      <c r="BK21" s="308"/>
      <c r="BL21" s="308"/>
      <c r="BM21" s="308"/>
      <c r="BN21" s="308"/>
      <c r="BO21" s="308"/>
      <c r="BP21" s="308"/>
      <c r="BQ21" s="308"/>
      <c r="BR21" s="308"/>
      <c r="BS21" s="308"/>
      <c r="BT21" s="308"/>
      <c r="BU21" s="308"/>
      <c r="BV21" s="308"/>
      <c r="BW21" s="308"/>
      <c r="BX21" s="308"/>
      <c r="BY21" s="308"/>
      <c r="BZ21" s="308"/>
      <c r="CA21" s="308"/>
      <c r="CB21" s="308"/>
      <c r="CC21" s="308"/>
      <c r="CD21" s="308"/>
      <c r="CE21" s="308"/>
      <c r="CF21" s="308"/>
      <c r="CG21" s="308"/>
      <c r="CH21" s="308"/>
      <c r="CI21" s="308"/>
      <c r="CJ21" s="308"/>
      <c r="CK21" s="308"/>
      <c r="CL21" s="308"/>
      <c r="CM21" s="308"/>
      <c r="CN21" s="308"/>
      <c r="CO21" s="308"/>
    </row>
    <row r="22" spans="1:93" s="43" customFormat="1" ht="51">
      <c r="A22" s="422" t="s">
        <v>768</v>
      </c>
      <c r="B22" s="425" t="s">
        <v>751</v>
      </c>
      <c r="C22" s="39" t="s">
        <v>789</v>
      </c>
      <c r="D22" s="39" t="s">
        <v>755</v>
      </c>
      <c r="E22" s="72">
        <v>0.02</v>
      </c>
      <c r="F22" s="41">
        <v>45292</v>
      </c>
      <c r="G22" s="41">
        <v>45992</v>
      </c>
      <c r="H22" s="74">
        <v>24</v>
      </c>
      <c r="I22" s="307"/>
      <c r="J22" s="310"/>
      <c r="K22" s="310"/>
      <c r="L22" s="310"/>
      <c r="M22" s="310"/>
      <c r="N22" s="310"/>
      <c r="O22" s="310"/>
      <c r="P22" s="310"/>
      <c r="Q22" s="310"/>
      <c r="R22" s="310"/>
      <c r="S22" s="310"/>
      <c r="T22" s="310"/>
      <c r="U22" s="308"/>
      <c r="V22" s="308"/>
      <c r="W22" s="308"/>
      <c r="X22" s="308"/>
      <c r="Y22" s="308"/>
      <c r="Z22" s="308"/>
      <c r="AA22" s="308"/>
      <c r="AB22" s="308"/>
      <c r="AC22" s="308"/>
      <c r="AD22" s="308"/>
      <c r="AE22" s="308"/>
      <c r="AF22" s="308"/>
      <c r="AG22" s="308"/>
      <c r="AH22" s="308"/>
      <c r="AI22" s="308"/>
      <c r="AJ22" s="308"/>
      <c r="AK22" s="308"/>
      <c r="AL22" s="308"/>
      <c r="AM22" s="308"/>
      <c r="AN22" s="308"/>
      <c r="AO22" s="308"/>
      <c r="AP22" s="308"/>
      <c r="AQ22" s="308"/>
      <c r="AR22" s="308"/>
      <c r="AS22" s="308"/>
      <c r="AT22" s="308"/>
      <c r="AU22" s="308"/>
      <c r="AV22" s="308"/>
      <c r="AW22" s="308"/>
      <c r="AX22" s="308"/>
      <c r="AY22" s="308"/>
      <c r="AZ22" s="308"/>
      <c r="BA22" s="308"/>
      <c r="BB22" s="308"/>
      <c r="BC22" s="308"/>
      <c r="BD22" s="308"/>
      <c r="BE22" s="308"/>
      <c r="BF22" s="308"/>
      <c r="BG22" s="308"/>
      <c r="BH22" s="308"/>
      <c r="BI22" s="308"/>
      <c r="BJ22" s="308"/>
      <c r="BK22" s="308"/>
      <c r="BL22" s="308"/>
      <c r="BM22" s="308"/>
      <c r="BN22" s="308"/>
      <c r="BO22" s="308"/>
      <c r="BP22" s="308"/>
      <c r="BQ22" s="308"/>
      <c r="BR22" s="308"/>
      <c r="BS22" s="308"/>
      <c r="BT22" s="308"/>
      <c r="BU22" s="308"/>
      <c r="BV22" s="308"/>
      <c r="BW22" s="308"/>
      <c r="BX22" s="308"/>
      <c r="BY22" s="308"/>
      <c r="BZ22" s="308"/>
      <c r="CA22" s="308"/>
      <c r="CB22" s="308"/>
      <c r="CC22" s="308"/>
      <c r="CD22" s="308"/>
      <c r="CE22" s="308"/>
      <c r="CF22" s="308"/>
      <c r="CG22" s="308"/>
      <c r="CH22" s="308"/>
      <c r="CI22" s="308"/>
      <c r="CJ22" s="308"/>
      <c r="CK22" s="308"/>
      <c r="CL22" s="308"/>
      <c r="CM22" s="308"/>
      <c r="CN22" s="308"/>
      <c r="CO22" s="308"/>
    </row>
    <row r="23" spans="1:93">
      <c r="D23" s="49"/>
      <c r="E23" s="50">
        <f>SUM(E4:E22)</f>
        <v>1.0000000000000002</v>
      </c>
      <c r="J23" s="305"/>
      <c r="K23" s="305"/>
      <c r="L23" s="305"/>
      <c r="M23" s="305"/>
      <c r="N23" s="305"/>
      <c r="O23" s="305"/>
      <c r="P23" s="305"/>
      <c r="Q23" s="305"/>
      <c r="R23" s="305"/>
      <c r="S23" s="305"/>
      <c r="T23" s="305"/>
      <c r="U23" s="305"/>
      <c r="V23" s="305"/>
      <c r="W23" s="305"/>
      <c r="X23" s="305"/>
      <c r="Y23" s="305"/>
      <c r="Z23" s="305"/>
      <c r="AA23" s="305"/>
      <c r="AB23" s="305"/>
      <c r="AC23" s="305"/>
      <c r="AD23" s="305"/>
      <c r="AE23" s="305"/>
      <c r="AF23" s="305"/>
      <c r="AG23" s="305"/>
      <c r="AH23" s="305"/>
      <c r="AI23" s="305"/>
      <c r="AJ23" s="305"/>
      <c r="AK23" s="305"/>
      <c r="AL23" s="305"/>
      <c r="AM23" s="305"/>
      <c r="AN23" s="305"/>
      <c r="AO23" s="305"/>
      <c r="AP23" s="305"/>
      <c r="AQ23" s="305"/>
      <c r="AR23" s="305"/>
      <c r="AS23" s="305"/>
      <c r="AT23" s="305"/>
      <c r="AU23" s="305"/>
      <c r="AV23" s="305"/>
      <c r="AW23" s="305"/>
      <c r="AX23" s="305"/>
      <c r="AY23" s="305"/>
      <c r="AZ23" s="305"/>
      <c r="BA23" s="305"/>
      <c r="BB23" s="305"/>
      <c r="BC23" s="305"/>
      <c r="BD23" s="305"/>
      <c r="BE23" s="305"/>
      <c r="BF23" s="305"/>
      <c r="BG23" s="305"/>
      <c r="BH23" s="305"/>
      <c r="BI23" s="305"/>
      <c r="BJ23" s="305"/>
      <c r="BK23" s="305"/>
      <c r="BL23" s="305"/>
      <c r="BM23" s="305"/>
      <c r="BN23" s="305"/>
      <c r="BO23" s="305"/>
      <c r="BP23" s="305"/>
      <c r="BQ23" s="305"/>
      <c r="BR23" s="305"/>
      <c r="BS23" s="305"/>
      <c r="BT23" s="305"/>
      <c r="BU23" s="305"/>
      <c r="BV23" s="305"/>
      <c r="BW23" s="305"/>
      <c r="BX23" s="305"/>
      <c r="BY23" s="305"/>
      <c r="BZ23" s="305"/>
      <c r="CA23" s="305"/>
      <c r="CB23" s="305"/>
      <c r="CC23" s="305"/>
      <c r="CD23" s="305"/>
      <c r="CE23" s="305"/>
      <c r="CF23" s="305"/>
      <c r="CG23" s="305"/>
      <c r="CH23" s="305"/>
      <c r="CI23" s="305"/>
      <c r="CJ23" s="305"/>
      <c r="CK23" s="305"/>
      <c r="CL23" s="305"/>
      <c r="CM23" s="305"/>
      <c r="CN23" s="305"/>
      <c r="CO23" s="305"/>
    </row>
    <row r="25" spans="1:93">
      <c r="B25" s="353" t="s">
        <v>136</v>
      </c>
      <c r="C25" s="354"/>
      <c r="D25" s="354"/>
      <c r="E25" s="402"/>
      <c r="F25" s="114">
        <v>241009345.09102666</v>
      </c>
      <c r="G25" s="115"/>
    </row>
    <row r="26" spans="1:93">
      <c r="B26" s="353" t="s">
        <v>137</v>
      </c>
      <c r="C26" s="354"/>
      <c r="D26" s="354"/>
      <c r="E26" s="402"/>
      <c r="F26" s="114">
        <v>654438581.18195784</v>
      </c>
      <c r="G26" s="115"/>
    </row>
    <row r="27" spans="1:93" s="48" customFormat="1">
      <c r="A27"/>
      <c r="B27" s="353" t="s">
        <v>138</v>
      </c>
      <c r="C27" s="354"/>
      <c r="D27" s="354"/>
      <c r="E27" s="402"/>
      <c r="F27" s="114">
        <v>0</v>
      </c>
      <c r="G27" s="115"/>
      <c r="U27" s="54"/>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row>
    <row r="28" spans="1:93" s="48" customFormat="1">
      <c r="A28"/>
      <c r="B28" s="353" t="s">
        <v>139</v>
      </c>
      <c r="C28" s="354"/>
      <c r="D28" s="354"/>
      <c r="E28" s="402"/>
      <c r="F28" s="114">
        <v>0</v>
      </c>
      <c r="G28" s="115"/>
      <c r="U28" s="54"/>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row>
    <row r="29" spans="1:93" s="48" customFormat="1">
      <c r="A29"/>
      <c r="B29" s="358" t="s">
        <v>140</v>
      </c>
      <c r="C29" s="359"/>
      <c r="D29" s="359"/>
      <c r="E29" s="403"/>
      <c r="F29" s="136">
        <f>SUM(F25:G28)</f>
        <v>895447926.2729845</v>
      </c>
      <c r="G29" s="115"/>
      <c r="U29" s="54"/>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row>
    <row r="31" spans="1:93" ht="30.75" customHeight="1">
      <c r="B31" s="398" t="s">
        <v>1117</v>
      </c>
      <c r="C31" s="398"/>
      <c r="E31" s="401" t="s">
        <v>1118</v>
      </c>
      <c r="F31" s="401"/>
      <c r="G31" s="401"/>
    </row>
    <row r="32" spans="1:93" ht="228" customHeight="1">
      <c r="B32" s="394" t="s">
        <v>1120</v>
      </c>
      <c r="C32" s="399"/>
      <c r="E32" s="394" t="s">
        <v>1121</v>
      </c>
      <c r="F32" s="394"/>
      <c r="G32" s="394"/>
    </row>
    <row r="33" spans="1:93">
      <c r="B33" s="400"/>
      <c r="C33" s="400"/>
    </row>
    <row r="34" spans="1:93" s="48" customFormat="1">
      <c r="A34"/>
      <c r="B34" s="395" t="s">
        <v>141</v>
      </c>
      <c r="C34" s="396"/>
      <c r="D34" s="396"/>
      <c r="E34" s="396"/>
      <c r="F34" s="396"/>
      <c r="G34" s="396"/>
      <c r="H34" s="396"/>
      <c r="I34" s="396"/>
      <c r="J34" s="56"/>
      <c r="U34" s="5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row>
    <row r="35" spans="1:93" s="48" customFormat="1" ht="38.25">
      <c r="A35"/>
      <c r="B35" s="478" t="s">
        <v>142</v>
      </c>
      <c r="C35" s="479"/>
      <c r="D35" s="479"/>
      <c r="E35" s="480"/>
      <c r="F35" s="60" t="s">
        <v>143</v>
      </c>
      <c r="G35" s="60" t="s">
        <v>144</v>
      </c>
      <c r="H35" s="60" t="s">
        <v>145</v>
      </c>
      <c r="I35" s="60" t="s">
        <v>146</v>
      </c>
      <c r="U35" s="54"/>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row>
    <row r="36" spans="1:93" s="48" customFormat="1">
      <c r="A36"/>
      <c r="B36" s="391" t="s">
        <v>147</v>
      </c>
      <c r="C36" s="392"/>
      <c r="D36" s="392"/>
      <c r="E36" s="393"/>
      <c r="F36" s="61" t="s">
        <v>148</v>
      </c>
      <c r="G36" s="51">
        <v>100000</v>
      </c>
      <c r="H36" s="51">
        <f>G36*1.15</f>
        <v>114999.99999999999</v>
      </c>
      <c r="I36" s="51">
        <f>H36*1.15</f>
        <v>132249.99999999997</v>
      </c>
      <c r="U36" s="54"/>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row>
    <row r="37" spans="1:93" s="48" customFormat="1">
      <c r="A37"/>
      <c r="B37" s="57" t="s">
        <v>149</v>
      </c>
      <c r="C37" s="58"/>
      <c r="D37" s="58"/>
      <c r="E37" s="59"/>
      <c r="F37" s="61" t="s">
        <v>150</v>
      </c>
      <c r="G37" s="51">
        <v>11800000</v>
      </c>
      <c r="H37" s="51">
        <f t="shared" ref="H37:I52" si="0">G37*1.15</f>
        <v>13569999.999999998</v>
      </c>
      <c r="I37" s="51">
        <f t="shared" si="0"/>
        <v>15605499.999999996</v>
      </c>
      <c r="U37" s="54"/>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row>
    <row r="38" spans="1:93" s="48" customFormat="1">
      <c r="A38"/>
      <c r="B38" s="391" t="s">
        <v>151</v>
      </c>
      <c r="C38" s="392"/>
      <c r="D38" s="392"/>
      <c r="E38" s="393"/>
      <c r="F38" s="61" t="s">
        <v>148</v>
      </c>
      <c r="G38" s="51">
        <v>5800</v>
      </c>
      <c r="H38" s="51">
        <f t="shared" si="0"/>
        <v>6669.9999999999991</v>
      </c>
      <c r="I38" s="51">
        <f t="shared" si="0"/>
        <v>7670.4999999999982</v>
      </c>
      <c r="U38" s="54"/>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row>
    <row r="39" spans="1:93" s="48" customFormat="1">
      <c r="A39"/>
      <c r="B39" s="391" t="s">
        <v>152</v>
      </c>
      <c r="C39" s="392"/>
      <c r="D39" s="392"/>
      <c r="E39" s="393"/>
      <c r="F39" s="61" t="s">
        <v>148</v>
      </c>
      <c r="G39" s="51">
        <v>7250</v>
      </c>
      <c r="H39" s="51">
        <f t="shared" si="0"/>
        <v>8337.5</v>
      </c>
      <c r="I39" s="51">
        <f t="shared" si="0"/>
        <v>9588.125</v>
      </c>
      <c r="U39" s="54"/>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row>
    <row r="40" spans="1:93" s="48" customFormat="1">
      <c r="A40"/>
      <c r="B40" s="391" t="s">
        <v>153</v>
      </c>
      <c r="C40" s="392"/>
      <c r="D40" s="392"/>
      <c r="E40" s="393"/>
      <c r="F40" s="61" t="s">
        <v>148</v>
      </c>
      <c r="G40" s="51">
        <v>10150</v>
      </c>
      <c r="H40" s="51">
        <f t="shared" si="0"/>
        <v>11672.5</v>
      </c>
      <c r="I40" s="51">
        <f t="shared" si="0"/>
        <v>13423.374999999998</v>
      </c>
      <c r="U40" s="54"/>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row>
    <row r="41" spans="1:93" s="48" customFormat="1">
      <c r="A41"/>
      <c r="B41" s="391" t="s">
        <v>154</v>
      </c>
      <c r="C41" s="392"/>
      <c r="D41" s="392"/>
      <c r="E41" s="393"/>
      <c r="F41" s="61" t="s">
        <v>148</v>
      </c>
      <c r="G41" s="51">
        <v>21750</v>
      </c>
      <c r="H41" s="51">
        <f t="shared" si="0"/>
        <v>25012.499999999996</v>
      </c>
      <c r="I41" s="51">
        <f t="shared" si="0"/>
        <v>28764.374999999993</v>
      </c>
      <c r="U41" s="54"/>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row>
    <row r="42" spans="1:93" s="48" customFormat="1">
      <c r="A42"/>
      <c r="B42" s="391" t="s">
        <v>155</v>
      </c>
      <c r="C42" s="392"/>
      <c r="D42" s="392"/>
      <c r="E42" s="393"/>
      <c r="F42" s="61" t="s">
        <v>148</v>
      </c>
      <c r="G42" s="51">
        <v>27549</v>
      </c>
      <c r="H42" s="51">
        <f t="shared" si="0"/>
        <v>31681.35</v>
      </c>
      <c r="I42" s="51">
        <f t="shared" si="0"/>
        <v>36433.552499999998</v>
      </c>
      <c r="U42" s="54"/>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row>
    <row r="43" spans="1:93" s="48" customFormat="1">
      <c r="A43"/>
      <c r="B43" s="391" t="s">
        <v>156</v>
      </c>
      <c r="C43" s="392"/>
      <c r="D43" s="392"/>
      <c r="E43" s="393"/>
      <c r="F43" s="61" t="s">
        <v>150</v>
      </c>
      <c r="G43" s="51">
        <v>6450000</v>
      </c>
      <c r="H43" s="51">
        <f t="shared" si="0"/>
        <v>7417499.9999999991</v>
      </c>
      <c r="I43" s="51">
        <f t="shared" si="0"/>
        <v>8530124.9999999981</v>
      </c>
      <c r="U43" s="54"/>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row>
    <row r="44" spans="1:93" s="48" customFormat="1">
      <c r="A44"/>
      <c r="B44" s="391" t="s">
        <v>157</v>
      </c>
      <c r="C44" s="392"/>
      <c r="D44" s="392"/>
      <c r="E44" s="393"/>
      <c r="F44" s="61" t="s">
        <v>150</v>
      </c>
      <c r="G44" s="51">
        <v>3550000</v>
      </c>
      <c r="H44" s="51">
        <f t="shared" si="0"/>
        <v>4082499.9999999995</v>
      </c>
      <c r="I44" s="51">
        <f t="shared" si="0"/>
        <v>4694874.9999999991</v>
      </c>
      <c r="U44" s="5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row>
    <row r="45" spans="1:93" s="48" customFormat="1">
      <c r="A45"/>
      <c r="B45" s="391" t="s">
        <v>158</v>
      </c>
      <c r="C45" s="392"/>
      <c r="D45" s="392"/>
      <c r="E45" s="393"/>
      <c r="F45" s="61" t="s">
        <v>150</v>
      </c>
      <c r="G45" s="51">
        <v>2050000</v>
      </c>
      <c r="H45" s="51">
        <f t="shared" si="0"/>
        <v>2357500</v>
      </c>
      <c r="I45" s="51">
        <f t="shared" si="0"/>
        <v>2711125</v>
      </c>
      <c r="U45" s="54"/>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row>
    <row r="46" spans="1:93" s="48" customFormat="1">
      <c r="A46"/>
      <c r="B46" s="391" t="s">
        <v>159</v>
      </c>
      <c r="C46" s="392" t="s">
        <v>159</v>
      </c>
      <c r="D46" s="392" t="s">
        <v>159</v>
      </c>
      <c r="E46" s="393" t="s">
        <v>159</v>
      </c>
      <c r="F46" s="61" t="s">
        <v>150</v>
      </c>
      <c r="G46" s="51">
        <v>8783593.975252809</v>
      </c>
      <c r="H46" s="51">
        <f t="shared" si="0"/>
        <v>10101133.07154073</v>
      </c>
      <c r="I46" s="51">
        <f t="shared" si="0"/>
        <v>11616303.032271838</v>
      </c>
      <c r="U46" s="54"/>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row>
    <row r="47" spans="1:93">
      <c r="B47" s="391" t="s">
        <v>160</v>
      </c>
      <c r="C47" s="392" t="s">
        <v>160</v>
      </c>
      <c r="D47" s="392" t="s">
        <v>160</v>
      </c>
      <c r="E47" s="393" t="s">
        <v>160</v>
      </c>
      <c r="F47" s="61" t="s">
        <v>150</v>
      </c>
      <c r="G47" s="51">
        <v>7210527.9050035113</v>
      </c>
      <c r="H47" s="51">
        <f t="shared" si="0"/>
        <v>8292107.0907540377</v>
      </c>
      <c r="I47" s="51">
        <f t="shared" si="0"/>
        <v>9535923.1543671433</v>
      </c>
    </row>
    <row r="48" spans="1:93">
      <c r="B48" s="391" t="s">
        <v>161</v>
      </c>
      <c r="C48" s="392" t="s">
        <v>161</v>
      </c>
      <c r="D48" s="392" t="s">
        <v>161</v>
      </c>
      <c r="E48" s="393" t="s">
        <v>161</v>
      </c>
      <c r="F48" s="61" t="s">
        <v>150</v>
      </c>
      <c r="G48" s="51">
        <v>6287539.2380898874</v>
      </c>
      <c r="H48" s="51">
        <f t="shared" si="0"/>
        <v>7230670.1238033697</v>
      </c>
      <c r="I48" s="51">
        <f t="shared" si="0"/>
        <v>8315270.6423738748</v>
      </c>
    </row>
    <row r="49" spans="2:9">
      <c r="B49" s="391" t="s">
        <v>162</v>
      </c>
      <c r="C49" s="392" t="s">
        <v>162</v>
      </c>
      <c r="D49" s="392" t="s">
        <v>162</v>
      </c>
      <c r="E49" s="393" t="s">
        <v>162</v>
      </c>
      <c r="F49" s="61" t="s">
        <v>150</v>
      </c>
      <c r="G49" s="51">
        <v>5680247.9545944529</v>
      </c>
      <c r="H49" s="51">
        <f t="shared" si="0"/>
        <v>6532285.1477836203</v>
      </c>
      <c r="I49" s="51">
        <f t="shared" si="0"/>
        <v>7512127.9199511623</v>
      </c>
    </row>
    <row r="50" spans="2:9">
      <c r="B50" s="391" t="s">
        <v>163</v>
      </c>
      <c r="C50" s="392" t="s">
        <v>163</v>
      </c>
      <c r="D50" s="392" t="s">
        <v>163</v>
      </c>
      <c r="E50" s="393" t="s">
        <v>163</v>
      </c>
      <c r="F50" s="61" t="s">
        <v>150</v>
      </c>
      <c r="G50" s="51">
        <v>4079343.3677949435</v>
      </c>
      <c r="H50" s="51">
        <f t="shared" si="0"/>
        <v>4691244.8729641847</v>
      </c>
      <c r="I50" s="51">
        <f t="shared" si="0"/>
        <v>5394931.6039088117</v>
      </c>
    </row>
    <row r="51" spans="2:9">
      <c r="B51" s="391" t="s">
        <v>164</v>
      </c>
      <c r="C51" s="392" t="s">
        <v>164</v>
      </c>
      <c r="D51" s="392" t="s">
        <v>164</v>
      </c>
      <c r="E51" s="393" t="s">
        <v>164</v>
      </c>
      <c r="F51" s="61" t="s">
        <v>150</v>
      </c>
      <c r="G51" s="51">
        <v>3992628.2231460675</v>
      </c>
      <c r="H51" s="51">
        <f t="shared" si="0"/>
        <v>4591522.4566179775</v>
      </c>
      <c r="I51" s="51">
        <f t="shared" si="0"/>
        <v>5280250.8251106739</v>
      </c>
    </row>
    <row r="52" spans="2:9">
      <c r="B52" s="391" t="s">
        <v>165</v>
      </c>
      <c r="C52" s="392" t="s">
        <v>165</v>
      </c>
      <c r="D52" s="392" t="s">
        <v>165</v>
      </c>
      <c r="E52" s="393" t="s">
        <v>165</v>
      </c>
      <c r="F52" s="61" t="s">
        <v>150</v>
      </c>
      <c r="G52" s="51">
        <v>3976232.6028573038</v>
      </c>
      <c r="H52" s="51">
        <f t="shared" si="0"/>
        <v>4572667.4932858991</v>
      </c>
      <c r="I52" s="51">
        <f t="shared" si="0"/>
        <v>5258567.6172787836</v>
      </c>
    </row>
    <row r="53" spans="2:9">
      <c r="B53" s="391" t="s">
        <v>166</v>
      </c>
      <c r="C53" s="392" t="s">
        <v>166</v>
      </c>
      <c r="D53" s="392" t="s">
        <v>166</v>
      </c>
      <c r="E53" s="393" t="s">
        <v>166</v>
      </c>
      <c r="F53" s="61" t="s">
        <v>150</v>
      </c>
      <c r="G53" s="51">
        <v>3802813.1566432589</v>
      </c>
      <c r="H53" s="51">
        <f t="shared" ref="H53:I75" si="1">G53*1.15</f>
        <v>4373235.1301397476</v>
      </c>
      <c r="I53" s="51">
        <f t="shared" si="1"/>
        <v>5029220.3996607093</v>
      </c>
    </row>
    <row r="54" spans="2:9">
      <c r="B54" s="391" t="s">
        <v>167</v>
      </c>
      <c r="C54" s="392" t="s">
        <v>167</v>
      </c>
      <c r="D54" s="392" t="s">
        <v>167</v>
      </c>
      <c r="E54" s="393" t="s">
        <v>167</v>
      </c>
      <c r="F54" s="61" t="s">
        <v>150</v>
      </c>
      <c r="G54" s="51">
        <v>3052878.2904985957</v>
      </c>
      <c r="H54" s="51">
        <f t="shared" si="1"/>
        <v>3510810.0340733849</v>
      </c>
      <c r="I54" s="51">
        <f t="shared" si="1"/>
        <v>4037431.5391843924</v>
      </c>
    </row>
    <row r="55" spans="2:9">
      <c r="B55" s="391" t="s">
        <v>168</v>
      </c>
      <c r="C55" s="392"/>
      <c r="D55" s="392"/>
      <c r="E55" s="393"/>
      <c r="F55" s="61" t="s">
        <v>169</v>
      </c>
      <c r="G55" s="51">
        <v>28000</v>
      </c>
      <c r="H55" s="51">
        <f t="shared" si="1"/>
        <v>32199.999999999996</v>
      </c>
      <c r="I55" s="51">
        <f t="shared" si="1"/>
        <v>37029.999999999993</v>
      </c>
    </row>
    <row r="56" spans="2:9">
      <c r="B56" s="391" t="s">
        <v>170</v>
      </c>
      <c r="C56" s="392"/>
      <c r="D56" s="392"/>
      <c r="E56" s="393"/>
      <c r="F56" s="61" t="s">
        <v>169</v>
      </c>
      <c r="G56" s="51">
        <v>250000</v>
      </c>
      <c r="H56" s="51">
        <f t="shared" si="1"/>
        <v>287500</v>
      </c>
      <c r="I56" s="51">
        <f t="shared" si="1"/>
        <v>330625</v>
      </c>
    </row>
    <row r="57" spans="2:9">
      <c r="B57" s="391" t="s">
        <v>171</v>
      </c>
      <c r="C57" s="392"/>
      <c r="D57" s="392"/>
      <c r="E57" s="393"/>
      <c r="F57" s="61" t="s">
        <v>169</v>
      </c>
      <c r="G57" s="51">
        <v>750000</v>
      </c>
      <c r="H57" s="51">
        <f t="shared" si="1"/>
        <v>862499.99999999988</v>
      </c>
      <c r="I57" s="51">
        <f t="shared" si="1"/>
        <v>991874.99999999977</v>
      </c>
    </row>
    <row r="58" spans="2:9">
      <c r="B58" s="391" t="s">
        <v>172</v>
      </c>
      <c r="C58" s="392"/>
      <c r="D58" s="392"/>
      <c r="E58" s="393"/>
      <c r="F58" s="61" t="s">
        <v>150</v>
      </c>
      <c r="G58" s="51">
        <v>350000</v>
      </c>
      <c r="H58" s="51">
        <f t="shared" si="1"/>
        <v>402499.99999999994</v>
      </c>
      <c r="I58" s="51">
        <f t="shared" si="1"/>
        <v>462874.99999999988</v>
      </c>
    </row>
    <row r="59" spans="2:9">
      <c r="B59" s="391" t="s">
        <v>173</v>
      </c>
      <c r="C59" s="392"/>
      <c r="D59" s="392"/>
      <c r="E59" s="393"/>
      <c r="F59" s="61" t="s">
        <v>169</v>
      </c>
      <c r="G59" s="51">
        <v>3000000</v>
      </c>
      <c r="H59" s="51">
        <f t="shared" si="1"/>
        <v>3449999.9999999995</v>
      </c>
      <c r="I59" s="51">
        <f t="shared" si="1"/>
        <v>3967499.9999999991</v>
      </c>
    </row>
    <row r="60" spans="2:9">
      <c r="B60" s="391" t="s">
        <v>174</v>
      </c>
      <c r="C60" s="392"/>
      <c r="D60" s="392"/>
      <c r="E60" s="393"/>
      <c r="F60" s="61" t="s">
        <v>169</v>
      </c>
      <c r="G60" s="51">
        <v>220000</v>
      </c>
      <c r="H60" s="51">
        <f t="shared" si="1"/>
        <v>252999.99999999997</v>
      </c>
      <c r="I60" s="51">
        <f t="shared" si="1"/>
        <v>290949.99999999994</v>
      </c>
    </row>
    <row r="61" spans="2:9">
      <c r="B61" s="391" t="s">
        <v>175</v>
      </c>
      <c r="C61" s="392"/>
      <c r="D61" s="392"/>
      <c r="E61" s="393"/>
      <c r="F61" s="61" t="s">
        <v>169</v>
      </c>
      <c r="G61" s="51">
        <v>350000</v>
      </c>
      <c r="H61" s="51">
        <f t="shared" si="1"/>
        <v>402499.99999999994</v>
      </c>
      <c r="I61" s="51">
        <f t="shared" si="1"/>
        <v>462874.99999999988</v>
      </c>
    </row>
    <row r="62" spans="2:9">
      <c r="B62" s="391" t="s">
        <v>176</v>
      </c>
      <c r="C62" s="392"/>
      <c r="D62" s="392"/>
      <c r="E62" s="393"/>
      <c r="F62" s="61" t="s">
        <v>169</v>
      </c>
      <c r="G62" s="51">
        <v>750000</v>
      </c>
      <c r="H62" s="51">
        <f t="shared" si="1"/>
        <v>862499.99999999988</v>
      </c>
      <c r="I62" s="51">
        <f t="shared" si="1"/>
        <v>991874.99999999977</v>
      </c>
    </row>
    <row r="63" spans="2:9">
      <c r="B63" s="391" t="s">
        <v>177</v>
      </c>
      <c r="C63" s="392"/>
      <c r="D63" s="392"/>
      <c r="E63" s="393"/>
      <c r="F63" s="61" t="s">
        <v>150</v>
      </c>
      <c r="G63" s="51">
        <v>5680248</v>
      </c>
      <c r="H63" s="51">
        <f t="shared" si="1"/>
        <v>6532285.1999999993</v>
      </c>
      <c r="I63" s="51">
        <f t="shared" si="1"/>
        <v>7512127.9799999986</v>
      </c>
    </row>
    <row r="64" spans="2:9">
      <c r="B64" s="391" t="s">
        <v>178</v>
      </c>
      <c r="C64" s="392"/>
      <c r="D64" s="392"/>
      <c r="E64" s="393"/>
      <c r="F64" s="61" t="s">
        <v>150</v>
      </c>
      <c r="G64" s="51">
        <v>5680248</v>
      </c>
      <c r="H64" s="51">
        <f t="shared" si="1"/>
        <v>6532285.1999999993</v>
      </c>
      <c r="I64" s="51">
        <f t="shared" si="1"/>
        <v>7512127.9799999986</v>
      </c>
    </row>
    <row r="65" spans="2:9">
      <c r="B65" s="391" t="s">
        <v>179</v>
      </c>
      <c r="C65" s="392"/>
      <c r="D65" s="392"/>
      <c r="E65" s="393"/>
      <c r="F65" s="61" t="s">
        <v>169</v>
      </c>
      <c r="G65" s="51">
        <v>30000000</v>
      </c>
      <c r="H65" s="51">
        <f t="shared" si="1"/>
        <v>34500000</v>
      </c>
      <c r="I65" s="51">
        <f t="shared" si="1"/>
        <v>39675000</v>
      </c>
    </row>
    <row r="66" spans="2:9">
      <c r="B66" s="391" t="s">
        <v>180</v>
      </c>
      <c r="C66" s="392"/>
      <c r="D66" s="392"/>
      <c r="E66" s="393"/>
      <c r="F66" s="61" t="s">
        <v>150</v>
      </c>
      <c r="G66" s="51">
        <v>165000</v>
      </c>
      <c r="H66" s="51">
        <f t="shared" si="1"/>
        <v>189749.99999999997</v>
      </c>
      <c r="I66" s="51">
        <f t="shared" si="1"/>
        <v>218212.49999999994</v>
      </c>
    </row>
    <row r="67" spans="2:9">
      <c r="B67" s="391" t="s">
        <v>181</v>
      </c>
      <c r="C67" s="392"/>
      <c r="D67" s="392"/>
      <c r="E67" s="393"/>
      <c r="F67" s="61" t="s">
        <v>169</v>
      </c>
      <c r="G67" s="51">
        <v>400000000</v>
      </c>
      <c r="H67" s="51">
        <v>750000000</v>
      </c>
      <c r="I67" s="51">
        <v>1000000000</v>
      </c>
    </row>
    <row r="68" spans="2:9">
      <c r="B68" s="391" t="s">
        <v>182</v>
      </c>
      <c r="C68" s="392"/>
      <c r="D68" s="392"/>
      <c r="E68" s="393"/>
      <c r="F68" s="61" t="s">
        <v>169</v>
      </c>
      <c r="G68" s="51">
        <v>400000000</v>
      </c>
      <c r="H68" s="51">
        <v>400000000</v>
      </c>
      <c r="I68" s="51">
        <v>0</v>
      </c>
    </row>
    <row r="69" spans="2:9">
      <c r="B69" s="391" t="s">
        <v>183</v>
      </c>
      <c r="C69" s="392"/>
      <c r="D69" s="392"/>
      <c r="E69" s="393"/>
      <c r="F69" s="61" t="s">
        <v>169</v>
      </c>
      <c r="G69" s="51">
        <v>400000000</v>
      </c>
      <c r="H69" s="51">
        <v>250000000</v>
      </c>
      <c r="I69" s="51">
        <v>400000000</v>
      </c>
    </row>
    <row r="70" spans="2:9">
      <c r="B70" s="391" t="s">
        <v>184</v>
      </c>
      <c r="C70" s="392"/>
      <c r="D70" s="392"/>
      <c r="E70" s="393"/>
      <c r="F70" s="61" t="s">
        <v>169</v>
      </c>
      <c r="G70" s="51">
        <v>200000000</v>
      </c>
      <c r="H70" s="51">
        <v>200000000</v>
      </c>
      <c r="I70" s="51">
        <v>200000000</v>
      </c>
    </row>
    <row r="71" spans="2:9">
      <c r="B71" s="391" t="s">
        <v>185</v>
      </c>
      <c r="C71" s="392"/>
      <c r="D71" s="392"/>
      <c r="E71" s="393"/>
      <c r="F71" s="61" t="s">
        <v>169</v>
      </c>
      <c r="G71" s="51">
        <v>600000000</v>
      </c>
      <c r="H71" s="51">
        <v>750000000</v>
      </c>
      <c r="I71" s="51">
        <v>500000000</v>
      </c>
    </row>
    <row r="72" spans="2:9">
      <c r="B72" s="391" t="s">
        <v>186</v>
      </c>
      <c r="C72" s="392"/>
      <c r="D72" s="392"/>
      <c r="E72" s="393"/>
      <c r="F72" s="61" t="s">
        <v>169</v>
      </c>
      <c r="G72" s="51">
        <v>600000000</v>
      </c>
      <c r="H72" s="51">
        <v>600000000</v>
      </c>
      <c r="I72" s="51">
        <v>0</v>
      </c>
    </row>
    <row r="73" spans="2:9">
      <c r="B73" s="391" t="s">
        <v>187</v>
      </c>
      <c r="C73" s="392"/>
      <c r="D73" s="392"/>
      <c r="E73" s="393"/>
      <c r="F73" s="61" t="s">
        <v>169</v>
      </c>
      <c r="G73" s="51">
        <v>600000000</v>
      </c>
      <c r="H73" s="51">
        <v>350000000</v>
      </c>
      <c r="I73" s="51">
        <v>500000000</v>
      </c>
    </row>
    <row r="74" spans="2:9">
      <c r="B74" s="391" t="s">
        <v>188</v>
      </c>
      <c r="C74" s="392"/>
      <c r="D74" s="392"/>
      <c r="E74" s="393"/>
      <c r="F74" s="61" t="s">
        <v>169</v>
      </c>
      <c r="G74" s="51">
        <v>400000000</v>
      </c>
      <c r="H74" s="51">
        <v>400000000</v>
      </c>
      <c r="I74" s="51">
        <v>400000000</v>
      </c>
    </row>
    <row r="75" spans="2:9">
      <c r="B75" s="391" t="s">
        <v>189</v>
      </c>
      <c r="C75" s="392"/>
      <c r="D75" s="392"/>
      <c r="E75" s="393"/>
      <c r="F75" s="61" t="s">
        <v>190</v>
      </c>
      <c r="G75" s="51">
        <v>350000</v>
      </c>
      <c r="H75" s="51">
        <f t="shared" si="1"/>
        <v>402499.99999999994</v>
      </c>
      <c r="I75" s="51">
        <f t="shared" si="1"/>
        <v>462874.99999999988</v>
      </c>
    </row>
    <row r="76" spans="2:9">
      <c r="B76" s="391" t="s">
        <v>475</v>
      </c>
      <c r="C76" s="392"/>
      <c r="D76" s="392"/>
      <c r="E76" s="393"/>
      <c r="F76" s="61" t="s">
        <v>190</v>
      </c>
      <c r="G76" s="51">
        <v>200000</v>
      </c>
      <c r="H76" s="51">
        <f t="shared" ref="H76:I78" si="2">G76*1.15</f>
        <v>229999.99999999997</v>
      </c>
      <c r="I76" s="51">
        <f t="shared" si="2"/>
        <v>264499.99999999994</v>
      </c>
    </row>
    <row r="77" spans="2:9">
      <c r="B77" s="391" t="s">
        <v>476</v>
      </c>
      <c r="C77" s="392"/>
      <c r="D77" s="392"/>
      <c r="E77" s="393"/>
      <c r="F77" s="61" t="s">
        <v>190</v>
      </c>
      <c r="G77" s="51">
        <v>1500000</v>
      </c>
      <c r="H77" s="51">
        <f t="shared" si="2"/>
        <v>1724999.9999999998</v>
      </c>
      <c r="I77" s="51">
        <f t="shared" si="2"/>
        <v>1983749.9999999995</v>
      </c>
    </row>
    <row r="78" spans="2:9">
      <c r="B78" s="391" t="s">
        <v>477</v>
      </c>
      <c r="C78" s="392"/>
      <c r="D78" s="392"/>
      <c r="E78" s="393"/>
      <c r="F78" s="61" t="s">
        <v>190</v>
      </c>
      <c r="G78" s="51">
        <v>6000000</v>
      </c>
      <c r="H78" s="51">
        <f t="shared" si="2"/>
        <v>6899999.9999999991</v>
      </c>
      <c r="I78" s="51">
        <f t="shared" si="2"/>
        <v>7934999.9999999981</v>
      </c>
    </row>
  </sheetData>
  <mergeCells count="97">
    <mergeCell ref="B33:C33"/>
    <mergeCell ref="F1:F3"/>
    <mergeCell ref="A1:A3"/>
    <mergeCell ref="B1:B3"/>
    <mergeCell ref="C1:C3"/>
    <mergeCell ref="D1:D3"/>
    <mergeCell ref="E1:E3"/>
    <mergeCell ref="G1:G3"/>
    <mergeCell ref="H1:H3"/>
    <mergeCell ref="I1:I3"/>
    <mergeCell ref="J1:U1"/>
    <mergeCell ref="V1:AG1"/>
    <mergeCell ref="AT1:BE1"/>
    <mergeCell ref="BF1:BQ1"/>
    <mergeCell ref="BR1:CC1"/>
    <mergeCell ref="CD1:CO1"/>
    <mergeCell ref="J2:M2"/>
    <mergeCell ref="N2:Q2"/>
    <mergeCell ref="R2:U2"/>
    <mergeCell ref="V2:Y2"/>
    <mergeCell ref="Z2:AC2"/>
    <mergeCell ref="AD2:AG2"/>
    <mergeCell ref="AH1:AS1"/>
    <mergeCell ref="AH2:AK2"/>
    <mergeCell ref="AL2:AO2"/>
    <mergeCell ref="AP2:AS2"/>
    <mergeCell ref="CL2:CO2"/>
    <mergeCell ref="AT2:AW2"/>
    <mergeCell ref="AX2:BA2"/>
    <mergeCell ref="BB2:BE2"/>
    <mergeCell ref="BF2:BI2"/>
    <mergeCell ref="BJ2:BM2"/>
    <mergeCell ref="BN2:BQ2"/>
    <mergeCell ref="BR2:BU2"/>
    <mergeCell ref="BV2:BY2"/>
    <mergeCell ref="BZ2:CC2"/>
    <mergeCell ref="CD2:CG2"/>
    <mergeCell ref="CH2:CK2"/>
    <mergeCell ref="B34:I34"/>
    <mergeCell ref="A4:A22"/>
    <mergeCell ref="B4:B6"/>
    <mergeCell ref="B7:B9"/>
    <mergeCell ref="B11:B12"/>
    <mergeCell ref="B13:B17"/>
    <mergeCell ref="B18:B22"/>
    <mergeCell ref="B25:E25"/>
    <mergeCell ref="B26:E26"/>
    <mergeCell ref="B27:E27"/>
    <mergeCell ref="B28:E28"/>
    <mergeCell ref="B29:E29"/>
    <mergeCell ref="B31:C31"/>
    <mergeCell ref="E31:G31"/>
    <mergeCell ref="B32:C32"/>
    <mergeCell ref="E32:G32"/>
    <mergeCell ref="B47:E47"/>
    <mergeCell ref="B35:E35"/>
    <mergeCell ref="B36:E36"/>
    <mergeCell ref="B38:E38"/>
    <mergeCell ref="B39:E39"/>
    <mergeCell ref="B40:E40"/>
    <mergeCell ref="B41:E41"/>
    <mergeCell ref="B42:E42"/>
    <mergeCell ref="B43:E43"/>
    <mergeCell ref="B44:E44"/>
    <mergeCell ref="B45:E45"/>
    <mergeCell ref="B46:E46"/>
    <mergeCell ref="B59:E59"/>
    <mergeCell ref="B48:E48"/>
    <mergeCell ref="B49:E49"/>
    <mergeCell ref="B50:E50"/>
    <mergeCell ref="B51:E51"/>
    <mergeCell ref="B52:E52"/>
    <mergeCell ref="B53:E53"/>
    <mergeCell ref="B54:E54"/>
    <mergeCell ref="B55:E55"/>
    <mergeCell ref="B56:E56"/>
    <mergeCell ref="B57:E57"/>
    <mergeCell ref="B58:E58"/>
    <mergeCell ref="B71:E71"/>
    <mergeCell ref="B60:E60"/>
    <mergeCell ref="B61:E61"/>
    <mergeCell ref="B62:E62"/>
    <mergeCell ref="B63:E63"/>
    <mergeCell ref="B64:E64"/>
    <mergeCell ref="B65:E65"/>
    <mergeCell ref="B66:E66"/>
    <mergeCell ref="B67:E67"/>
    <mergeCell ref="B68:E68"/>
    <mergeCell ref="B69:E69"/>
    <mergeCell ref="B70:E70"/>
    <mergeCell ref="B78:E78"/>
    <mergeCell ref="B72:E72"/>
    <mergeCell ref="B73:E73"/>
    <mergeCell ref="B74:E74"/>
    <mergeCell ref="B75:E75"/>
    <mergeCell ref="B76:E76"/>
    <mergeCell ref="B77:E77"/>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31226-9993-4E94-B34D-2DDA4E885C8E}">
  <sheetPr>
    <tabColor rgb="FF00B050"/>
  </sheetPr>
  <dimension ref="A1:CO49"/>
  <sheetViews>
    <sheetView zoomScaleNormal="100" workbookViewId="0">
      <pane xSplit="9" ySplit="1" topLeftCell="J2" activePane="bottomRight" state="frozen"/>
      <selection pane="topRight" activeCell="J1" sqref="J1"/>
      <selection pane="bottomLeft" activeCell="A4" sqref="A4"/>
      <selection pane="bottomRight" activeCell="F3" sqref="F3:G3"/>
    </sheetView>
  </sheetViews>
  <sheetFormatPr defaultColWidth="11.42578125" defaultRowHeight="15"/>
  <cols>
    <col min="1" max="1" width="15.42578125" customWidth="1"/>
    <col min="2" max="2" width="21.7109375" style="48" customWidth="1"/>
    <col min="3" max="4" width="23" style="48" customWidth="1"/>
    <col min="5" max="5" width="10.42578125" style="62" customWidth="1"/>
    <col min="6" max="6" width="10.42578125" style="48" customWidth="1"/>
    <col min="7" max="8" width="14" style="48" bestFit="1" customWidth="1"/>
    <col min="9" max="9" width="16.140625" style="48" customWidth="1"/>
    <col min="10" max="10" width="11.42578125" style="48"/>
    <col min="11" max="11" width="12.42578125" style="48" customWidth="1"/>
    <col min="12" max="13" width="11.42578125" style="48"/>
    <col min="14" max="14" width="12.42578125" style="48" bestFit="1" customWidth="1"/>
    <col min="15" max="17" width="11.42578125" style="48"/>
    <col min="18" max="18" width="12.42578125" style="48" bestFit="1" customWidth="1"/>
    <col min="19" max="20" width="11.42578125" style="48"/>
    <col min="21" max="21" width="11.42578125" style="54"/>
    <col min="23" max="24" width="12.42578125" bestFit="1" customWidth="1"/>
    <col min="27" max="28" width="12.42578125" bestFit="1" customWidth="1"/>
    <col min="31" max="32" width="12.42578125" bestFit="1" customWidth="1"/>
    <col min="35" max="36" width="12.42578125" bestFit="1" customWidth="1"/>
    <col min="39" max="40" width="12.42578125" bestFit="1" customWidth="1"/>
    <col min="43" max="43" width="12.42578125" bestFit="1" customWidth="1"/>
  </cols>
  <sheetData>
    <row r="1" spans="1:93" ht="35.1" customHeight="1">
      <c r="B1" s="351" t="s">
        <v>790</v>
      </c>
      <c r="C1" s="351"/>
      <c r="D1" s="351"/>
      <c r="E1" s="351"/>
      <c r="F1" s="351"/>
      <c r="G1" s="351"/>
    </row>
    <row r="2" spans="1:93">
      <c r="B2" s="353" t="s">
        <v>136</v>
      </c>
      <c r="C2" s="354"/>
      <c r="D2" s="354"/>
      <c r="E2" s="402"/>
      <c r="F2" s="431">
        <f>'[2]Costeo Sis Inv'!F16+'[2]Costeo Internacionalización'!F17+'[2]Costeo Ecosist Inv'!F25</f>
        <v>1178095076.5045881</v>
      </c>
      <c r="G2" s="431"/>
    </row>
    <row r="3" spans="1:93">
      <c r="B3" s="353" t="s">
        <v>137</v>
      </c>
      <c r="C3" s="354"/>
      <c r="D3" s="354"/>
      <c r="E3" s="402"/>
      <c r="F3" s="431">
        <f>'[2]Costeo Sis Inv'!F17+'[2]Costeo Internacionalización'!F18+'[2]Costeo Ecosist Inv'!F26</f>
        <v>2053680650.2829833</v>
      </c>
      <c r="G3" s="431"/>
    </row>
    <row r="4" spans="1:93" s="48" customFormat="1">
      <c r="A4"/>
      <c r="B4" s="353" t="s">
        <v>138</v>
      </c>
      <c r="C4" s="354"/>
      <c r="D4" s="354"/>
      <c r="E4" s="402"/>
      <c r="F4" s="431">
        <f>'[2]Costeo Sis Inv'!F18+'[2]Costeo Internacionalización'!F19+'[2]Costeo Ecosist Inv'!F27</f>
        <v>0</v>
      </c>
      <c r="G4" s="431"/>
      <c r="U4" s="5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row>
    <row r="5" spans="1:93" s="48" customFormat="1">
      <c r="A5"/>
      <c r="B5" s="353" t="s">
        <v>139</v>
      </c>
      <c r="C5" s="354"/>
      <c r="D5" s="354"/>
      <c r="E5" s="402"/>
      <c r="F5" s="431">
        <f>'[2]Costeo Sis Inv'!F19+'[2]Costeo Internacionalización'!F20+'[2]Costeo Ecosist Inv'!F28</f>
        <v>0</v>
      </c>
      <c r="G5" s="431"/>
      <c r="U5" s="54"/>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row>
    <row r="6" spans="1:93" s="48" customFormat="1">
      <c r="A6"/>
      <c r="B6" s="358" t="s">
        <v>140</v>
      </c>
      <c r="C6" s="359"/>
      <c r="D6" s="359"/>
      <c r="E6" s="403"/>
      <c r="F6" s="432">
        <f>SUM(F2:G5)</f>
        <v>3231775726.7875714</v>
      </c>
      <c r="G6" s="432"/>
      <c r="U6" s="54"/>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row>
    <row r="8" spans="1:93" s="48" customFormat="1">
      <c r="A8"/>
      <c r="B8" s="395" t="s">
        <v>141</v>
      </c>
      <c r="C8" s="396"/>
      <c r="D8" s="396"/>
      <c r="E8" s="396"/>
      <c r="F8" s="396"/>
      <c r="G8" s="396"/>
      <c r="H8" s="396"/>
      <c r="I8" s="396"/>
      <c r="J8" s="56"/>
      <c r="U8" s="54"/>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row>
    <row r="9" spans="1:93" s="48" customFormat="1" ht="38.25">
      <c r="A9"/>
      <c r="B9" s="391" t="s">
        <v>142</v>
      </c>
      <c r="C9" s="392"/>
      <c r="D9" s="392"/>
      <c r="E9" s="393"/>
      <c r="F9" s="60" t="s">
        <v>143</v>
      </c>
      <c r="G9" s="60" t="s">
        <v>144</v>
      </c>
      <c r="H9" s="60" t="s">
        <v>145</v>
      </c>
      <c r="I9" s="60" t="s">
        <v>146</v>
      </c>
      <c r="U9" s="54"/>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row>
    <row r="10" spans="1:93" s="48" customFormat="1">
      <c r="A10"/>
      <c r="B10" s="391" t="s">
        <v>147</v>
      </c>
      <c r="C10" s="392"/>
      <c r="D10" s="392"/>
      <c r="E10" s="393"/>
      <c r="F10" s="61" t="s">
        <v>148</v>
      </c>
      <c r="G10" s="51">
        <v>100000</v>
      </c>
      <c r="H10" s="51">
        <f>G10*1.15</f>
        <v>114999.99999999999</v>
      </c>
      <c r="I10" s="51">
        <f>H10*1.15</f>
        <v>132249.99999999997</v>
      </c>
      <c r="U10" s="54"/>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row>
    <row r="11" spans="1:93" s="48" customFormat="1">
      <c r="A11"/>
      <c r="B11" s="57" t="s">
        <v>149</v>
      </c>
      <c r="C11" s="58"/>
      <c r="D11" s="58"/>
      <c r="E11" s="59"/>
      <c r="F11" s="61" t="s">
        <v>150</v>
      </c>
      <c r="G11" s="51">
        <v>11800000</v>
      </c>
      <c r="H11" s="51">
        <f t="shared" ref="H11:I26" si="0">G11*1.15</f>
        <v>13569999.999999998</v>
      </c>
      <c r="I11" s="51">
        <f t="shared" si="0"/>
        <v>15605499.999999996</v>
      </c>
      <c r="U11" s="54"/>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row>
    <row r="12" spans="1:93" s="48" customFormat="1">
      <c r="A12"/>
      <c r="B12" s="391" t="s">
        <v>151</v>
      </c>
      <c r="C12" s="392"/>
      <c r="D12" s="392"/>
      <c r="E12" s="393"/>
      <c r="F12" s="61" t="s">
        <v>148</v>
      </c>
      <c r="G12" s="51">
        <v>5800</v>
      </c>
      <c r="H12" s="51">
        <f t="shared" si="0"/>
        <v>6669.9999999999991</v>
      </c>
      <c r="I12" s="51">
        <f t="shared" si="0"/>
        <v>7670.4999999999982</v>
      </c>
      <c r="U12" s="54"/>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row>
    <row r="13" spans="1:93" s="48" customFormat="1">
      <c r="A13"/>
      <c r="B13" s="391" t="s">
        <v>152</v>
      </c>
      <c r="C13" s="392"/>
      <c r="D13" s="392"/>
      <c r="E13" s="393"/>
      <c r="F13" s="61" t="s">
        <v>148</v>
      </c>
      <c r="G13" s="51">
        <v>7250</v>
      </c>
      <c r="H13" s="51">
        <f t="shared" si="0"/>
        <v>8337.5</v>
      </c>
      <c r="I13" s="51">
        <f t="shared" si="0"/>
        <v>9588.125</v>
      </c>
      <c r="U13" s="54"/>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row>
    <row r="14" spans="1:93" s="48" customFormat="1">
      <c r="A14"/>
      <c r="B14" s="391" t="s">
        <v>153</v>
      </c>
      <c r="C14" s="392"/>
      <c r="D14" s="392"/>
      <c r="E14" s="393"/>
      <c r="F14" s="61" t="s">
        <v>148</v>
      </c>
      <c r="G14" s="51">
        <v>10150</v>
      </c>
      <c r="H14" s="51">
        <f t="shared" si="0"/>
        <v>11672.5</v>
      </c>
      <c r="I14" s="51">
        <f t="shared" si="0"/>
        <v>13423.374999999998</v>
      </c>
      <c r="U14" s="5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row>
    <row r="15" spans="1:93" s="48" customFormat="1">
      <c r="A15"/>
      <c r="B15" s="391" t="s">
        <v>154</v>
      </c>
      <c r="C15" s="392"/>
      <c r="D15" s="392"/>
      <c r="E15" s="393"/>
      <c r="F15" s="61" t="s">
        <v>148</v>
      </c>
      <c r="G15" s="51">
        <v>21750</v>
      </c>
      <c r="H15" s="51">
        <f t="shared" si="0"/>
        <v>25012.499999999996</v>
      </c>
      <c r="I15" s="51">
        <f t="shared" si="0"/>
        <v>28764.374999999993</v>
      </c>
      <c r="U15" s="54"/>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row>
    <row r="16" spans="1:93" s="48" customFormat="1">
      <c r="A16"/>
      <c r="B16" s="391" t="s">
        <v>155</v>
      </c>
      <c r="C16" s="392"/>
      <c r="D16" s="392"/>
      <c r="E16" s="393"/>
      <c r="F16" s="61" t="s">
        <v>148</v>
      </c>
      <c r="G16" s="51">
        <v>27549</v>
      </c>
      <c r="H16" s="51">
        <f t="shared" si="0"/>
        <v>31681.35</v>
      </c>
      <c r="I16" s="51">
        <f t="shared" si="0"/>
        <v>36433.552499999998</v>
      </c>
      <c r="U16" s="54"/>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row>
    <row r="17" spans="1:93" s="48" customFormat="1">
      <c r="A17"/>
      <c r="B17" s="391" t="s">
        <v>156</v>
      </c>
      <c r="C17" s="392"/>
      <c r="D17" s="392"/>
      <c r="E17" s="393"/>
      <c r="F17" s="61" t="s">
        <v>150</v>
      </c>
      <c r="G17" s="51">
        <v>6450000</v>
      </c>
      <c r="H17" s="51">
        <f t="shared" si="0"/>
        <v>7417499.9999999991</v>
      </c>
      <c r="I17" s="51">
        <f t="shared" si="0"/>
        <v>8530124.9999999981</v>
      </c>
      <c r="U17" s="54"/>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row>
    <row r="18" spans="1:93" s="48" customFormat="1">
      <c r="A18"/>
      <c r="B18" s="391" t="s">
        <v>157</v>
      </c>
      <c r="C18" s="392"/>
      <c r="D18" s="392"/>
      <c r="E18" s="393"/>
      <c r="F18" s="61" t="s">
        <v>150</v>
      </c>
      <c r="G18" s="51">
        <v>3550000</v>
      </c>
      <c r="H18" s="51">
        <f t="shared" si="0"/>
        <v>4082499.9999999995</v>
      </c>
      <c r="I18" s="51">
        <f t="shared" si="0"/>
        <v>4694874.9999999991</v>
      </c>
      <c r="U18" s="54"/>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row>
    <row r="19" spans="1:93" s="48" customFormat="1">
      <c r="A19"/>
      <c r="B19" s="391" t="s">
        <v>158</v>
      </c>
      <c r="C19" s="392"/>
      <c r="D19" s="392"/>
      <c r="E19" s="393"/>
      <c r="F19" s="61" t="s">
        <v>150</v>
      </c>
      <c r="G19" s="51">
        <v>2050000</v>
      </c>
      <c r="H19" s="51">
        <f t="shared" si="0"/>
        <v>2357500</v>
      </c>
      <c r="I19" s="51">
        <f t="shared" si="0"/>
        <v>2711125</v>
      </c>
      <c r="U19" s="54"/>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row>
    <row r="20" spans="1:93" s="48" customFormat="1">
      <c r="A20"/>
      <c r="B20" s="391" t="s">
        <v>159</v>
      </c>
      <c r="C20" s="392" t="s">
        <v>159</v>
      </c>
      <c r="D20" s="392" t="s">
        <v>159</v>
      </c>
      <c r="E20" s="393" t="s">
        <v>159</v>
      </c>
      <c r="F20" s="61" t="s">
        <v>150</v>
      </c>
      <c r="G20" s="51">
        <v>8783593.975252809</v>
      </c>
      <c r="H20" s="51">
        <f t="shared" si="0"/>
        <v>10101133.07154073</v>
      </c>
      <c r="I20" s="51">
        <f t="shared" si="0"/>
        <v>11616303.032271838</v>
      </c>
      <c r="U20" s="54"/>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row>
    <row r="21" spans="1:93">
      <c r="B21" s="391" t="s">
        <v>160</v>
      </c>
      <c r="C21" s="392" t="s">
        <v>160</v>
      </c>
      <c r="D21" s="392" t="s">
        <v>160</v>
      </c>
      <c r="E21" s="393" t="s">
        <v>160</v>
      </c>
      <c r="F21" s="61" t="s">
        <v>150</v>
      </c>
      <c r="G21" s="51">
        <v>7210527.9050035113</v>
      </c>
      <c r="H21" s="51">
        <f t="shared" si="0"/>
        <v>8292107.0907540377</v>
      </c>
      <c r="I21" s="51">
        <f t="shared" si="0"/>
        <v>9535923.1543671433</v>
      </c>
    </row>
    <row r="22" spans="1:93">
      <c r="B22" s="391" t="s">
        <v>161</v>
      </c>
      <c r="C22" s="392" t="s">
        <v>161</v>
      </c>
      <c r="D22" s="392" t="s">
        <v>161</v>
      </c>
      <c r="E22" s="393" t="s">
        <v>161</v>
      </c>
      <c r="F22" s="61" t="s">
        <v>150</v>
      </c>
      <c r="G22" s="51">
        <v>6287539.2380898874</v>
      </c>
      <c r="H22" s="51">
        <f t="shared" si="0"/>
        <v>7230670.1238033697</v>
      </c>
      <c r="I22" s="51">
        <f t="shared" si="0"/>
        <v>8315270.6423738748</v>
      </c>
    </row>
    <row r="23" spans="1:93">
      <c r="B23" s="391" t="s">
        <v>162</v>
      </c>
      <c r="C23" s="392" t="s">
        <v>162</v>
      </c>
      <c r="D23" s="392" t="s">
        <v>162</v>
      </c>
      <c r="E23" s="393" t="s">
        <v>162</v>
      </c>
      <c r="F23" s="61" t="s">
        <v>150</v>
      </c>
      <c r="G23" s="51">
        <v>5680247.9545944529</v>
      </c>
      <c r="H23" s="51">
        <f t="shared" si="0"/>
        <v>6532285.1477836203</v>
      </c>
      <c r="I23" s="51">
        <f t="shared" si="0"/>
        <v>7512127.9199511623</v>
      </c>
    </row>
    <row r="24" spans="1:93">
      <c r="B24" s="391" t="s">
        <v>163</v>
      </c>
      <c r="C24" s="392" t="s">
        <v>163</v>
      </c>
      <c r="D24" s="392" t="s">
        <v>163</v>
      </c>
      <c r="E24" s="393" t="s">
        <v>163</v>
      </c>
      <c r="F24" s="61" t="s">
        <v>150</v>
      </c>
      <c r="G24" s="51">
        <v>4079343.3677949435</v>
      </c>
      <c r="H24" s="51">
        <f t="shared" si="0"/>
        <v>4691244.8729641847</v>
      </c>
      <c r="I24" s="51">
        <f t="shared" si="0"/>
        <v>5394931.6039088117</v>
      </c>
    </row>
    <row r="25" spans="1:93" s="48" customFormat="1">
      <c r="A25"/>
      <c r="B25" s="391" t="s">
        <v>164</v>
      </c>
      <c r="C25" s="392" t="s">
        <v>164</v>
      </c>
      <c r="D25" s="392" t="s">
        <v>164</v>
      </c>
      <c r="E25" s="393" t="s">
        <v>164</v>
      </c>
      <c r="F25" s="61" t="s">
        <v>150</v>
      </c>
      <c r="G25" s="51">
        <v>3992628.2231460675</v>
      </c>
      <c r="H25" s="51">
        <f t="shared" si="0"/>
        <v>4591522.4566179775</v>
      </c>
      <c r="I25" s="51">
        <f t="shared" si="0"/>
        <v>5280250.8251106739</v>
      </c>
      <c r="U25" s="54"/>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row>
    <row r="26" spans="1:93" s="48" customFormat="1">
      <c r="A26"/>
      <c r="B26" s="391" t="s">
        <v>165</v>
      </c>
      <c r="C26" s="392" t="s">
        <v>165</v>
      </c>
      <c r="D26" s="392" t="s">
        <v>165</v>
      </c>
      <c r="E26" s="393" t="s">
        <v>165</v>
      </c>
      <c r="F26" s="61" t="s">
        <v>150</v>
      </c>
      <c r="G26" s="51">
        <v>3976232.6028573038</v>
      </c>
      <c r="H26" s="51">
        <f t="shared" si="0"/>
        <v>4572667.4932858991</v>
      </c>
      <c r="I26" s="51">
        <f t="shared" si="0"/>
        <v>5258567.6172787836</v>
      </c>
      <c r="U26" s="54"/>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row>
    <row r="27" spans="1:93" s="48" customFormat="1">
      <c r="A27"/>
      <c r="B27" s="391" t="s">
        <v>166</v>
      </c>
      <c r="C27" s="392" t="s">
        <v>166</v>
      </c>
      <c r="D27" s="392" t="s">
        <v>166</v>
      </c>
      <c r="E27" s="393" t="s">
        <v>166</v>
      </c>
      <c r="F27" s="61" t="s">
        <v>150</v>
      </c>
      <c r="G27" s="51">
        <v>3802813.1566432589</v>
      </c>
      <c r="H27" s="51">
        <f t="shared" ref="H27:I49" si="1">G27*1.15</f>
        <v>4373235.1301397476</v>
      </c>
      <c r="I27" s="51">
        <f t="shared" si="1"/>
        <v>5029220.3996607093</v>
      </c>
      <c r="U27" s="54"/>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row>
    <row r="28" spans="1:93" s="48" customFormat="1">
      <c r="A28"/>
      <c r="B28" s="391" t="s">
        <v>167</v>
      </c>
      <c r="C28" s="392" t="s">
        <v>167</v>
      </c>
      <c r="D28" s="392" t="s">
        <v>167</v>
      </c>
      <c r="E28" s="393" t="s">
        <v>167</v>
      </c>
      <c r="F28" s="61" t="s">
        <v>150</v>
      </c>
      <c r="G28" s="51">
        <v>3052878.2904985957</v>
      </c>
      <c r="H28" s="51">
        <f t="shared" si="1"/>
        <v>3510810.0340733849</v>
      </c>
      <c r="I28" s="51">
        <f t="shared" si="1"/>
        <v>4037431.5391843924</v>
      </c>
      <c r="U28" s="54"/>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row>
    <row r="29" spans="1:93" s="48" customFormat="1">
      <c r="A29"/>
      <c r="B29" s="391" t="s">
        <v>168</v>
      </c>
      <c r="C29" s="392"/>
      <c r="D29" s="392"/>
      <c r="E29" s="393"/>
      <c r="F29" s="61" t="s">
        <v>169</v>
      </c>
      <c r="G29" s="51">
        <v>28000</v>
      </c>
      <c r="H29" s="51">
        <f t="shared" si="1"/>
        <v>32199.999999999996</v>
      </c>
      <c r="I29" s="51">
        <f t="shared" si="1"/>
        <v>37029.999999999993</v>
      </c>
      <c r="U29" s="54"/>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row>
    <row r="30" spans="1:93" s="48" customFormat="1">
      <c r="A30"/>
      <c r="B30" s="391" t="s">
        <v>170</v>
      </c>
      <c r="C30" s="392"/>
      <c r="D30" s="392"/>
      <c r="E30" s="393"/>
      <c r="F30" s="61" t="s">
        <v>169</v>
      </c>
      <c r="G30" s="51">
        <v>250000</v>
      </c>
      <c r="H30" s="51">
        <f t="shared" si="1"/>
        <v>287500</v>
      </c>
      <c r="I30" s="51">
        <f t="shared" si="1"/>
        <v>330625</v>
      </c>
      <c r="U30" s="54"/>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row>
    <row r="31" spans="1:93" s="48" customFormat="1">
      <c r="A31"/>
      <c r="B31" s="391" t="s">
        <v>171</v>
      </c>
      <c r="C31" s="392"/>
      <c r="D31" s="392"/>
      <c r="E31" s="393"/>
      <c r="F31" s="61" t="s">
        <v>169</v>
      </c>
      <c r="G31" s="51">
        <v>750000</v>
      </c>
      <c r="H31" s="51">
        <f t="shared" si="1"/>
        <v>862499.99999999988</v>
      </c>
      <c r="I31" s="51">
        <f t="shared" si="1"/>
        <v>991874.99999999977</v>
      </c>
      <c r="U31" s="54"/>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row>
    <row r="32" spans="1:93" s="48" customFormat="1">
      <c r="A32"/>
      <c r="B32" s="391" t="s">
        <v>172</v>
      </c>
      <c r="C32" s="392"/>
      <c r="D32" s="392"/>
      <c r="E32" s="393"/>
      <c r="F32" s="61" t="s">
        <v>150</v>
      </c>
      <c r="G32" s="51">
        <v>350000</v>
      </c>
      <c r="H32" s="51">
        <f t="shared" si="1"/>
        <v>402499.99999999994</v>
      </c>
      <c r="I32" s="51">
        <f t="shared" si="1"/>
        <v>462874.99999999988</v>
      </c>
      <c r="U32" s="54"/>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row>
    <row r="33" spans="1:93" s="48" customFormat="1">
      <c r="A33"/>
      <c r="B33" s="391" t="s">
        <v>173</v>
      </c>
      <c r="C33" s="392"/>
      <c r="D33" s="392"/>
      <c r="E33" s="393"/>
      <c r="F33" s="61" t="s">
        <v>169</v>
      </c>
      <c r="G33" s="51">
        <v>3000000</v>
      </c>
      <c r="H33" s="51">
        <f t="shared" si="1"/>
        <v>3449999.9999999995</v>
      </c>
      <c r="I33" s="51">
        <f t="shared" si="1"/>
        <v>3967499.9999999991</v>
      </c>
      <c r="U33" s="54"/>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row>
    <row r="34" spans="1:93" s="48" customFormat="1">
      <c r="A34"/>
      <c r="B34" s="391" t="s">
        <v>174</v>
      </c>
      <c r="C34" s="392"/>
      <c r="D34" s="392"/>
      <c r="E34" s="393"/>
      <c r="F34" s="61" t="s">
        <v>169</v>
      </c>
      <c r="G34" s="51">
        <v>220000</v>
      </c>
      <c r="H34" s="51">
        <f t="shared" si="1"/>
        <v>252999.99999999997</v>
      </c>
      <c r="I34" s="51">
        <f t="shared" si="1"/>
        <v>290949.99999999994</v>
      </c>
      <c r="U34" s="5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row>
    <row r="35" spans="1:93" s="48" customFormat="1">
      <c r="A35"/>
      <c r="B35" s="391" t="s">
        <v>175</v>
      </c>
      <c r="C35" s="392"/>
      <c r="D35" s="392"/>
      <c r="E35" s="393"/>
      <c r="F35" s="61" t="s">
        <v>169</v>
      </c>
      <c r="G35" s="51">
        <v>350000</v>
      </c>
      <c r="H35" s="51">
        <f t="shared" si="1"/>
        <v>402499.99999999994</v>
      </c>
      <c r="I35" s="51">
        <f t="shared" si="1"/>
        <v>462874.99999999988</v>
      </c>
      <c r="U35" s="54"/>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row>
    <row r="36" spans="1:93" s="48" customFormat="1">
      <c r="A36"/>
      <c r="B36" s="391" t="s">
        <v>176</v>
      </c>
      <c r="C36" s="392"/>
      <c r="D36" s="392"/>
      <c r="E36" s="393"/>
      <c r="F36" s="61" t="s">
        <v>169</v>
      </c>
      <c r="G36" s="51">
        <v>750000</v>
      </c>
      <c r="H36" s="51">
        <f t="shared" si="1"/>
        <v>862499.99999999988</v>
      </c>
      <c r="I36" s="51">
        <f t="shared" si="1"/>
        <v>991874.99999999977</v>
      </c>
      <c r="U36" s="54"/>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row>
    <row r="37" spans="1:93" s="48" customFormat="1">
      <c r="A37"/>
      <c r="B37" s="391" t="s">
        <v>177</v>
      </c>
      <c r="C37" s="392"/>
      <c r="D37" s="392"/>
      <c r="E37" s="393"/>
      <c r="F37" s="61" t="s">
        <v>150</v>
      </c>
      <c r="G37" s="51">
        <v>5680248</v>
      </c>
      <c r="H37" s="51">
        <f t="shared" si="1"/>
        <v>6532285.1999999993</v>
      </c>
      <c r="I37" s="51">
        <f t="shared" si="1"/>
        <v>7512127.9799999986</v>
      </c>
      <c r="U37" s="54"/>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row>
    <row r="38" spans="1:93" s="48" customFormat="1">
      <c r="A38"/>
      <c r="B38" s="391" t="s">
        <v>178</v>
      </c>
      <c r="C38" s="392"/>
      <c r="D38" s="392"/>
      <c r="E38" s="393"/>
      <c r="F38" s="61" t="s">
        <v>150</v>
      </c>
      <c r="G38" s="51">
        <v>5680248</v>
      </c>
      <c r="H38" s="51">
        <f t="shared" si="1"/>
        <v>6532285.1999999993</v>
      </c>
      <c r="I38" s="51">
        <f t="shared" si="1"/>
        <v>7512127.9799999986</v>
      </c>
      <c r="U38" s="54"/>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row>
    <row r="39" spans="1:93" s="48" customFormat="1">
      <c r="A39"/>
      <c r="B39" s="391" t="s">
        <v>179</v>
      </c>
      <c r="C39" s="392"/>
      <c r="D39" s="392"/>
      <c r="E39" s="393"/>
      <c r="F39" s="61" t="s">
        <v>169</v>
      </c>
      <c r="G39" s="51">
        <v>30000000</v>
      </c>
      <c r="H39" s="51">
        <f t="shared" si="1"/>
        <v>34500000</v>
      </c>
      <c r="I39" s="51">
        <f t="shared" si="1"/>
        <v>39675000</v>
      </c>
      <c r="U39" s="54"/>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row>
    <row r="40" spans="1:93" s="48" customFormat="1">
      <c r="A40"/>
      <c r="B40" s="391" t="s">
        <v>180</v>
      </c>
      <c r="C40" s="392"/>
      <c r="D40" s="392"/>
      <c r="E40" s="393"/>
      <c r="F40" s="61" t="s">
        <v>150</v>
      </c>
      <c r="G40" s="51">
        <v>165000</v>
      </c>
      <c r="H40" s="51">
        <f t="shared" si="1"/>
        <v>189749.99999999997</v>
      </c>
      <c r="I40" s="51">
        <f t="shared" si="1"/>
        <v>218212.49999999994</v>
      </c>
      <c r="U40" s="54"/>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row>
    <row r="41" spans="1:93" s="48" customFormat="1">
      <c r="A41"/>
      <c r="B41" s="391" t="s">
        <v>181</v>
      </c>
      <c r="C41" s="392"/>
      <c r="D41" s="392"/>
      <c r="E41" s="393"/>
      <c r="F41" s="61" t="s">
        <v>169</v>
      </c>
      <c r="G41" s="51">
        <v>400000000</v>
      </c>
      <c r="H41" s="51">
        <v>750000000</v>
      </c>
      <c r="I41" s="51">
        <v>1000000000</v>
      </c>
      <c r="U41" s="54"/>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row>
    <row r="42" spans="1:93" s="48" customFormat="1">
      <c r="A42"/>
      <c r="B42" s="391" t="s">
        <v>182</v>
      </c>
      <c r="C42" s="392"/>
      <c r="D42" s="392"/>
      <c r="E42" s="393"/>
      <c r="F42" s="61" t="s">
        <v>169</v>
      </c>
      <c r="G42" s="51">
        <v>400000000</v>
      </c>
      <c r="H42" s="51">
        <v>400000000</v>
      </c>
      <c r="I42" s="51">
        <v>0</v>
      </c>
      <c r="U42" s="54"/>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row>
    <row r="43" spans="1:93" s="48" customFormat="1">
      <c r="A43"/>
      <c r="B43" s="391" t="s">
        <v>183</v>
      </c>
      <c r="C43" s="392"/>
      <c r="D43" s="392"/>
      <c r="E43" s="393"/>
      <c r="F43" s="61" t="s">
        <v>169</v>
      </c>
      <c r="G43" s="51">
        <v>400000000</v>
      </c>
      <c r="H43" s="51">
        <v>250000000</v>
      </c>
      <c r="I43" s="51">
        <v>400000000</v>
      </c>
      <c r="U43" s="54"/>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row>
    <row r="44" spans="1:93" s="48" customFormat="1">
      <c r="A44"/>
      <c r="B44" s="391" t="s">
        <v>184</v>
      </c>
      <c r="C44" s="392"/>
      <c r="D44" s="392"/>
      <c r="E44" s="393"/>
      <c r="F44" s="61" t="s">
        <v>169</v>
      </c>
      <c r="G44" s="51">
        <v>200000000</v>
      </c>
      <c r="H44" s="51">
        <v>200000000</v>
      </c>
      <c r="I44" s="51">
        <v>200000000</v>
      </c>
      <c r="U44" s="5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row>
    <row r="45" spans="1:93" s="48" customFormat="1">
      <c r="A45"/>
      <c r="B45" s="391" t="s">
        <v>185</v>
      </c>
      <c r="C45" s="392"/>
      <c r="D45" s="392"/>
      <c r="E45" s="393"/>
      <c r="F45" s="61" t="s">
        <v>169</v>
      </c>
      <c r="G45" s="51">
        <v>600000000</v>
      </c>
      <c r="H45" s="51">
        <v>750000000</v>
      </c>
      <c r="I45" s="51">
        <v>500000000</v>
      </c>
      <c r="U45" s="54"/>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row>
    <row r="46" spans="1:93" s="48" customFormat="1">
      <c r="A46"/>
      <c r="B46" s="391" t="s">
        <v>186</v>
      </c>
      <c r="C46" s="392"/>
      <c r="D46" s="392"/>
      <c r="E46" s="393"/>
      <c r="F46" s="61" t="s">
        <v>169</v>
      </c>
      <c r="G46" s="51">
        <v>600000000</v>
      </c>
      <c r="H46" s="51">
        <v>600000000</v>
      </c>
      <c r="I46" s="51">
        <v>0</v>
      </c>
      <c r="U46" s="54"/>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row>
    <row r="47" spans="1:93" s="48" customFormat="1">
      <c r="A47"/>
      <c r="B47" s="391" t="s">
        <v>187</v>
      </c>
      <c r="C47" s="392"/>
      <c r="D47" s="392"/>
      <c r="E47" s="393"/>
      <c r="F47" s="61" t="s">
        <v>169</v>
      </c>
      <c r="G47" s="51">
        <v>600000000</v>
      </c>
      <c r="H47" s="51">
        <v>350000000</v>
      </c>
      <c r="I47" s="51">
        <v>500000000</v>
      </c>
      <c r="U47" s="54"/>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row>
    <row r="48" spans="1:93" s="48" customFormat="1">
      <c r="A48"/>
      <c r="B48" s="391" t="s">
        <v>188</v>
      </c>
      <c r="C48" s="392"/>
      <c r="D48" s="392"/>
      <c r="E48" s="393"/>
      <c r="F48" s="61" t="s">
        <v>169</v>
      </c>
      <c r="G48" s="51">
        <v>400000000</v>
      </c>
      <c r="H48" s="51">
        <v>400000000</v>
      </c>
      <c r="I48" s="51">
        <v>400000000</v>
      </c>
      <c r="U48" s="54"/>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row>
    <row r="49" spans="1:93" s="48" customFormat="1">
      <c r="A49"/>
      <c r="B49" s="391" t="s">
        <v>189</v>
      </c>
      <c r="C49" s="392"/>
      <c r="D49" s="392"/>
      <c r="E49" s="393"/>
      <c r="F49" s="61" t="s">
        <v>190</v>
      </c>
      <c r="G49" s="51">
        <v>350000</v>
      </c>
      <c r="H49" s="51">
        <f t="shared" si="1"/>
        <v>402499.99999999994</v>
      </c>
      <c r="I49" s="51">
        <f t="shared" si="1"/>
        <v>462874.99999999988</v>
      </c>
      <c r="U49" s="54"/>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row>
  </sheetData>
  <mergeCells count="52">
    <mergeCell ref="B4:E4"/>
    <mergeCell ref="F4:G4"/>
    <mergeCell ref="B1:G1"/>
    <mergeCell ref="B2:E2"/>
    <mergeCell ref="F2:G2"/>
    <mergeCell ref="B3:E3"/>
    <mergeCell ref="F3:G3"/>
    <mergeCell ref="B16:E16"/>
    <mergeCell ref="B5:E5"/>
    <mergeCell ref="F5:G5"/>
    <mergeCell ref="B6:E6"/>
    <mergeCell ref="F6:G6"/>
    <mergeCell ref="B8:I8"/>
    <mergeCell ref="B9:E9"/>
    <mergeCell ref="B10:E10"/>
    <mergeCell ref="B12:E12"/>
    <mergeCell ref="B13:E13"/>
    <mergeCell ref="B14:E14"/>
    <mergeCell ref="B15:E15"/>
    <mergeCell ref="B28:E28"/>
    <mergeCell ref="B17:E17"/>
    <mergeCell ref="B18:E18"/>
    <mergeCell ref="B19:E19"/>
    <mergeCell ref="B20:E20"/>
    <mergeCell ref="B21:E21"/>
    <mergeCell ref="B22:E22"/>
    <mergeCell ref="B23:E23"/>
    <mergeCell ref="B24:E24"/>
    <mergeCell ref="B25:E25"/>
    <mergeCell ref="B26:E26"/>
    <mergeCell ref="B27:E27"/>
    <mergeCell ref="B40:E40"/>
    <mergeCell ref="B29:E29"/>
    <mergeCell ref="B30:E30"/>
    <mergeCell ref="B31:E31"/>
    <mergeCell ref="B32:E32"/>
    <mergeCell ref="B33:E33"/>
    <mergeCell ref="B34:E34"/>
    <mergeCell ref="B35:E35"/>
    <mergeCell ref="B36:E36"/>
    <mergeCell ref="B37:E37"/>
    <mergeCell ref="B38:E38"/>
    <mergeCell ref="B39:E39"/>
    <mergeCell ref="B47:E47"/>
    <mergeCell ref="B48:E48"/>
    <mergeCell ref="B49:E49"/>
    <mergeCell ref="B41:E41"/>
    <mergeCell ref="B42:E42"/>
    <mergeCell ref="B43:E43"/>
    <mergeCell ref="B44:E44"/>
    <mergeCell ref="B45:E45"/>
    <mergeCell ref="B46:E4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e66c0d12-bca0-47ec-b520-69493d67a0a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D7260C3C9C8F754096DD007A750BE462" ma:contentTypeVersion="16" ma:contentTypeDescription="Crear nuevo documento." ma:contentTypeScope="" ma:versionID="a9ab3cc53bd58a8aacf3e852ef639f1b">
  <xsd:schema xmlns:xsd="http://www.w3.org/2001/XMLSchema" xmlns:xs="http://www.w3.org/2001/XMLSchema" xmlns:p="http://schemas.microsoft.com/office/2006/metadata/properties" xmlns:ns3="e66c0d12-bca0-47ec-b520-69493d67a0a7" xmlns:ns4="930cd190-ab64-491d-ad55-ca9e9af7ef30" targetNamespace="http://schemas.microsoft.com/office/2006/metadata/properties" ma:root="true" ma:fieldsID="0be9075d997024be4efcd8215ed48087" ns3:_="" ns4:_="">
    <xsd:import namespace="e66c0d12-bca0-47ec-b520-69493d67a0a7"/>
    <xsd:import namespace="930cd190-ab64-491d-ad55-ca9e9af7ef3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Location" minOccurs="0"/>
                <xsd:element ref="ns3:MediaServiceOCR" minOccurs="0"/>
                <xsd:element ref="ns3:MediaServiceAutoKeyPoints" minOccurs="0"/>
                <xsd:element ref="ns3:MediaServiceKeyPoints" minOccurs="0"/>
                <xsd:element ref="ns3:MediaLengthInSeconds" minOccurs="0"/>
                <xsd:element ref="ns4:SharedWithUsers" minOccurs="0"/>
                <xsd:element ref="ns4:SharedWithDetails" minOccurs="0"/>
                <xsd:element ref="ns4:SharingHintHash"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6c0d12-bca0-47ec-b520-69493d67a0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30cd190-ab64-491d-ad55-ca9e9af7ef30" elementFormDefault="qualified">
    <xsd:import namespace="http://schemas.microsoft.com/office/2006/documentManagement/types"/>
    <xsd:import namespace="http://schemas.microsoft.com/office/infopath/2007/PartnerControls"/>
    <xsd:element name="SharedWithUsers" ma:index="1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les de uso compartido" ma:internalName="SharedWithDetails" ma:readOnly="true">
      <xsd:simpleType>
        <xsd:restriction base="dms:Note">
          <xsd:maxLength value="255"/>
        </xsd:restriction>
      </xsd:simpleType>
    </xsd:element>
    <xsd:element name="SharingHintHash" ma:index="21"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04EB7B-4289-49CB-B3B6-480FFC11DD48}">
  <ds:schemaRefs>
    <ds:schemaRef ds:uri="http://schemas.microsoft.com/office/2006/metadata/properties"/>
    <ds:schemaRef ds:uri="http://purl.org/dc/elements/1.1/"/>
    <ds:schemaRef ds:uri="http://purl.org/dc/terms/"/>
    <ds:schemaRef ds:uri="http://purl.org/dc/dcmitype/"/>
    <ds:schemaRef ds:uri="e66c0d12-bca0-47ec-b520-69493d67a0a7"/>
    <ds:schemaRef ds:uri="http://schemas.openxmlformats.org/package/2006/metadata/core-properties"/>
    <ds:schemaRef ds:uri="http://schemas.microsoft.com/office/2006/documentManagement/types"/>
    <ds:schemaRef ds:uri="http://schemas.microsoft.com/office/infopath/2007/PartnerControls"/>
    <ds:schemaRef ds:uri="930cd190-ab64-491d-ad55-ca9e9af7ef30"/>
    <ds:schemaRef ds:uri="http://www.w3.org/XML/1998/namespace"/>
  </ds:schemaRefs>
</ds:datastoreItem>
</file>

<file path=customXml/itemProps2.xml><?xml version="1.0" encoding="utf-8"?>
<ds:datastoreItem xmlns:ds="http://schemas.openxmlformats.org/officeDocument/2006/customXml" ds:itemID="{1138C172-F1E7-4A4E-BF4D-26D4425B86B0}">
  <ds:schemaRefs>
    <ds:schemaRef ds:uri="http://schemas.microsoft.com/sharepoint/v3/contenttype/forms"/>
  </ds:schemaRefs>
</ds:datastoreItem>
</file>

<file path=customXml/itemProps3.xml><?xml version="1.0" encoding="utf-8"?>
<ds:datastoreItem xmlns:ds="http://schemas.openxmlformats.org/officeDocument/2006/customXml" ds:itemID="{81158B87-3769-42B3-92BC-90F92F69D6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6c0d12-bca0-47ec-b520-69493d67a0a7"/>
    <ds:schemaRef ds:uri="930cd190-ab64-491d-ad55-ca9e9af7ef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COSTO PAUA</vt:lpstr>
      <vt:lpstr>Misiones y Retos</vt:lpstr>
      <vt:lpstr>Articulación programas PAI</vt:lpstr>
      <vt:lpstr>M1.1 Infraestructura</vt:lpstr>
      <vt:lpstr>Costeo Infraestructura</vt:lpstr>
      <vt:lpstr>M1.2 Formación de Calidad</vt:lpstr>
      <vt:lpstr>Costeo Formación Calidad</vt:lpstr>
      <vt:lpstr>M1.3 Relacionamiento</vt:lpstr>
      <vt:lpstr>Costeo Relacionamiento</vt:lpstr>
      <vt:lpstr>Consolidado Misión 1</vt:lpstr>
      <vt:lpstr>M2.1 Modelo de GyG</vt:lpstr>
      <vt:lpstr>Costeo G y G</vt:lpstr>
      <vt:lpstr>M2.2 Transformación Digital</vt:lpstr>
      <vt:lpstr>Costeo TD</vt:lpstr>
      <vt:lpstr>M2.3 Centro de "Power Skills"</vt:lpstr>
      <vt:lpstr>Costeo P S</vt:lpstr>
      <vt:lpstr>Consolidado Misión 2</vt:lpstr>
      <vt:lpstr>M3.1 Sistema Investigación</vt:lpstr>
      <vt:lpstr>Costeo Sis Inv</vt:lpstr>
      <vt:lpstr>M3.2 Internacionaliz Investigac</vt:lpstr>
      <vt:lpstr>Costeo Internacionalización</vt:lpstr>
      <vt:lpstr>M3.3 Ecosistema de innovación</vt:lpstr>
      <vt:lpstr>Costeo Ecosist Inv</vt:lpstr>
      <vt:lpstr>Consolidado Misión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Soportedrai</dc:creator>
  <cp:lastModifiedBy>Andres Velez</cp:lastModifiedBy>
  <cp:lastPrinted>2023-07-10T20:23:32Z</cp:lastPrinted>
  <dcterms:created xsi:type="dcterms:W3CDTF">2023-07-04T12:24:01Z</dcterms:created>
  <dcterms:modified xsi:type="dcterms:W3CDTF">2023-09-29T14:06:09Z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0x010100D7260C3C9C8F754096DD007A750BE462</vt:lpwstr>
  </property>
</Properties>
</file>