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Кирилл Пырьев\Documents\"/>
    </mc:Choice>
  </mc:AlternateContent>
  <bookViews>
    <workbookView xWindow="0" yWindow="0" windowWidth="28800" windowHeight="12435" tabRatio="696"/>
  </bookViews>
  <sheets>
    <sheet name="BotGaming" sheetId="9" r:id="rId1"/>
  </sheets>
  <externalReferences>
    <externalReference r:id="rId2"/>
  </externalReferences>
  <definedNames>
    <definedName name="PRODUCT_SERVICE_01">'[1]Monthly Sales'!#REF!</definedName>
    <definedName name="PRODUCT_SERVICE_02">'[1]Monthly Sales'!#REF!</definedName>
    <definedName name="PRODUCT_SERVICE_03">'[1]Monthly Sales'!#REF!</definedName>
    <definedName name="PRODUCT_SERVICE_04">'[1]Monthly Sales'!#REF!</definedName>
    <definedName name="PRODUCT_SERVICE_05">'[1]Monthly Sales'!#REF!</definedName>
    <definedName name="PRODUCT_SERVICE_06">'[1]Monthly Sales'!#REF!</definedName>
  </definedNames>
  <calcPr calcId="152511"/>
  <fileRecoveryPr repairLoad="1"/>
</workbook>
</file>

<file path=xl/calcChain.xml><?xml version="1.0" encoding="utf-8"?>
<calcChain xmlns="http://schemas.openxmlformats.org/spreadsheetml/2006/main">
  <c r="D31" i="9" l="1"/>
  <c r="F32" i="9" l="1"/>
  <c r="E32" i="9"/>
  <c r="D32" i="9"/>
  <c r="E29" i="9"/>
  <c r="F29" i="9" s="1"/>
  <c r="F33" i="9" l="1"/>
  <c r="D33" i="9"/>
  <c r="E33" i="9"/>
  <c r="F13" i="9"/>
  <c r="F17" i="9" s="1"/>
  <c r="E13" i="9"/>
  <c r="E17" i="9" s="1"/>
  <c r="D13" i="9"/>
  <c r="D17" i="9" s="1"/>
  <c r="E8" i="9"/>
  <c r="F8" i="9" s="1"/>
  <c r="D23" i="9" l="1"/>
  <c r="E23" i="9"/>
  <c r="F23" i="9"/>
  <c r="D20" i="9"/>
  <c r="D22" i="9" s="1"/>
  <c r="E20" i="9" l="1"/>
  <c r="E22" i="9" s="1"/>
  <c r="D24" i="9" l="1"/>
  <c r="F20" i="9"/>
  <c r="F22" i="9" s="1"/>
  <c r="E24" i="9" l="1"/>
  <c r="F24" i="9"/>
</calcChain>
</file>

<file path=xl/sharedStrings.xml><?xml version="1.0" encoding="utf-8"?>
<sst xmlns="http://schemas.openxmlformats.org/spreadsheetml/2006/main" count="20" uniqueCount="19">
  <si>
    <t>Year</t>
  </si>
  <si>
    <t>Operating Expenses</t>
  </si>
  <si>
    <t>Payrolls</t>
  </si>
  <si>
    <t>Taxes</t>
  </si>
  <si>
    <t>Total Expenses</t>
  </si>
  <si>
    <t>EBITDA</t>
  </si>
  <si>
    <t>MAU</t>
  </si>
  <si>
    <t>Bets</t>
  </si>
  <si>
    <t>Wins</t>
  </si>
  <si>
    <t>Gross Gaming Revenue</t>
  </si>
  <si>
    <t>Net Profit</t>
  </si>
  <si>
    <t>Promos for players</t>
  </si>
  <si>
    <t>IT &amp; OH</t>
  </si>
  <si>
    <t>Marketing (User Aqusition)</t>
  </si>
  <si>
    <t>Financing</t>
  </si>
  <si>
    <t>Invesor's contribution</t>
  </si>
  <si>
    <t>Invesor's share</t>
  </si>
  <si>
    <t>ROI</t>
  </si>
  <si>
    <t>Invesor's dividends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</si>
</sst>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quot;#,##0"/>
    <numFmt numFmtId="165" formatCode="[$$-409]#,##0"/>
  </numFmts>
  <fonts count="6" x14ac:knownFonts="1">
    <font>
      <sz val="10"/>
      <name val="Arial"/>
    </font>
    <font>
      <b/>
      <sz val="8"/>
      <color indexed="9"/>
      <name val="Arial"/>
      <family val="2"/>
    </font>
    <font>
      <sz val="8"/>
      <name val="Arial"/>
      <family val="2"/>
    </font>
    <font>
      <b/>
      <sz val="8"/>
      <name val="Arial"/>
      <family val="2"/>
    </font>
    <font>
      <b/>
      <sz val="8"/>
      <name val="Arial"/>
      <family val="2"/>
      <charset val="204"/>
    </font>
    <font>
      <sz val="11"/>
      <color rgb="FF000000"/>
      <name val="Calibri"/>
      <family val="2"/>
      <charset val="204"/>
    </font>
  </fonts>
  <fills count="6">
    <fill>
      <patternFill patternType="none"/>
    </fill>
    <fill>
      <patternFill patternType="gray125"/>
    </fill>
    <fill>
      <patternFill patternType="solid">
        <fgColor indexed="12"/>
        <bgColor indexed="64"/>
      </patternFill>
    </fill>
    <fill>
      <patternFill patternType="solid">
        <fgColor indexed="43"/>
        <bgColor indexed="64"/>
      </patternFill>
    </fill>
    <fill>
      <patternFill patternType="solid">
        <fgColor indexed="22"/>
        <bgColor indexed="64"/>
      </patternFill>
    </fill>
    <fill>
      <patternFill patternType="solid">
        <fgColor theme="2"/>
        <bgColor indexed="64"/>
      </patternFill>
    </fill>
  </fills>
  <borders count="10">
    <border>
      <left/>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s>
  <cellStyleXfs count="2">
    <xf numFmtId="0" fontId="0" fillId="0" borderId="0"/>
    <xf numFmtId="0" fontId="5" fillId="0" borderId="0"/>
  </cellStyleXfs>
  <cellXfs count="23">
    <xf numFmtId="0" fontId="0" fillId="0" borderId="0" xfId="0"/>
    <xf numFmtId="0" fontId="1" fillId="2" borderId="0" xfId="0" applyFont="1" applyFill="1"/>
    <xf numFmtId="0" fontId="2" fillId="2" borderId="0" xfId="0" applyFont="1" applyFill="1"/>
    <xf numFmtId="0" fontId="2" fillId="0" borderId="0" xfId="0" applyFont="1"/>
    <xf numFmtId="164" fontId="2" fillId="0" borderId="0" xfId="0" applyNumberFormat="1" applyFont="1"/>
    <xf numFmtId="0" fontId="2" fillId="0" borderId="2" xfId="0" applyFont="1" applyBorder="1"/>
    <xf numFmtId="164" fontId="2" fillId="0" borderId="2" xfId="0" applyNumberFormat="1" applyFont="1" applyBorder="1"/>
    <xf numFmtId="164" fontId="0" fillId="0" borderId="0" xfId="0" applyNumberFormat="1"/>
    <xf numFmtId="0" fontId="3" fillId="4" borderId="3" xfId="0" applyFont="1" applyFill="1" applyBorder="1"/>
    <xf numFmtId="164" fontId="3" fillId="4" borderId="4" xfId="0" applyNumberFormat="1" applyFont="1" applyFill="1" applyBorder="1"/>
    <xf numFmtId="0" fontId="2" fillId="3" borderId="2" xfId="0" applyFont="1" applyFill="1" applyBorder="1" applyAlignment="1">
      <alignment horizontal="center"/>
    </xf>
    <xf numFmtId="164" fontId="3" fillId="4" borderId="6" xfId="0" applyNumberFormat="1" applyFont="1" applyFill="1" applyBorder="1"/>
    <xf numFmtId="0" fontId="3" fillId="0" borderId="0" xfId="0" applyFont="1"/>
    <xf numFmtId="0" fontId="2" fillId="0" borderId="7" xfId="0" applyFont="1" applyBorder="1"/>
    <xf numFmtId="0" fontId="3" fillId="4" borderId="8" xfId="0" applyFont="1" applyFill="1" applyBorder="1"/>
    <xf numFmtId="164" fontId="2" fillId="0" borderId="7" xfId="0" applyNumberFormat="1" applyFont="1" applyBorder="1"/>
    <xf numFmtId="164" fontId="3" fillId="4" borderId="9" xfId="0" applyNumberFormat="1" applyFont="1" applyFill="1" applyBorder="1"/>
    <xf numFmtId="3" fontId="2" fillId="0" borderId="2" xfId="0" applyNumberFormat="1" applyFont="1" applyBorder="1"/>
    <xf numFmtId="165" fontId="2" fillId="0" borderId="2" xfId="0" applyNumberFormat="1" applyFont="1" applyBorder="1"/>
    <xf numFmtId="165" fontId="2" fillId="0" borderId="1" xfId="0" applyNumberFormat="1" applyFont="1" applyBorder="1"/>
    <xf numFmtId="165" fontId="4" fillId="5" borderId="5" xfId="0" applyNumberFormat="1" applyFont="1" applyFill="1" applyBorder="1"/>
    <xf numFmtId="9" fontId="2" fillId="0" borderId="1" xfId="0" applyNumberFormat="1" applyFont="1" applyBorder="1"/>
    <xf numFmtId="9" fontId="4" fillId="5" borderId="5" xfId="0" applyNumberFormat="1" applyFont="1" applyFill="1" applyBorder="1"/>
  </cellXfs>
  <cellStyles count="2">
    <cellStyle name="Обычный" xfId="0" builtinId="0"/>
    <cellStyle name="Обычный 2" xfId="1"/>
  </cellStyles>
  <dxfs count="6">
    <dxf>
      <fill>
        <patternFill patternType="solid">
          <fgColor rgb="FFDEEAF6"/>
          <bgColor rgb="FFDEEAF6"/>
        </patternFill>
      </fill>
    </dxf>
    <dxf>
      <fill>
        <patternFill patternType="solid">
          <fgColor rgb="FFBDD6EE"/>
          <bgColor rgb="FFBDD6EE"/>
        </patternFill>
      </fill>
    </dxf>
    <dxf>
      <fill>
        <patternFill patternType="solid">
          <fgColor rgb="FF000000"/>
          <bgColor rgb="FF000000"/>
        </patternFill>
      </fill>
    </dxf>
    <dxf>
      <fill>
        <patternFill patternType="solid">
          <fgColor rgb="FFDEEAF6"/>
          <bgColor rgb="FFDEEAF6"/>
        </patternFill>
      </fill>
    </dxf>
    <dxf>
      <fill>
        <patternFill patternType="solid">
          <fgColor rgb="FFBDD6EE"/>
          <bgColor rgb="FFBDD6EE"/>
        </patternFill>
      </fill>
    </dxf>
    <dxf>
      <fill>
        <patternFill>
          <bgColor theme="2"/>
        </patternFill>
      </fill>
    </dxf>
  </dxfs>
  <tableStyles count="3" defaultTableStyle="TableStyleMedium2" defaultPivotStyle="PivotStyleLight16">
    <tableStyle name="Стиль таблицы 1" pivot="0" count="1">
      <tableStyleElement type="lastTotalCell" dxfId="5"/>
    </tableStyle>
    <tableStyle name="Лист3-style" pivot="0" count="2">
      <tableStyleElement type="firstRowStripe" dxfId="4"/>
      <tableStyleElement type="secondRowStripe" dxfId="3"/>
    </tableStyle>
    <tableStyle name="Лист3-style 2" pivot="0" count="3">
      <tableStyleElement type="header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15"/>
      <c:hPercent val="71"/>
      <c:rotY val="20"/>
      <c:depthPercent val="100"/>
      <c:rAngAx val="1"/>
    </c:view3D>
    <c:floor>
      <c:thickness val="0"/>
      <c:spPr>
        <a:solidFill>
          <a:srgbClr val="C0C0C0"/>
        </a:solidFill>
        <a:ln w="3175">
          <a:solidFill>
            <a:srgbClr val="000000"/>
          </a:solidFill>
          <a:prstDash val="solid"/>
        </a:ln>
      </c:spPr>
    </c:floor>
    <c:sideWall>
      <c:thickness val="0"/>
      <c:spPr>
        <a:solidFill>
          <a:srgbClr val="C0C0C0"/>
        </a:solidFill>
        <a:ln w="12700">
          <a:solidFill>
            <a:srgbClr val="808080"/>
          </a:solidFill>
          <a:prstDash val="solid"/>
        </a:ln>
      </c:spPr>
    </c:sideWall>
    <c:backWall>
      <c:thickness val="0"/>
      <c:spPr>
        <a:solidFill>
          <a:srgbClr val="C0C0C0"/>
        </a:solidFill>
        <a:ln w="12700">
          <a:solidFill>
            <a:srgbClr val="808080"/>
          </a:solidFill>
          <a:prstDash val="solid"/>
        </a:ln>
      </c:spPr>
    </c:backWall>
    <c:plotArea>
      <c:layout>
        <c:manualLayout>
          <c:layoutTarget val="inner"/>
          <c:xMode val="edge"/>
          <c:yMode val="edge"/>
          <c:x val="0.13360323886639677"/>
          <c:y val="9.3228681878024036E-2"/>
          <c:w val="0.6417004048582996"/>
          <c:h val="0.77445867189923945"/>
        </c:manualLayout>
      </c:layout>
      <c:bar3DChart>
        <c:barDir val="col"/>
        <c:grouping val="clustered"/>
        <c:varyColors val="0"/>
        <c:ser>
          <c:idx val="3"/>
          <c:order val="0"/>
          <c:tx>
            <c:strRef>
              <c:f>BotGaming!$C$13</c:f>
              <c:strCache>
                <c:ptCount val="1"/>
                <c:pt idx="0">
                  <c:v>Gross Gaming Revenue</c:v>
                </c:pt>
              </c:strCache>
            </c:strRef>
          </c:tx>
          <c:invertIfNegative val="0"/>
          <c:cat>
            <c:numRef>
              <c:f>BotGaming!$D$8:$F$8</c:f>
              <c:numCache>
                <c:formatCode>General</c:formatCode>
                <c:ptCount val="3"/>
                <c:pt idx="0">
                  <c:v>2018</c:v>
                </c:pt>
                <c:pt idx="1">
                  <c:v>2019</c:v>
                </c:pt>
                <c:pt idx="2">
                  <c:v>2020</c:v>
                </c:pt>
              </c:numCache>
            </c:numRef>
          </c:cat>
          <c:val>
            <c:numRef>
              <c:f>BotGaming!$D$13:$F$13</c:f>
              <c:numCache>
                <c:formatCode>[$$-409]#\ ##0</c:formatCode>
                <c:ptCount val="3"/>
                <c:pt idx="0">
                  <c:v>6550000</c:v>
                </c:pt>
                <c:pt idx="1">
                  <c:v>26650000</c:v>
                </c:pt>
                <c:pt idx="2">
                  <c:v>50000000</c:v>
                </c:pt>
              </c:numCache>
            </c:numRef>
          </c:val>
        </c:ser>
        <c:ser>
          <c:idx val="2"/>
          <c:order val="1"/>
          <c:tx>
            <c:strRef>
              <c:f>BotGaming!$C$24</c:f>
              <c:strCache>
                <c:ptCount val="1"/>
                <c:pt idx="0">
                  <c:v>Net Profit</c:v>
                </c:pt>
              </c:strCache>
            </c:strRef>
          </c:tx>
          <c:spPr>
            <a:solidFill>
              <a:srgbClr val="FFFF00"/>
            </a:solidFill>
            <a:ln w="12700">
              <a:solidFill>
                <a:srgbClr val="000000"/>
              </a:solidFill>
              <a:prstDash val="solid"/>
            </a:ln>
          </c:spPr>
          <c:invertIfNegative val="0"/>
          <c:cat>
            <c:numRef>
              <c:f>BotGaming!$D$8:$F$8</c:f>
              <c:numCache>
                <c:formatCode>General</c:formatCode>
                <c:ptCount val="3"/>
                <c:pt idx="0">
                  <c:v>2018</c:v>
                </c:pt>
                <c:pt idx="1">
                  <c:v>2019</c:v>
                </c:pt>
                <c:pt idx="2">
                  <c:v>2020</c:v>
                </c:pt>
              </c:numCache>
            </c:numRef>
          </c:cat>
          <c:val>
            <c:numRef>
              <c:f>BotGaming!$D$24:$F$24</c:f>
              <c:numCache>
                <c:formatCode>"$"#\ ##0</c:formatCode>
                <c:ptCount val="3"/>
                <c:pt idx="0">
                  <c:v>2830000</c:v>
                </c:pt>
                <c:pt idx="1">
                  <c:v>12575500</c:v>
                </c:pt>
                <c:pt idx="2">
                  <c:v>25880000</c:v>
                </c:pt>
              </c:numCache>
            </c:numRef>
          </c:val>
        </c:ser>
        <c:dLbls>
          <c:showLegendKey val="0"/>
          <c:showVal val="0"/>
          <c:showCatName val="0"/>
          <c:showSerName val="0"/>
          <c:showPercent val="0"/>
          <c:showBubbleSize val="0"/>
        </c:dLbls>
        <c:gapWidth val="150"/>
        <c:shape val="box"/>
        <c:axId val="406419632"/>
        <c:axId val="406421592"/>
        <c:axId val="0"/>
      </c:bar3DChart>
      <c:catAx>
        <c:axId val="406419632"/>
        <c:scaling>
          <c:orientation val="minMax"/>
        </c:scaling>
        <c:delete val="0"/>
        <c:axPos val="b"/>
        <c:numFmt formatCode="General" sourceLinked="1"/>
        <c:majorTickMark val="out"/>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ru-RU"/>
          </a:p>
        </c:txPr>
        <c:crossAx val="406421592"/>
        <c:crosses val="autoZero"/>
        <c:auto val="1"/>
        <c:lblAlgn val="ctr"/>
        <c:lblOffset val="100"/>
        <c:tickLblSkip val="1"/>
        <c:tickMarkSkip val="1"/>
        <c:noMultiLvlLbl val="0"/>
      </c:catAx>
      <c:valAx>
        <c:axId val="406421592"/>
        <c:scaling>
          <c:orientation val="minMax"/>
        </c:scaling>
        <c:delete val="0"/>
        <c:axPos val="l"/>
        <c:majorGridlines>
          <c:spPr>
            <a:ln w="3175">
              <a:solidFill>
                <a:srgbClr val="000000"/>
              </a:solidFill>
              <a:prstDash val="solid"/>
            </a:ln>
          </c:spPr>
        </c:majorGridlines>
        <c:numFmt formatCode="[$$-409]#\ ##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ru-RU"/>
          </a:p>
        </c:txPr>
        <c:crossAx val="406419632"/>
        <c:crosses val="autoZero"/>
        <c:crossBetween val="between"/>
      </c:valAx>
      <c:spPr>
        <a:noFill/>
        <a:ln w="25400">
          <a:noFill/>
        </a:ln>
      </c:spPr>
    </c:plotArea>
    <c:legend>
      <c:legendPos val="r"/>
      <c:layout>
        <c:manualLayout>
          <c:xMode val="edge"/>
          <c:yMode val="edge"/>
          <c:x val="0.79757085020242913"/>
          <c:y val="0.46439628482972134"/>
          <c:w val="0.20242919339224608"/>
          <c:h val="0.12040686607464801"/>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ru-RU"/>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ru-RU"/>
    </a:p>
  </c:txPr>
  <c:printSettings>
    <c:headerFooter alignWithMargins="0"/>
    <c:pageMargins b="1" l="0.75" r="0.75" t="1" header="0.5" footer="0.5"/>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114299</xdr:colOff>
      <xdr:row>6</xdr:row>
      <xdr:rowOff>0</xdr:rowOff>
    </xdr:from>
    <xdr:to>
      <xdr:col>14</xdr:col>
      <xdr:colOff>66674</xdr:colOff>
      <xdr:row>24</xdr:row>
      <xdr:rowOff>0</xdr:rowOff>
    </xdr:to>
    <xdr:graphicFrame macro="">
      <xdr:nvGraphicFramePr>
        <xdr:cNvPr id="2" name="Диаграмма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9525</xdr:colOff>
      <xdr:row>2</xdr:row>
      <xdr:rowOff>21431</xdr:rowOff>
    </xdr:from>
    <xdr:to>
      <xdr:col>0</xdr:col>
      <xdr:colOff>1438275</xdr:colOff>
      <xdr:row>3</xdr:row>
      <xdr:rowOff>159543</xdr:rowOff>
    </xdr:to>
    <xdr:pic>
      <xdr:nvPicPr>
        <xdr:cNvPr id="4" name="Picture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bwMode="auto">
        <a:xfrm>
          <a:off x="9525" y="345281"/>
          <a:ext cx="1428750" cy="30003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Backup%2012.21.2007\Bizness%2012.8.2007\Business\Deutsch%20&amp;%20Thomas,%20Inc\Internet%20Equity%20Business\Online%20Template%20Store%20Business\BizPlanDB\Templates\Cosmetics%20Retailer\BizPlanDB.com%203%20Year%20Financial%20Plan.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DME"/>
      <sheetName val="Startup"/>
      <sheetName val="Proforma Balance Sheet"/>
      <sheetName val="Startup Expenses"/>
      <sheetName val="Loan Amortization"/>
      <sheetName val="General Assumptions"/>
      <sheetName val="Monthly Sales"/>
      <sheetName val="Yearly Sales"/>
      <sheetName val="Personnel - Monthly"/>
      <sheetName val="Personnel - Yearly"/>
      <sheetName val="Proforma P&amp;L"/>
      <sheetName val="Expanded P&amp;L"/>
      <sheetName val="Proforma Cash Flow"/>
      <sheetName val="Expanded Cash Flow"/>
      <sheetName val="Break Even Analysis"/>
      <sheetName val="Business Ratios"/>
    </sheetNames>
    <sheetDataSet>
      <sheetData sheetId="0" refreshError="1"/>
      <sheetData sheetId="1"/>
      <sheetData sheetId="2" refreshError="1"/>
      <sheetData sheetId="3" refreshError="1"/>
      <sheetData sheetId="4" refreshError="1"/>
      <sheetData sheetId="5" refreshError="1"/>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7:F33"/>
  <sheetViews>
    <sheetView tabSelected="1" topLeftCell="A31" workbookViewId="0">
      <selection activeCell="R45" sqref="R45"/>
    </sheetView>
  </sheetViews>
  <sheetFormatPr defaultRowHeight="12.75" x14ac:dyDescent="0.2"/>
  <cols>
    <col min="1" max="1" width="22.28515625" customWidth="1"/>
    <col min="3" max="3" width="25.42578125" customWidth="1"/>
    <col min="4" max="4" width="14.7109375" customWidth="1"/>
    <col min="5" max="5" width="14.5703125" customWidth="1"/>
    <col min="6" max="6" width="14.85546875" customWidth="1"/>
  </cols>
  <sheetData>
    <row r="7" spans="3:6" x14ac:dyDescent="0.2">
      <c r="C7" s="1"/>
      <c r="D7" s="2"/>
      <c r="E7" s="2"/>
      <c r="F7" s="2"/>
    </row>
    <row r="8" spans="3:6" x14ac:dyDescent="0.2">
      <c r="C8" s="10" t="s">
        <v>0</v>
      </c>
      <c r="D8" s="10">
        <v>2018</v>
      </c>
      <c r="E8" s="10">
        <f>D8+1</f>
        <v>2019</v>
      </c>
      <c r="F8" s="10">
        <f>E8+1</f>
        <v>2020</v>
      </c>
    </row>
    <row r="9" spans="3:6" x14ac:dyDescent="0.2">
      <c r="C9" s="3"/>
      <c r="D9" s="3"/>
      <c r="E9" s="3"/>
      <c r="F9" s="3"/>
    </row>
    <row r="10" spans="3:6" x14ac:dyDescent="0.2">
      <c r="C10" s="17" t="s">
        <v>6</v>
      </c>
      <c r="D10" s="17">
        <v>130000</v>
      </c>
      <c r="E10" s="17">
        <v>500000</v>
      </c>
      <c r="F10" s="17">
        <v>1000000</v>
      </c>
    </row>
    <row r="11" spans="3:6" x14ac:dyDescent="0.2">
      <c r="C11" s="18" t="s">
        <v>7</v>
      </c>
      <c r="D11" s="18">
        <v>218333333</v>
      </c>
      <c r="E11" s="18">
        <v>888333333</v>
      </c>
      <c r="F11" s="18">
        <v>1666666666</v>
      </c>
    </row>
    <row r="12" spans="3:6" ht="13.5" thickBot="1" x14ac:dyDescent="0.25">
      <c r="C12" s="19" t="s">
        <v>8</v>
      </c>
      <c r="D12" s="19">
        <v>211783333</v>
      </c>
      <c r="E12" s="19">
        <v>861683333</v>
      </c>
      <c r="F12" s="19">
        <v>1616666666</v>
      </c>
    </row>
    <row r="13" spans="3:6" ht="13.5" thickBot="1" x14ac:dyDescent="0.25">
      <c r="C13" s="20" t="s">
        <v>9</v>
      </c>
      <c r="D13" s="20">
        <f>D11-D12</f>
        <v>6550000</v>
      </c>
      <c r="E13" s="20">
        <f>E11-E12</f>
        <v>26650000</v>
      </c>
      <c r="F13" s="20">
        <f>F11-F12</f>
        <v>50000000</v>
      </c>
    </row>
    <row r="14" spans="3:6" x14ac:dyDescent="0.2">
      <c r="C14" s="3"/>
      <c r="D14" s="3"/>
      <c r="E14" s="3"/>
      <c r="F14" s="3"/>
    </row>
    <row r="15" spans="3:6" x14ac:dyDescent="0.2">
      <c r="C15" s="12" t="s">
        <v>1</v>
      </c>
      <c r="D15" s="4"/>
      <c r="E15" s="4"/>
      <c r="F15" s="4"/>
    </row>
    <row r="16" spans="3:6" x14ac:dyDescent="0.2">
      <c r="C16" s="5" t="s">
        <v>13</v>
      </c>
      <c r="D16" s="6">
        <v>1530000</v>
      </c>
      <c r="E16" s="6">
        <v>4800000</v>
      </c>
      <c r="F16" s="6">
        <v>8000000</v>
      </c>
    </row>
    <row r="17" spans="3:6" x14ac:dyDescent="0.2">
      <c r="C17" s="5" t="s">
        <v>11</v>
      </c>
      <c r="D17" s="6">
        <f>D13*10%</f>
        <v>655000</v>
      </c>
      <c r="E17" s="6">
        <f>E13*15%</f>
        <v>3997500</v>
      </c>
      <c r="F17" s="6">
        <f>F13*15%</f>
        <v>7500000</v>
      </c>
    </row>
    <row r="18" spans="3:6" x14ac:dyDescent="0.2">
      <c r="C18" s="5" t="s">
        <v>2</v>
      </c>
      <c r="D18" s="6">
        <v>500000</v>
      </c>
      <c r="E18" s="6">
        <v>1100000</v>
      </c>
      <c r="F18" s="6">
        <v>1500000</v>
      </c>
    </row>
    <row r="19" spans="3:6" ht="13.5" thickBot="1" x14ac:dyDescent="0.25">
      <c r="C19" s="5" t="s">
        <v>12</v>
      </c>
      <c r="D19" s="6">
        <v>380000</v>
      </c>
      <c r="E19" s="6">
        <v>1512000</v>
      </c>
      <c r="F19" s="6">
        <v>2120000</v>
      </c>
    </row>
    <row r="20" spans="3:6" ht="13.5" thickBot="1" x14ac:dyDescent="0.25">
      <c r="C20" s="8" t="s">
        <v>4</v>
      </c>
      <c r="D20" s="11">
        <f>SUM(D16:D19)</f>
        <v>3065000</v>
      </c>
      <c r="E20" s="11">
        <f>SUM(E16:E19)</f>
        <v>11409500</v>
      </c>
      <c r="F20" s="9">
        <f>SUM(F16:F19)</f>
        <v>19120000</v>
      </c>
    </row>
    <row r="21" spans="3:6" ht="13.5" thickBot="1" x14ac:dyDescent="0.25">
      <c r="C21" s="3"/>
      <c r="D21" s="7"/>
      <c r="E21" s="7"/>
      <c r="F21" s="7"/>
    </row>
    <row r="22" spans="3:6" ht="13.5" thickBot="1" x14ac:dyDescent="0.25">
      <c r="C22" s="8" t="s">
        <v>5</v>
      </c>
      <c r="D22" s="11">
        <f>D13-D20</f>
        <v>3485000</v>
      </c>
      <c r="E22" s="11">
        <f>E13-E20</f>
        <v>15240500</v>
      </c>
      <c r="F22" s="11">
        <f>F13-F20</f>
        <v>30880000</v>
      </c>
    </row>
    <row r="23" spans="3:6" ht="13.5" thickBot="1" x14ac:dyDescent="0.25">
      <c r="C23" s="13" t="s">
        <v>3</v>
      </c>
      <c r="D23" s="15">
        <f>D13*0.1</f>
        <v>655000</v>
      </c>
      <c r="E23" s="15">
        <f>E13*0.1</f>
        <v>2665000</v>
      </c>
      <c r="F23" s="15">
        <f>F13*0.1</f>
        <v>5000000</v>
      </c>
    </row>
    <row r="24" spans="3:6" x14ac:dyDescent="0.2">
      <c r="C24" s="14" t="s">
        <v>10</v>
      </c>
      <c r="D24" s="16">
        <f>D22-SUM(D23:D23)</f>
        <v>2830000</v>
      </c>
      <c r="E24" s="16">
        <f>E22-SUM(E23:E23)</f>
        <v>12575500</v>
      </c>
      <c r="F24" s="16">
        <f>F22-SUM(F23:F23)</f>
        <v>25880000</v>
      </c>
    </row>
    <row r="28" spans="3:6" x14ac:dyDescent="0.2">
      <c r="C28" s="1" t="s">
        <v>14</v>
      </c>
      <c r="D28" s="2"/>
      <c r="E28" s="2"/>
      <c r="F28" s="2"/>
    </row>
    <row r="29" spans="3:6" x14ac:dyDescent="0.2">
      <c r="C29" s="10" t="s">
        <v>0</v>
      </c>
      <c r="D29" s="10">
        <v>2018</v>
      </c>
      <c r="E29" s="10">
        <f>D29+1</f>
        <v>2019</v>
      </c>
      <c r="F29" s="10">
        <f>E29+1</f>
        <v>2020</v>
      </c>
    </row>
    <row r="30" spans="3:6" x14ac:dyDescent="0.2">
      <c r="C30" s="18" t="s">
        <v>15</v>
      </c>
      <c r="D30" s="18">
        <v>600000</v>
      </c>
      <c r="E30" s="18"/>
      <c r="F30" s="18"/>
    </row>
    <row r="31" spans="3:6" x14ac:dyDescent="0.2">
      <c r="C31" s="19" t="s">
        <v>16</v>
      </c>
      <c r="D31" s="21">
        <f>D30/10000000</f>
        <v>0.06</v>
      </c>
      <c r="E31" s="19"/>
      <c r="F31" s="19"/>
    </row>
    <row r="32" spans="3:6" ht="13.5" thickBot="1" x14ac:dyDescent="0.25">
      <c r="C32" s="19" t="s">
        <v>18</v>
      </c>
      <c r="D32" s="19">
        <f>D24*D31</f>
        <v>169800</v>
      </c>
      <c r="E32" s="19">
        <f>E24*D31</f>
        <v>754530</v>
      </c>
      <c r="F32" s="19">
        <f>F24*D31</f>
        <v>1552800</v>
      </c>
    </row>
    <row r="33" spans="3:6" ht="13.5" thickBot="1" x14ac:dyDescent="0.25">
      <c r="C33" s="20" t="s">
        <v>17</v>
      </c>
      <c r="D33" s="22">
        <f>D32/D30</f>
        <v>0.28299999999999997</v>
      </c>
      <c r="E33" s="22">
        <f>(D32+E32)/D30</f>
        <v>1.5405500000000001</v>
      </c>
      <c r="F33" s="22">
        <f>(D32+E32+F32)/D30</f>
        <v>4.1285499999999997</v>
      </c>
    </row>
  </sheetData>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vt:i4>
      </vt:variant>
    </vt:vector>
  </HeadingPairs>
  <TitlesOfParts>
    <vt:vector size="1" baseType="lpstr">
      <vt:lpstr>BotGaming</vt:lpstr>
    </vt:vector>
  </TitlesOfParts>
  <Company/>
  <LinksUpToDate>false</LinksUpToDate>
  <SharedDoc>false</SharedDoc>
  <HyperlinkBase>http://www.bizplandb.com</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BizPlanDB.com</dc:title>
  <dc:creator>BizPlanDB.com</dc:creator>
  <dc:description>This MS Excel model is to be used for personal use only and is not to be distributed by any third party for any reason. TheFinanceResource.com holds exclusive copyright to this MS Excel model, and TheFinanceResource.com wil pursue aggressive civil and possibly criminal liabilities for persons or organizations violating this terms of use.</dc:description>
  <cp:lastModifiedBy>Пырьев Кирилл</cp:lastModifiedBy>
  <dcterms:created xsi:type="dcterms:W3CDTF">2008-11-29T10:17:54Z</dcterms:created>
  <dcterms:modified xsi:type="dcterms:W3CDTF">2018-01-23T10:11:30Z</dcterms:modified>
</cp:coreProperties>
</file>