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EA00B4CA-37A2-4610-AC11-D74F326C5AAE}" xr6:coauthVersionLast="47" xr6:coauthVersionMax="47" xr10:uidLastSave="{00000000-0000-0000-0000-000000000000}"/>
  <bookViews>
    <workbookView xWindow="-120" yWindow="-120" windowWidth="29040" windowHeight="17520" firstSheet="1" activeTab="5"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3" i="24" l="1"/>
  <c r="AC12" i="24"/>
  <c r="AC14" i="24" s="1"/>
  <c r="AC19" i="24" s="1"/>
  <c r="Y9" i="24"/>
  <c r="Y10" i="24" s="1"/>
  <c r="V9" i="24"/>
  <c r="X9" i="24" s="1"/>
  <c r="AD8" i="24"/>
  <c r="AC8" i="24"/>
  <c r="Y8" i="24"/>
  <c r="AD7" i="24"/>
  <c r="X8" i="24" s="1"/>
  <c r="AC7" i="24"/>
  <c r="W8" i="24" s="1"/>
  <c r="M5" i="22"/>
  <c r="J5" i="22"/>
  <c r="J6" i="22" s="1"/>
  <c r="M3" i="22"/>
  <c r="M4" i="22" s="1"/>
  <c r="K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K6" i="22"/>
  <c r="J7" i="22"/>
  <c r="K5"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K7"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K8" i="22"/>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K9" i="22"/>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K10"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K11"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K12" i="22"/>
  <c r="X49" i="20"/>
  <c r="X48" i="20" s="1"/>
  <c r="X47" i="20" s="1" a="1"/>
  <c r="X47" i="20" s="1"/>
  <c r="X57" i="20" s="1"/>
  <c r="X59" i="20" s="1"/>
  <c r="AC15" i="24" l="1"/>
  <c r="AD23" i="24"/>
  <c r="AF23" i="24" s="1"/>
  <c r="AE23" i="24"/>
  <c r="AC16" i="24"/>
  <c r="Y18" i="24"/>
  <c r="Z17" i="24"/>
  <c r="X16" i="24"/>
  <c r="W16" i="24"/>
  <c r="V17" i="24"/>
  <c r="K13" i="22"/>
  <c r="J14" i="22"/>
  <c r="V18" i="24" l="1"/>
  <c r="X17" i="24"/>
  <c r="W17" i="24"/>
  <c r="Z18" i="24"/>
  <c r="Y19" i="24"/>
  <c r="Z8" i="24"/>
  <c r="Z10" i="24"/>
  <c r="Z9" i="24"/>
  <c r="Z11" i="24"/>
  <c r="Z12" i="24"/>
  <c r="Z13" i="24"/>
  <c r="Z14" i="24"/>
  <c r="Z15" i="24"/>
  <c r="Z16" i="24"/>
  <c r="K14" i="22"/>
  <c r="J15" i="22"/>
  <c r="Y20" i="24" l="1"/>
  <c r="Z19" i="24"/>
  <c r="W18" i="24"/>
  <c r="V19" i="24"/>
  <c r="X18" i="24"/>
  <c r="K15" i="22"/>
  <c r="J16" i="22"/>
  <c r="W19" i="24" l="1"/>
  <c r="V20" i="24"/>
  <c r="X19" i="24"/>
  <c r="Y21" i="24"/>
  <c r="Z20" i="24"/>
  <c r="K16" i="22"/>
  <c r="J17" i="22"/>
  <c r="Y22" i="24" l="1"/>
  <c r="Z21" i="24"/>
  <c r="V21" i="24"/>
  <c r="X20" i="24"/>
  <c r="W20" i="24"/>
  <c r="J18" i="22"/>
  <c r="K17" i="22"/>
  <c r="W21" i="24" l="1"/>
  <c r="X21" i="24"/>
  <c r="V22" i="24"/>
  <c r="Y23" i="24"/>
  <c r="Z22" i="24"/>
  <c r="K18" i="22"/>
  <c r="J19" i="22"/>
  <c r="Z23" i="24" l="1"/>
  <c r="Y24" i="24"/>
  <c r="V23" i="24"/>
  <c r="X22" i="24"/>
  <c r="W22" i="24"/>
  <c r="K19" i="22"/>
  <c r="J20" i="22"/>
  <c r="Y25" i="24" l="1"/>
  <c r="Z24" i="24"/>
  <c r="X23" i="24"/>
  <c r="W23" i="24"/>
  <c r="V24" i="24"/>
  <c r="J21" i="22"/>
  <c r="K20" i="22"/>
  <c r="V25" i="24" l="1"/>
  <c r="W24" i="24"/>
  <c r="X24" i="24"/>
  <c r="Y26" i="24"/>
  <c r="Z25" i="24"/>
  <c r="J22" i="22"/>
  <c r="K21" i="22"/>
  <c r="Z26" i="24" l="1"/>
  <c r="Y27" i="24"/>
  <c r="V26" i="24"/>
  <c r="X25" i="24"/>
  <c r="W25" i="24"/>
  <c r="J23" i="22"/>
  <c r="K22"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K23" i="22"/>
  <c r="J24" i="22"/>
  <c r="W27" i="24" l="1"/>
  <c r="X27" i="24"/>
  <c r="V28" i="24"/>
  <c r="Y29" i="24"/>
  <c r="Z28" i="24"/>
  <c r="J25" i="22"/>
  <c r="K24" i="22"/>
  <c r="Y30" i="24" l="1"/>
  <c r="Z29" i="24"/>
  <c r="X28" i="24"/>
  <c r="W28" i="24"/>
  <c r="V29" i="24"/>
  <c r="J26" i="22"/>
  <c r="K25" i="22"/>
  <c r="V30" i="24" l="1"/>
  <c r="X29" i="24"/>
  <c r="W29" i="24"/>
  <c r="Z30" i="24"/>
  <c r="Y31" i="24"/>
  <c r="J27" i="22"/>
  <c r="K26" i="22"/>
  <c r="Y32" i="24" l="1"/>
  <c r="Z31" i="24"/>
  <c r="X30" i="24"/>
  <c r="W30" i="24"/>
  <c r="V31" i="24"/>
  <c r="J28" i="22"/>
  <c r="K27" i="22"/>
  <c r="W31" i="24" l="1"/>
  <c r="V32" i="24"/>
  <c r="X31" i="24"/>
  <c r="Y33" i="24"/>
  <c r="Z32" i="24"/>
  <c r="K28" i="22"/>
  <c r="J29" i="22"/>
  <c r="Y34" i="24" l="1"/>
  <c r="Z33" i="24"/>
  <c r="W32" i="24"/>
  <c r="X32" i="24"/>
  <c r="V33" i="24"/>
  <c r="K29" i="22"/>
  <c r="J30" i="22"/>
  <c r="V34" i="24" l="1"/>
  <c r="X33" i="24"/>
  <c r="W33" i="24"/>
  <c r="Z34" i="24"/>
  <c r="Y35" i="24"/>
  <c r="J31" i="22"/>
  <c r="K30" i="22"/>
  <c r="Y36" i="24" l="1"/>
  <c r="Z35" i="24"/>
  <c r="X34" i="24"/>
  <c r="V35" i="24"/>
  <c r="W34" i="24"/>
  <c r="J32" i="22"/>
  <c r="K31" i="22"/>
  <c r="W35" i="24" l="1"/>
  <c r="V36" i="24"/>
  <c r="X35" i="24"/>
  <c r="Y37" i="24"/>
  <c r="Z36" i="24"/>
  <c r="J33" i="22"/>
  <c r="K32" i="22"/>
  <c r="Y38" i="24" l="1"/>
  <c r="Z37" i="24"/>
  <c r="X36" i="24"/>
  <c r="V37" i="24"/>
  <c r="W36" i="24"/>
  <c r="J34" i="22"/>
  <c r="K33" i="22"/>
  <c r="V38" i="24" l="1"/>
  <c r="X37" i="24"/>
  <c r="W37" i="24"/>
  <c r="Z38" i="24"/>
  <c r="Y39" i="24"/>
  <c r="J35" i="22"/>
  <c r="K34" i="22"/>
  <c r="Y40" i="24" l="1"/>
  <c r="Z39" i="24"/>
  <c r="X38" i="24"/>
  <c r="V39" i="24"/>
  <c r="W38" i="24"/>
  <c r="J36" i="22"/>
  <c r="K35" i="22"/>
  <c r="W39" i="24" l="1"/>
  <c r="X39" i="24"/>
  <c r="V40" i="24"/>
  <c r="Y41" i="24"/>
  <c r="Z40" i="24"/>
  <c r="J37" i="22"/>
  <c r="K36" i="22"/>
  <c r="V41" i="24" l="1"/>
  <c r="X40" i="24"/>
  <c r="W40" i="24"/>
  <c r="Y42" i="24"/>
  <c r="Z41" i="24"/>
  <c r="J38" i="22"/>
  <c r="K37" i="22"/>
  <c r="Z42" i="24" l="1"/>
  <c r="Y43" i="24"/>
  <c r="V42" i="24"/>
  <c r="X41" i="24"/>
  <c r="W41" i="24"/>
  <c r="K38" i="22"/>
  <c r="J39" i="22"/>
  <c r="Y44" i="24" l="1"/>
  <c r="Z43" i="24"/>
  <c r="X42" i="24"/>
  <c r="V43" i="24"/>
  <c r="W42" i="24"/>
  <c r="K39" i="22"/>
  <c r="J40" i="22"/>
  <c r="W43" i="24" l="1"/>
  <c r="V44" i="24"/>
  <c r="X43" i="24"/>
  <c r="Y45" i="24"/>
  <c r="Z44" i="24"/>
  <c r="J41" i="22"/>
  <c r="K40" i="22"/>
  <c r="W44" i="24" l="1"/>
  <c r="V45" i="24"/>
  <c r="X44" i="24"/>
  <c r="Y46" i="24"/>
  <c r="Z45" i="24"/>
  <c r="J42" i="22"/>
  <c r="K41" i="22"/>
  <c r="V46" i="24" l="1"/>
  <c r="X45" i="24"/>
  <c r="W45" i="24"/>
  <c r="Z46" i="24"/>
  <c r="Y47" i="24"/>
  <c r="J43" i="22"/>
  <c r="K42" i="22"/>
  <c r="Y48" i="24" l="1"/>
  <c r="Z47" i="24"/>
  <c r="X46" i="24"/>
  <c r="V47" i="24"/>
  <c r="W46" i="24"/>
  <c r="K43" i="22"/>
  <c r="J44" i="22"/>
  <c r="W47" i="24" l="1"/>
  <c r="V48" i="24"/>
  <c r="X47" i="24"/>
  <c r="Y49" i="24"/>
  <c r="Z48" i="24"/>
  <c r="J45" i="22"/>
  <c r="K44" i="22"/>
  <c r="V49" i="24" l="1"/>
  <c r="X48" i="24"/>
  <c r="W48" i="24"/>
  <c r="Y50" i="24"/>
  <c r="Z49" i="24"/>
  <c r="K45" i="22"/>
  <c r="J46" i="22"/>
  <c r="Z50" i="24" l="1"/>
  <c r="Y51" i="24"/>
  <c r="V50" i="24"/>
  <c r="X49" i="24"/>
  <c r="W49" i="24"/>
  <c r="K46" i="22"/>
  <c r="J47" i="22"/>
  <c r="Y52" i="24" l="1"/>
  <c r="Z51" i="24"/>
  <c r="V51" i="24"/>
  <c r="X50" i="24"/>
  <c r="W50" i="24"/>
  <c r="J48" i="22"/>
  <c r="K47" i="22"/>
  <c r="W51" i="24" l="1"/>
  <c r="X51" i="24"/>
  <c r="V52" i="24"/>
  <c r="Y53" i="24"/>
  <c r="Z52" i="24"/>
  <c r="K48" i="22"/>
  <c r="J49" i="22"/>
  <c r="Y54" i="24" l="1"/>
  <c r="Z53" i="24"/>
  <c r="X52" i="24"/>
  <c r="W52" i="24"/>
  <c r="V53" i="24"/>
  <c r="J50" i="22"/>
  <c r="K49" i="22"/>
  <c r="V54" i="24" l="1"/>
  <c r="X53" i="24"/>
  <c r="W53" i="24"/>
  <c r="Z54" i="24"/>
  <c r="Y55" i="24"/>
  <c r="J51" i="22"/>
  <c r="K50" i="22"/>
  <c r="Y56" i="24" l="1"/>
  <c r="Z55" i="24"/>
  <c r="X54" i="24"/>
  <c r="V55" i="24"/>
  <c r="W54" i="24"/>
  <c r="J52" i="22"/>
  <c r="K51" i="22"/>
  <c r="W55" i="24" l="1"/>
  <c r="V56" i="24"/>
  <c r="X55" i="24"/>
  <c r="Y57" i="24"/>
  <c r="Z56" i="24"/>
  <c r="J53" i="22"/>
  <c r="K52" i="22"/>
  <c r="X56" i="24" l="1"/>
  <c r="V57" i="24"/>
  <c r="W56" i="24"/>
  <c r="Y58" i="24"/>
  <c r="Z58" i="24" s="1"/>
  <c r="Z57" i="24"/>
  <c r="K53" i="22"/>
  <c r="J54" i="22"/>
  <c r="V58" i="24" l="1"/>
  <c r="X57" i="24"/>
  <c r="W57" i="24"/>
  <c r="J55" i="22"/>
  <c r="K54" i="22"/>
  <c r="X58" i="24" l="1"/>
  <c r="V59" i="24"/>
  <c r="W58" i="24"/>
  <c r="J56" i="22"/>
  <c r="K55" i="22"/>
  <c r="W59" i="24" l="1"/>
  <c r="V60" i="24"/>
  <c r="X59" i="24"/>
  <c r="K56" i="22"/>
  <c r="J57" i="22"/>
  <c r="X60" i="24" l="1"/>
  <c r="V61" i="24"/>
  <c r="W60" i="24"/>
  <c r="J58" i="22"/>
  <c r="K57" i="22"/>
  <c r="W61" i="24" l="1"/>
  <c r="V62" i="24"/>
  <c r="X61" i="24"/>
  <c r="K58" i="22"/>
  <c r="J59" i="22"/>
  <c r="V63" i="24" l="1"/>
  <c r="X62" i="24"/>
  <c r="W62" i="24"/>
  <c r="K59" i="22"/>
  <c r="J60" i="22"/>
  <c r="X63" i="24" l="1"/>
  <c r="V64" i="24"/>
  <c r="W63" i="24"/>
  <c r="K60" i="22"/>
  <c r="J61" i="22"/>
  <c r="X64" i="24" l="1"/>
  <c r="W64" i="24"/>
  <c r="V65" i="24"/>
  <c r="J62" i="22"/>
  <c r="K61" i="22"/>
  <c r="V66" i="24" l="1"/>
  <c r="W65" i="24"/>
  <c r="X65" i="24"/>
  <c r="J63" i="22"/>
  <c r="K62" i="22"/>
  <c r="X66" i="24" l="1"/>
  <c r="V67" i="24"/>
  <c r="W66" i="24"/>
  <c r="K63" i="22"/>
  <c r="J64" i="22"/>
  <c r="V68" i="24" l="1"/>
  <c r="X67" i="24"/>
  <c r="W67" i="24"/>
  <c r="J65" i="22"/>
  <c r="K64" i="22"/>
  <c r="V69" i="24" l="1"/>
  <c r="X68" i="24"/>
  <c r="W68" i="24"/>
  <c r="J66" i="22"/>
  <c r="K65" i="22"/>
  <c r="V70" i="24" l="1"/>
  <c r="X69" i="24"/>
  <c r="W69" i="24"/>
  <c r="J67" i="22"/>
  <c r="K66" i="22"/>
  <c r="V71" i="24" l="1"/>
  <c r="X70" i="24"/>
  <c r="W70" i="24"/>
  <c r="J68" i="22"/>
  <c r="K68" i="22" s="1"/>
  <c r="K67"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<sst xmlns="http://schemas.openxmlformats.org/spreadsheetml/2006/main" count="1054" uniqueCount="320">
  <si>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</si>
  <si>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</si>
  <si>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</si>
  <si>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</si>
  <si>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</si>
  <si>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</si>
  <si>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</si>
  <si>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</si>
  <si>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</si>
  <si>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</si>
  <si>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</si>
  <si>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</si>
  <si>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</si>
  <si>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</si>
  <si>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</si>
  <si>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</si>
  <si>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</si>
  <si>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</si>
  <si>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</si>
  <si>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</si>
  <si>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</si>
  <si>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</si>
  <si>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</si>
  <si>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</si>
  <si>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</si>
  <si>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</si>
  <si>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</si>
  <si>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</si>
  <si>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</si>
  <si>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</si>
  <si>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</si>
  <si>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</si>
  <si>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</si>
  <si>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</si>
  <si>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</si>
  <si>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</si>
  <si>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</si>
  <si>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</si>
  <si>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</si>
  <si>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</si>
  <si>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</si>
  <si>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</si>
  <si>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</si>
  <si>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</si>
  <si>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</si>
  <si>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</si>
  <si>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</si>
  <si>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</si>
  <si>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</si>
  <si>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</si>
  <si>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</si>
  <si>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</si>
  <si>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</si>
  <si>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</si>
  <si>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</si>
  <si>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</si>
  <si>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</si>
  <si>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</si>
  <si>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</si>
  <si>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</si>
  <si>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</si>
  <si>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</si>
  <si>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</si>
  <si>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</si>
  <si>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</si>
  <si>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</si>
  <si>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</si>
  <si>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</si>
  <si>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</si>
  <si>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</si>
  <si>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</si>
  <si>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</si>
  <si>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</si>
  <si>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</si>
  <si>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</si>
  <si>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</si>
  <si>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</si>
  <si>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</si>
  <si>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</si>
  <si>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</si>
  <si>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</si>
  <si>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</si>
  <si>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</si>
  <si>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</si>
  <si>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</si>
  <si>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</si>
  <si>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</si>
  <si>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</si>
  <si>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</si>
  <si>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</si>
  <si>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</si>
  <si>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</si>
  <si>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</si>
  <si>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</si>
  <si>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</si>
  <si>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</si>
  <si>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</si>
  <si>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</si>
  <si>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</si>
  <si>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</si>
  <si>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</si>
  <si>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</si>
  <si>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</si>
  <si>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</si>
  <si>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</si>
  <si>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</si>
  <si>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</si>
  <si>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</si>
  <si>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</si>
  <si>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</si>
  <si>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</si>
  <si>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</si>
  <si>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</si>
  <si>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</si>
  <si>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</si>
  <si>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</si>
  <si>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</si>
  <si>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</si>
  <si>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</si>
  <si>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</si>
  <si>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</si>
  <si>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</si>
  <si>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</si>
  <si>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</si>
  <si>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</si>
  <si>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</si>
  <si>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</si>
  <si>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</si>
  <si>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</si>
  <si>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</si>
  <si>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</si>
  <si>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</si>
  <si>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</si>
  <si>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</si>
  <si>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</si>
  <si>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</si>
  <si>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</si>
  <si>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</si>
  <si>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</si>
  <si>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</si>
  <si>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</si>
  <si>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</si>
  <si>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</si>
  <si>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</si>
  <si>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</si>
  <si>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</si>
  <si>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</si>
  <si>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</si>
  <si>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</si>
  <si>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</si>
  <si>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</si>
  <si>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</si>
  <si>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</si>
  <si>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</si>
  <si>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</si>
  <si>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</si>
  <si>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</si>
  <si>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</si>
  <si>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</si>
  <si>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</si>
  <si>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</si>
  <si>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</si>
  <si>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</si>
  <si>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</si>
  <si>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</si>
  <si>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</si>
  <si>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</si>
  <si>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</si>
  <si>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</si>
  <si>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</si>
  <si>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</si>
  <si>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</si>
  <si>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</si>
  <si>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</si>
  <si>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</si>
  <si>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</si>
  <si>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</si>
  <si>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</si>
  <si>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</si>
  <si>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</si>
  <si>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</si>
  <si>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</si>
  <si>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</si>
  <si>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</si>
  <si>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</si>
  <si>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</si>
  <si>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</si>
  <si>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</si>
  <si>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</si>
  <si>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</si>
  <si>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</si>
  <si>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</si>
  <si>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</si>
  <si>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</si>
  <si>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</si>
  <si>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</si>
  <si>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</si>
  <si>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</si>
  <si>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</si>
  <si>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</si>
  <si>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</si>
  <si>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</si>
  <si>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</si>
  <si>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</si>
  <si>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</si>
  <si>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</si>
  <si>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</si>
  <si>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</si>
  <si>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</si>
  <si>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</si>
  <si>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</si>
  <si>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</si>
  <si>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</si>
  <si>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</si>
  <si>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</si>
  <si>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</si>
  <si>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</si>
  <si>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</si>
  <si>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</si>
  <si>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</si>
  <si>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</si>
  <si>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</si>
  <si>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</si>
  <si>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</si>
  <si>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</si>
  <si>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</si>
  <si>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</si>
  <si>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</si>
  <si>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</si>
  <si>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</si>
  <si>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</si>
  <si>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</si>
  <si>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</si>
  <si>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</si>
  <si>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</si>
  <si>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</si>
  <si>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</si>
  <si>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</si>
  <si>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</si>
  <si>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</si>
  <si>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</si>
  <si>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</si>
  <si>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</si>
  <si>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</si>
  <si>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</si>
  <si>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</si>
  <si>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</si>
  <si>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</si>
  <si>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</si>
  <si>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</si>
  <si>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</si>
  <si>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</si>
  <si>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</si>
  <si>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</si>
  <si>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</si>
  <si>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</si>
  <si>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</si>
  <si>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</si>
  <si>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</si>
  <si>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</si>
  <si>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</si>
  <si>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</si>
  <si>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</si>
  <si>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</si>
  <si>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</si>
  <si>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</si>
  <si>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</si>
  <si>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</si>
  <si>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</si>
  <si>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</si>
  <si>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</si>
  <si>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</si>
  <si>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</si>
  <si>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</si>
  <si>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</si>
  <si>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</si>
  <si>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</si>
  <si>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</si>
  <si>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</si>
  <si>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</si>
  <si>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</si>
  <si>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</si>
  <si>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</si>
  <si>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</si>
  <si>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</si>
  <si>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</si>
  <si>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</si>
  <si>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</si>
  <si>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</si>
  <si>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</si>
  <si>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</si>
  <si>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</si>
  <si>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</si>
  <si>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</si>
  <si>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</si>
  <si>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</si>
  <si>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</si>
  <si>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</si>
  <si>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</si>
  <si>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</si>
  <si>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</si>
  <si>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</si>
  <si>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</si>
  <si>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</si>
  <si>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</si>
  <si>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</si>
  <si>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</si>
  <si>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</si>
  <si>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</si>
  <si>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</si>
  <si>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</si>
  <si>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</si>
  <si>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</si>
  <si>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NA</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</si>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</sst>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8">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2" fontId="21" fillId="0" borderId="5" xfId="0" applyNumberFormat="1" applyFont="1" applyBorder="1" applyAlignment="1">
      <alignment horizontal="right"/>
    </xf>
    <xf numFmtId="2" fontId="21" fillId="0" borderId="18" xfId="0" applyNumberFormat="1" applyFont="1" applyBorder="1" applyAlignment="1">
      <alignment horizontal="right"/>
    </xf>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21" fillId="0" borderId="5" xfId="0" applyNumberFormat="1" applyFont="1" applyBorder="1" applyAlignment="1">
      <alignment horizontal="right"/>
    </xf>
    <xf numFmtId="164" fontId="5" fillId="0" borderId="20" xfId="0" applyNumberFormat="1" applyFont="1" applyBorder="1"/>
    <xf numFmtId="164" fontId="21" fillId="0" borderId="18" xfId="0" applyNumberFormat="1" applyFont="1" applyBorder="1" applyAlignment="1">
      <alignment horizontal="right"/>
    </xf>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0" fillId="3" borderId="1" xfId="0" applyFill="1" applyBorder="1" applyAlignment="1">
      <alignment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7.0165977795270278E-4</c:v>
                </c:pt>
                <c:pt idx="1">
                  <c:v>9.9368408479628099E-3</c:v>
                </c:pt>
                <c:pt idx="2">
                  <c:v>2.6746768552219729E-2</c:v>
                </c:pt>
                <c:pt idx="3">
                  <c:v>4.1575276159167701E-2</c:v>
                </c:pt>
                <c:pt idx="4">
                  <c:v>5.1274411378486137E-2</c:v>
                </c:pt>
                <c:pt idx="5">
                  <c:v>5.6247150410891095E-2</c:v>
                </c:pt>
                <c:pt idx="6">
                  <c:v>5.7736195096174225E-2</c:v>
                </c:pt>
                <c:pt idx="7">
                  <c:v>5.6908179490795241E-2</c:v>
                </c:pt>
                <c:pt idx="8">
                  <c:v>5.464996838695102E-2</c:v>
                </c:pt>
                <c:pt idx="9">
                  <c:v>5.1581554486215264E-2</c:v>
                </c:pt>
                <c:pt idx="10">
                  <c:v>4.811720381372897E-2</c:v>
                </c:pt>
                <c:pt idx="11">
                  <c:v>4.4524791599455105E-2</c:v>
                </c:pt>
                <c:pt idx="12">
                  <c:v>4.0971949089129378E-2</c:v>
                </c:pt>
                <c:pt idx="13">
                  <c:v>3.7559159671358922E-2</c:v>
                </c:pt>
                <c:pt idx="14">
                  <c:v>3.4342631751217101E-2</c:v>
                </c:pt>
                <c:pt idx="15">
                  <c:v>3.1349809387693939E-2</c:v>
                </c:pt>
                <c:pt idx="16">
                  <c:v>2.8589777468931099E-2</c:v>
                </c:pt>
                <c:pt idx="17">
                  <c:v>2.6060190918019699E-2</c:v>
                </c:pt>
                <c:pt idx="18">
                  <c:v>2.3751859015819221E-2</c:v>
                </c:pt>
                <c:pt idx="19">
                  <c:v>2.1651755282351859E-2</c:v>
                </c:pt>
                <c:pt idx="20">
                  <c:v>1.9744973039119706E-2</c:v>
                </c:pt>
                <c:pt idx="21">
                  <c:v>1.8015976457008254E-2</c:v>
                </c:pt>
                <c:pt idx="22">
                  <c:v>1.6449382081334285E-2</c:v>
                </c:pt>
                <c:pt idx="23">
                  <c:v>1.5030428711336308E-2</c:v>
                </c:pt>
                <c:pt idx="24">
                  <c:v>1.3745241748037484E-2</c:v>
                </c:pt>
                <c:pt idx="25">
                  <c:v>1.2580963341574658E-2</c:v>
                </c:pt>
                <c:pt idx="26">
                  <c:v>1.1525796254246434E-2</c:v>
                </c:pt>
                <c:pt idx="27">
                  <c:v>1.0568993561796192E-2</c:v>
                </c:pt>
                <c:pt idx="28">
                  <c:v>9.7008156433194825E-3</c:v>
                </c:pt>
                <c:pt idx="29">
                  <c:v>8.9124686899207939E-3</c:v>
                </c:pt>
                <c:pt idx="30">
                  <c:v>8.1960340754340111E-3</c:v>
                </c:pt>
                <c:pt idx="31">
                  <c:v>7.5443946275314255E-3</c:v>
                </c:pt>
                <c:pt idx="32">
                  <c:v>6.951161607473777E-3</c:v>
                </c:pt>
                <c:pt idx="33">
                  <c:v>6.4106047084472317E-3</c:v>
                </c:pt>
                <c:pt idx="34">
                  <c:v>5.9175863828062614E-3</c:v>
                </c:pt>
                <c:pt idx="35">
                  <c:v>5.4675011487894665E-3</c:v>
                </c:pt>
                <c:pt idx="36">
                  <c:v>5.0562200988724104E-3</c:v>
                </c:pt>
                <c:pt idx="37">
                  <c:v>4.680040560578469E-3</c:v>
                </c:pt>
                <c:pt idx="38">
                  <c:v>4.3356406953377613E-3</c:v>
                </c:pt>
                <c:pt idx="39">
                  <c:v>4.0200387268993776E-3</c:v>
                </c:pt>
                <c:pt idx="40">
                  <c:v>3.7305564439106265E-3</c:v>
                </c:pt>
                <c:pt idx="41">
                  <c:v>3.4647866051379372E-3</c:v>
                </c:pt>
                <c:pt idx="42">
                  <c:v>3.2205638792308644E-3</c:v>
                </c:pt>
                <c:pt idx="43">
                  <c:v>2.9959389663135605E-3</c:v>
                </c:pt>
                <c:pt idx="44">
                  <c:v>2.7891555708936533E-3</c:v>
                </c:pt>
                <c:pt idx="45">
                  <c:v>2.5986299212091835E-3</c:v>
                </c:pt>
                <c:pt idx="46">
                  <c:v>2.4229325569468108E-3</c:v>
                </c:pt>
                <c:pt idx="47">
                  <c:v>2.26077213383713E-3</c:v>
                </c:pt>
                <c:pt idx="48">
                  <c:v>2.1109810190976797E-3</c:v>
                </c:pt>
                <c:pt idx="49">
                  <c:v>1.9725024755399279E-3</c:v>
                </c:pt>
                <c:pt idx="50">
                  <c:v>1.8443792541439352E-3</c:v>
                </c:pt>
                <c:pt idx="51">
                  <c:v>1.7257434349360334E-3</c:v>
                </c:pt>
                <c:pt idx="52">
                  <c:v>1.6158073740976109E-3</c:v>
                </c:pt>
                <c:pt idx="53">
                  <c:v>1.5138556314820972E-3</c:v>
                </c:pt>
                <c:pt idx="54">
                  <c:v>1.4192377672130885E-3</c:v>
                </c:pt>
                <c:pt idx="55">
                  <c:v>1.3313619089496687E-3</c:v>
                </c:pt>
                <c:pt idx="56">
                  <c:v>1.2496890028468322E-3</c:v>
                </c:pt>
                <c:pt idx="57">
                  <c:v>1.1737276713765787E-3</c:v>
                </c:pt>
                <c:pt idx="58">
                  <c:v>1.1030296101258719E-3</c:v>
                </c:pt>
                <c:pt idx="59">
                  <c:v>1.0371854635958799E-3</c:v>
                </c:pt>
                <c:pt idx="60">
                  <c:v>9.758211269937922E-4</c:v>
                </c:pt>
                <c:pt idx="61">
                  <c:v>9.1859442715180872E-4</c:v>
                </c:pt>
                <c:pt idx="62">
                  <c:v>8.6519214112401599E-4</c:v>
                </c:pt>
                <c:pt idx="63">
                  <c:v>8.153273157751606E-4</c:v>
                </c:pt>
                <c:pt idx="64">
                  <c:v>7.6873685588085827E-4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12</c:v>
                </c:pt>
                <c:pt idx="1">
                  <c:v>12</c:v>
                </c:pt>
                <c:pt idx="2">
                  <c:v>12</c:v>
                </c:pt>
                <c:pt idx="3">
                  <c:v>12</c:v>
                </c:pt>
                <c:pt idx="4">
                  <c:v>12</c:v>
                </c:pt>
                <c:pt idx="5">
                  <c:v>12</c:v>
                </c:pt>
                <c:pt idx="6">
                  <c:v>12</c:v>
                </c:pt>
                <c:pt idx="7">
                  <c:v>12</c:v>
                </c:pt>
                <c:pt idx="8">
                  <c:v>12</c:v>
                </c:pt>
                <c:pt idx="9">
                  <c:v>12</c:v>
                </c:pt>
                <c:pt idx="10">
                  <c:v>12</c:v>
                </c:pt>
                <c:pt idx="11">
                  <c:v>12</c:v>
                </c:pt>
                <c:pt idx="12">
                  <c:v>12</c:v>
                </c:pt>
                <c:pt idx="13">
                  <c:v>12</c:v>
                </c:pt>
                <c:pt idx="14">
                  <c:v>12</c:v>
                </c:pt>
                <c:pt idx="15">
                  <c:v>12</c:v>
                </c:pt>
                <c:pt idx="16">
                  <c:v>12</c:v>
                </c:pt>
                <c:pt idx="17">
                  <c:v>12</c:v>
                </c:pt>
                <c:pt idx="18">
                  <c:v>12</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workbookViewId="0">
      <selection sqref="A1:B1"/>
    </sheetView>
  </sheetViews>
  <sheetFormatPr defaultRowHeight="15" x14ac:dyDescent="0.25"/>
  <cols>
    <col min="1" max="1" width="20.7109375" customWidth="1"/>
    <col min="2" max="2" width="200.7109375" customWidth="1"/>
  </cols>
  <sheetData>
    <row r="1" spans="1:2" x14ac:dyDescent="0.25">
      <c r="A1" s="254" t="s">
        <v>13</v>
      </c>
      <c r="B1" s="255"/>
    </row>
    <row r="2" spans="1:2" x14ac:dyDescent="0.25">
      <c r="A2" s="257" t="s">
        <v>173</v>
      </c>
      <c r="B2" s="258"/>
    </row>
    <row r="3" spans="1:2" x14ac:dyDescent="0.25">
      <c r="A3" s="259" t="s">
        <v>175</v>
      </c>
      <c r="B3" s="260"/>
    </row>
    <row r="4" spans="1:2" x14ac:dyDescent="0.25">
      <c r="A4" s="259" t="s">
        <v>174</v>
      </c>
      <c r="B4" s="261"/>
    </row>
    <row r="5" spans="1:2" x14ac:dyDescent="0.25">
      <c r="A5" s="252" t="s">
        <v>16</v>
      </c>
      <c r="B5" s="253"/>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252" t="s">
        <v>24</v>
      </c>
      <c r="B19" s="256"/>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
  <sheetViews>
    <sheetView zoomScaleNormal="100" workbookViewId="0">
      <selection activeCell="C4" sqref="C4"/>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C28" sqref="C2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1</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tabSelected="1" zoomScale="75" zoomScaleNormal="75" workbookViewId="0">
      <selection activeCell="A25" sqref="A25"/>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4" t="s">
        <v>284</v>
      </c>
      <c r="B1" s="254"/>
      <c r="C1" s="254"/>
      <c r="D1" s="254"/>
      <c r="E1" s="254"/>
      <c r="F1" s="254"/>
      <c r="G1" s="254"/>
      <c r="H1" s="254"/>
      <c r="I1" s="98"/>
      <c r="J1" s="265" t="s">
        <v>63</v>
      </c>
      <c r="K1" s="266"/>
      <c r="L1" s="266"/>
      <c r="M1" s="261"/>
      <c r="N1" s="99"/>
    </row>
    <row r="2" spans="1:14" x14ac:dyDescent="0.25">
      <c r="A2" s="22" t="s">
        <v>285</v>
      </c>
      <c r="B2" s="159" t="s">
        <v>82</v>
      </c>
      <c r="C2" s="160" t="s">
        <v>75</v>
      </c>
      <c r="D2" s="262" t="s">
        <v>142</v>
      </c>
      <c r="E2" s="255"/>
      <c r="F2" s="255"/>
      <c r="G2" s="255"/>
      <c r="H2" s="255"/>
      <c r="I2" s="20"/>
      <c r="J2" s="267" t="s">
        <v>286</v>
      </c>
      <c r="K2" s="267"/>
      <c r="L2" s="161" t="s">
        <v>143</v>
      </c>
      <c r="M2" s="162" t="s">
        <v>107</v>
      </c>
      <c r="N2" s="76"/>
    </row>
    <row r="3" spans="1:14" x14ac:dyDescent="0.25">
      <c r="A3" s="62" t="s">
        <v>53</v>
      </c>
      <c r="B3" s="71">
        <v>18</v>
      </c>
      <c r="C3" s="72">
        <v>17.399999999999999</v>
      </c>
      <c r="D3" s="268"/>
      <c r="E3" s="264"/>
      <c r="F3" s="264"/>
      <c r="G3" s="264"/>
      <c r="H3" s="264"/>
      <c r="I3" s="20"/>
      <c r="J3" s="164" t="s">
        <v>90</v>
      </c>
      <c r="K3" s="165" t="s">
        <v>287</v>
      </c>
      <c r="L3" s="166" t="s">
        <v>288</v>
      </c>
      <c r="M3" s="167">
        <f>HLOOKUP($B$16,$B$9:$G$14,5,FALSE)</f>
        <v>27</v>
      </c>
      <c r="N3" s="76"/>
    </row>
    <row r="4" spans="1:14" x14ac:dyDescent="0.25">
      <c r="A4" s="62" t="s">
        <v>289</v>
      </c>
      <c r="B4" s="73">
        <v>20.2</v>
      </c>
      <c r="C4" s="74">
        <v>25</v>
      </c>
      <c r="D4" s="268"/>
      <c r="E4" s="264"/>
      <c r="F4" s="264"/>
      <c r="G4" s="264"/>
      <c r="H4" s="264"/>
      <c r="I4" s="20"/>
      <c r="J4" s="168">
        <v>15</v>
      </c>
      <c r="K4" s="169">
        <f>_xlfn.LOGNORM.DIST(J4+1-$J$4,$M$4,$M$5,TRUE)</f>
        <v>7.0165977795270278E-4</v>
      </c>
      <c r="L4" s="166" t="s">
        <v>55</v>
      </c>
      <c r="M4" s="170">
        <f>LN(M3-15)</f>
        <v>2.4849066497880004</v>
      </c>
      <c r="N4" s="76"/>
    </row>
    <row r="5" spans="1:14" x14ac:dyDescent="0.25">
      <c r="A5" s="171"/>
      <c r="B5" s="172"/>
      <c r="C5" s="20"/>
      <c r="D5" s="20"/>
      <c r="E5" s="20"/>
      <c r="F5" s="20"/>
      <c r="G5" s="20"/>
      <c r="H5" s="20"/>
      <c r="I5" s="20"/>
      <c r="J5" s="168">
        <f t="shared" ref="J5:J68" si="0">J4+1</f>
        <v>16</v>
      </c>
      <c r="K5" s="173">
        <f t="shared" ref="K5:K36" si="1">_xlfn.LOGNORM.DIST(J5+1-$J$4,$M$4,$M$5,TRUE)-_xlfn.LOGNORM.DIST(J5-$J$4,$M$4,$M$5,TRUE)</f>
        <v>9.9368408479628099E-3</v>
      </c>
      <c r="L5" s="166" t="s">
        <v>54</v>
      </c>
      <c r="M5" s="174">
        <f>HLOOKUP($B$16,$B$9:$G$14,6,FALSE)</f>
        <v>0.77800000000000002</v>
      </c>
      <c r="N5" s="76"/>
    </row>
    <row r="6" spans="1:14" x14ac:dyDescent="0.25">
      <c r="A6" s="175" t="s">
        <v>285</v>
      </c>
      <c r="B6" s="176" t="s">
        <v>107</v>
      </c>
      <c r="C6" s="262" t="s">
        <v>142</v>
      </c>
      <c r="D6" s="255"/>
      <c r="E6" s="255"/>
      <c r="F6" s="255"/>
      <c r="G6" s="255"/>
      <c r="H6" s="255"/>
      <c r="I6" s="20"/>
      <c r="J6" s="168">
        <f t="shared" si="0"/>
        <v>17</v>
      </c>
      <c r="K6" s="173">
        <f t="shared" si="1"/>
        <v>2.6746768552219729E-2</v>
      </c>
      <c r="L6" s="20"/>
      <c r="M6" s="20"/>
      <c r="N6" s="76"/>
    </row>
    <row r="7" spans="1:14" x14ac:dyDescent="0.25">
      <c r="A7" s="11" t="s">
        <v>290</v>
      </c>
      <c r="B7" s="21">
        <v>11</v>
      </c>
      <c r="C7" s="263"/>
      <c r="D7" s="264"/>
      <c r="E7" s="264"/>
      <c r="F7" s="264"/>
      <c r="G7" s="264"/>
      <c r="H7" s="264"/>
      <c r="I7" s="20"/>
      <c r="J7" s="168">
        <f t="shared" si="0"/>
        <v>18</v>
      </c>
      <c r="K7" s="173">
        <f t="shared" si="1"/>
        <v>4.1575276159167701E-2</v>
      </c>
      <c r="L7" s="20"/>
      <c r="M7" s="20"/>
      <c r="N7" s="76"/>
    </row>
    <row r="8" spans="1:14" x14ac:dyDescent="0.25">
      <c r="A8" s="171"/>
      <c r="B8" s="20"/>
      <c r="C8" s="20"/>
      <c r="D8" s="20"/>
      <c r="E8" s="20"/>
      <c r="F8" s="20"/>
      <c r="G8" s="20"/>
      <c r="H8" s="20"/>
      <c r="I8" s="20"/>
      <c r="J8" s="168">
        <f t="shared" si="0"/>
        <v>19</v>
      </c>
      <c r="K8" s="173">
        <f t="shared" si="1"/>
        <v>5.1274411378486137E-2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5.6247150410891095E-2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5.7736195096174225E-2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5.6908179490795241E-2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5.464996838695102E-2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5.1581554486215264E-2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4.811720381372897E-2</v>
      </c>
      <c r="L14" s="20"/>
      <c r="M14" s="20"/>
      <c r="N14" s="76"/>
    </row>
    <row r="15" spans="1:14" x14ac:dyDescent="0.25">
      <c r="A15" s="151"/>
      <c r="B15" s="20"/>
      <c r="C15" s="20"/>
      <c r="D15" s="20"/>
      <c r="E15" s="20"/>
      <c r="F15" s="20"/>
      <c r="G15" s="20"/>
      <c r="H15" s="98"/>
      <c r="I15" s="20"/>
      <c r="J15" s="168">
        <f t="shared" si="0"/>
        <v>26</v>
      </c>
      <c r="K15" s="173">
        <f t="shared" si="1"/>
        <v>4.4524791599455105E-2</v>
      </c>
      <c r="L15" s="20"/>
      <c r="M15" s="20"/>
      <c r="N15" s="76"/>
    </row>
    <row r="16" spans="1:14" x14ac:dyDescent="0.25">
      <c r="A16" s="184" t="s">
        <v>303</v>
      </c>
      <c r="B16" s="185" t="s">
        <v>62</v>
      </c>
      <c r="C16" s="20"/>
      <c r="D16" s="20"/>
      <c r="E16" s="20"/>
      <c r="F16" s="20"/>
      <c r="G16" s="20"/>
      <c r="H16" s="20"/>
      <c r="I16" s="20"/>
      <c r="J16" s="168">
        <f t="shared" si="0"/>
        <v>27</v>
      </c>
      <c r="K16" s="173">
        <f t="shared" si="1"/>
        <v>4.0971949089129378E-2</v>
      </c>
      <c r="L16" s="20"/>
      <c r="M16" s="20"/>
      <c r="N16" s="76"/>
    </row>
    <row r="17" spans="1:14" x14ac:dyDescent="0.25">
      <c r="A17" s="75"/>
      <c r="B17" s="20"/>
      <c r="C17" s="20"/>
      <c r="D17" s="20"/>
      <c r="E17" s="20"/>
      <c r="F17" s="20"/>
      <c r="G17" s="20"/>
      <c r="H17" s="20"/>
      <c r="I17" s="20"/>
      <c r="J17" s="168">
        <f t="shared" si="0"/>
        <v>28</v>
      </c>
      <c r="K17" s="173">
        <f t="shared" si="1"/>
        <v>3.7559159671358922E-2</v>
      </c>
      <c r="L17" s="20"/>
      <c r="M17" s="20"/>
      <c r="N17" s="76"/>
    </row>
    <row r="18" spans="1:14" x14ac:dyDescent="0.25">
      <c r="A18" s="75"/>
      <c r="B18" s="20"/>
      <c r="C18" s="20"/>
      <c r="D18" s="20"/>
      <c r="E18" s="20"/>
      <c r="F18" s="20"/>
      <c r="G18" s="20"/>
      <c r="H18" s="20"/>
      <c r="I18" s="20"/>
      <c r="J18" s="168">
        <f t="shared" si="0"/>
        <v>29</v>
      </c>
      <c r="K18" s="173">
        <f t="shared" si="1"/>
        <v>3.4342631751217101E-2</v>
      </c>
      <c r="L18" s="20"/>
      <c r="M18" s="20"/>
      <c r="N18" s="76"/>
    </row>
    <row r="19" spans="1:14" x14ac:dyDescent="0.25">
      <c r="A19" s="75"/>
      <c r="B19" s="20"/>
      <c r="C19" s="20"/>
      <c r="D19" s="20"/>
      <c r="E19" s="20"/>
      <c r="F19" s="20"/>
      <c r="G19" s="20"/>
      <c r="H19" s="20"/>
      <c r="I19" s="20"/>
      <c r="J19" s="168">
        <f t="shared" si="0"/>
        <v>30</v>
      </c>
      <c r="K19" s="173">
        <f t="shared" si="1"/>
        <v>3.1349809387693939E-2</v>
      </c>
      <c r="L19" s="20"/>
      <c r="M19" s="20"/>
      <c r="N19" s="76"/>
    </row>
    <row r="20" spans="1:14" x14ac:dyDescent="0.25">
      <c r="A20" s="75"/>
      <c r="B20" s="20"/>
      <c r="C20" s="20"/>
      <c r="D20" s="20"/>
      <c r="E20" s="20"/>
      <c r="F20" s="20"/>
      <c r="G20" s="20"/>
      <c r="H20" s="20"/>
      <c r="I20" s="20"/>
      <c r="J20" s="168">
        <f t="shared" si="0"/>
        <v>31</v>
      </c>
      <c r="K20" s="173">
        <f t="shared" si="1"/>
        <v>2.8589777468931099E-2</v>
      </c>
      <c r="L20" s="20"/>
      <c r="M20" s="20"/>
      <c r="N20" s="76"/>
    </row>
    <row r="21" spans="1:14" x14ac:dyDescent="0.25">
      <c r="A21" s="75"/>
      <c r="B21" s="20"/>
      <c r="C21" s="20"/>
      <c r="D21" s="20"/>
      <c r="E21" s="20"/>
      <c r="F21" s="20"/>
      <c r="G21" s="20"/>
      <c r="H21" s="20"/>
      <c r="I21" s="20"/>
      <c r="J21" s="168">
        <f t="shared" si="0"/>
        <v>32</v>
      </c>
      <c r="K21" s="173">
        <f t="shared" si="1"/>
        <v>2.6060190918019699E-2</v>
      </c>
      <c r="L21" s="20"/>
      <c r="M21" s="20"/>
      <c r="N21" s="76"/>
    </row>
    <row r="22" spans="1:14" x14ac:dyDescent="0.25">
      <c r="A22" s="75"/>
      <c r="B22" s="20"/>
      <c r="C22" s="20"/>
      <c r="D22" s="20"/>
      <c r="E22" s="20"/>
      <c r="F22" s="20"/>
      <c r="G22" s="20"/>
      <c r="H22" s="20"/>
      <c r="I22" s="20"/>
      <c r="J22" s="168">
        <f t="shared" si="0"/>
        <v>33</v>
      </c>
      <c r="K22" s="173">
        <f t="shared" si="1"/>
        <v>2.3751859015819221E-2</v>
      </c>
      <c r="L22" s="20"/>
      <c r="M22" s="20"/>
      <c r="N22" s="76"/>
    </row>
    <row r="23" spans="1:14" x14ac:dyDescent="0.25">
      <c r="A23" s="75"/>
      <c r="B23" s="20"/>
      <c r="C23" s="20"/>
      <c r="D23" s="20"/>
      <c r="E23" s="20"/>
      <c r="F23" s="20"/>
      <c r="G23" s="20"/>
      <c r="H23" s="20"/>
      <c r="I23" s="20"/>
      <c r="J23" s="168">
        <f t="shared" si="0"/>
        <v>34</v>
      </c>
      <c r="K23" s="173">
        <f t="shared" si="1"/>
        <v>2.1651755282351859E-2</v>
      </c>
      <c r="L23" s="20"/>
      <c r="M23" s="20"/>
      <c r="N23" s="76"/>
    </row>
    <row r="24" spans="1:14" x14ac:dyDescent="0.25">
      <c r="A24" s="75"/>
      <c r="B24" s="20"/>
      <c r="C24" s="20"/>
      <c r="D24" s="20"/>
      <c r="E24" s="20"/>
      <c r="F24" s="20"/>
      <c r="G24" s="20"/>
      <c r="H24" s="20"/>
      <c r="I24" s="20"/>
      <c r="J24" s="168">
        <f t="shared" si="0"/>
        <v>35</v>
      </c>
      <c r="K24" s="173">
        <f t="shared" si="1"/>
        <v>1.9744973039119706E-2</v>
      </c>
      <c r="L24" s="20"/>
      <c r="M24" s="20"/>
      <c r="N24" s="76"/>
    </row>
    <row r="25" spans="1:14" x14ac:dyDescent="0.25">
      <c r="A25" s="75"/>
      <c r="B25" s="20"/>
      <c r="C25" s="20"/>
      <c r="D25" s="20"/>
      <c r="E25" s="20"/>
      <c r="F25" s="20"/>
      <c r="G25" s="20"/>
      <c r="H25" s="20"/>
      <c r="I25" s="20"/>
      <c r="J25" s="168">
        <f t="shared" si="0"/>
        <v>36</v>
      </c>
      <c r="K25" s="173">
        <f t="shared" si="1"/>
        <v>1.8015976457008254E-2</v>
      </c>
      <c r="L25" s="20"/>
      <c r="M25" s="20"/>
      <c r="N25" s="76"/>
    </row>
    <row r="26" spans="1:14" x14ac:dyDescent="0.25">
      <c r="A26" s="75"/>
      <c r="B26" s="20"/>
      <c r="C26" s="20"/>
      <c r="D26" s="20"/>
      <c r="E26" s="20"/>
      <c r="F26" s="20"/>
      <c r="G26" s="20"/>
      <c r="H26" s="20"/>
      <c r="I26" s="20"/>
      <c r="J26" s="168">
        <f t="shared" si="0"/>
        <v>37</v>
      </c>
      <c r="K26" s="173">
        <f t="shared" si="1"/>
        <v>1.6449382081334285E-2</v>
      </c>
      <c r="L26" s="20"/>
      <c r="M26" s="20"/>
      <c r="N26" s="76"/>
    </row>
    <row r="27" spans="1:14" x14ac:dyDescent="0.25">
      <c r="A27" s="75" t="s">
        <v>304</v>
      </c>
      <c r="B27" s="20"/>
      <c r="C27" s="20"/>
      <c r="D27" s="20"/>
      <c r="E27" s="20"/>
      <c r="F27" s="20"/>
      <c r="G27" s="20"/>
      <c r="H27" s="20"/>
      <c r="I27" s="20"/>
      <c r="J27" s="168">
        <f t="shared" si="0"/>
        <v>38</v>
      </c>
      <c r="K27" s="173">
        <f t="shared" si="1"/>
        <v>1.5030428711336308E-2</v>
      </c>
      <c r="L27" s="20"/>
      <c r="M27" s="20"/>
      <c r="N27" s="76"/>
    </row>
    <row r="28" spans="1:14" x14ac:dyDescent="0.25">
      <c r="A28" s="75"/>
      <c r="B28" s="20"/>
      <c r="C28" s="20"/>
      <c r="D28" s="20"/>
      <c r="E28" s="20"/>
      <c r="F28" s="20"/>
      <c r="G28" s="20"/>
      <c r="H28" s="20"/>
      <c r="I28" s="20"/>
      <c r="J28" s="168">
        <f t="shared" si="0"/>
        <v>39</v>
      </c>
      <c r="K28" s="173">
        <f t="shared" si="1"/>
        <v>1.3745241748037484E-2</v>
      </c>
      <c r="L28" s="20"/>
      <c r="M28" s="20"/>
      <c r="N28" s="76"/>
    </row>
    <row r="29" spans="1:14" x14ac:dyDescent="0.25">
      <c r="A29" s="75"/>
      <c r="B29" s="20"/>
      <c r="C29" s="20"/>
      <c r="D29" s="20"/>
      <c r="E29" s="20"/>
      <c r="F29" s="20"/>
      <c r="G29" s="20"/>
      <c r="H29" s="20"/>
      <c r="I29" s="20"/>
      <c r="J29" s="168">
        <f t="shared" si="0"/>
        <v>40</v>
      </c>
      <c r="K29" s="173">
        <f t="shared" si="1"/>
        <v>1.2580963341574658E-2</v>
      </c>
      <c r="L29" s="20"/>
      <c r="M29" s="20"/>
      <c r="N29" s="76"/>
    </row>
    <row r="30" spans="1:14" x14ac:dyDescent="0.25">
      <c r="A30" s="75"/>
      <c r="B30" s="20"/>
      <c r="C30" s="20"/>
      <c r="D30" s="20"/>
      <c r="E30" s="20"/>
      <c r="F30" s="20"/>
      <c r="G30" s="20"/>
      <c r="H30" s="20"/>
      <c r="I30" s="20"/>
      <c r="J30" s="168">
        <f t="shared" si="0"/>
        <v>41</v>
      </c>
      <c r="K30" s="173">
        <f t="shared" si="1"/>
        <v>1.1525796254246434E-2</v>
      </c>
      <c r="L30" s="20"/>
      <c r="M30" s="20"/>
      <c r="N30" s="76"/>
    </row>
    <row r="31" spans="1:14" x14ac:dyDescent="0.25">
      <c r="A31" s="75"/>
      <c r="B31" s="20"/>
      <c r="C31" s="20"/>
      <c r="D31" s="20"/>
      <c r="E31" s="20"/>
      <c r="F31" s="20"/>
      <c r="G31" s="20"/>
      <c r="H31" s="20"/>
      <c r="I31" s="20"/>
      <c r="J31" s="168">
        <f t="shared" si="0"/>
        <v>42</v>
      </c>
      <c r="K31" s="173">
        <f t="shared" si="1"/>
        <v>1.0568993561796192E-2</v>
      </c>
      <c r="L31" s="20"/>
      <c r="M31" s="20"/>
      <c r="N31" s="76"/>
    </row>
    <row r="32" spans="1:14" x14ac:dyDescent="0.25">
      <c r="A32" s="75"/>
      <c r="B32" s="20"/>
      <c r="C32" s="20"/>
      <c r="D32" s="20"/>
      <c r="E32" s="20"/>
      <c r="F32" s="20"/>
      <c r="G32" s="20"/>
      <c r="H32" s="20"/>
      <c r="I32" s="20"/>
      <c r="J32" s="168">
        <f t="shared" si="0"/>
        <v>43</v>
      </c>
      <c r="K32" s="173">
        <f t="shared" si="1"/>
        <v>9.7008156433194825E-3</v>
      </c>
      <c r="L32" s="20"/>
      <c r="M32" s="20"/>
      <c r="N32" s="76"/>
    </row>
    <row r="33" spans="1:14" x14ac:dyDescent="0.25">
      <c r="A33" s="186"/>
      <c r="B33" s="186"/>
      <c r="C33" s="186"/>
      <c r="D33" s="186"/>
      <c r="E33" s="186"/>
      <c r="F33" s="186"/>
      <c r="G33" s="186"/>
      <c r="H33" s="20"/>
      <c r="I33" s="20"/>
      <c r="J33" s="168">
        <f t="shared" si="0"/>
        <v>44</v>
      </c>
      <c r="K33" s="173">
        <f t="shared" si="1"/>
        <v>8.9124686899207939E-3</v>
      </c>
      <c r="L33" s="20"/>
      <c r="M33" s="20"/>
      <c r="N33" s="76"/>
    </row>
    <row r="34" spans="1:14" x14ac:dyDescent="0.25">
      <c r="A34" s="186"/>
      <c r="B34" s="187"/>
      <c r="C34" s="187"/>
      <c r="D34" s="186"/>
      <c r="E34" s="188"/>
      <c r="F34" s="187"/>
      <c r="G34" s="186"/>
      <c r="H34" s="20"/>
      <c r="I34" s="20"/>
      <c r="J34" s="168">
        <f t="shared" si="0"/>
        <v>45</v>
      </c>
      <c r="K34" s="173">
        <f t="shared" si="1"/>
        <v>8.1960340754340111E-3</v>
      </c>
      <c r="L34" s="20"/>
      <c r="M34" s="20"/>
      <c r="N34" s="76"/>
    </row>
    <row r="35" spans="1:14" x14ac:dyDescent="0.25">
      <c r="A35" s="186"/>
      <c r="B35" s="189"/>
      <c r="C35" s="189"/>
      <c r="D35" s="186"/>
      <c r="E35" s="189"/>
      <c r="F35" s="189"/>
      <c r="G35" s="186"/>
      <c r="H35" s="20"/>
      <c r="I35" s="20"/>
      <c r="J35" s="168">
        <f t="shared" si="0"/>
        <v>46</v>
      </c>
      <c r="K35" s="173">
        <f t="shared" si="1"/>
        <v>7.5443946275314255E-3</v>
      </c>
      <c r="L35" s="20"/>
      <c r="M35" s="20"/>
      <c r="N35" s="76"/>
    </row>
    <row r="36" spans="1:14" x14ac:dyDescent="0.25">
      <c r="A36" s="186"/>
      <c r="B36" s="186"/>
      <c r="C36" s="186"/>
      <c r="D36" s="186"/>
      <c r="E36" s="190"/>
      <c r="F36" s="186"/>
      <c r="G36" s="186"/>
      <c r="H36" s="20"/>
      <c r="I36" s="20"/>
      <c r="J36" s="168">
        <f t="shared" si="0"/>
        <v>47</v>
      </c>
      <c r="K36" s="173">
        <f t="shared" si="1"/>
        <v>6.951161607473777E-3</v>
      </c>
      <c r="L36" s="20"/>
      <c r="M36" s="20"/>
      <c r="N36" s="76"/>
    </row>
    <row r="37" spans="1:14" x14ac:dyDescent="0.25">
      <c r="A37" s="186"/>
      <c r="B37" s="191"/>
      <c r="C37" s="191"/>
      <c r="D37" s="186"/>
      <c r="E37" s="191"/>
      <c r="F37" s="191"/>
      <c r="G37" s="186"/>
      <c r="H37" s="20"/>
      <c r="I37" s="20"/>
      <c r="J37" s="168">
        <f t="shared" si="0"/>
        <v>48</v>
      </c>
      <c r="K37" s="173">
        <f t="shared" ref="K37:K68" si="2">_xlfn.LOGNORM.DIST(J37+1-$J$4,$M$4,$M$5,TRUE)-_xlfn.LOGNORM.DIST(J37-$J$4,$M$4,$M$5,TRUE)</f>
        <v>6.4106047084472317E-3</v>
      </c>
      <c r="L37" s="20"/>
      <c r="M37" s="20"/>
      <c r="N37" s="76"/>
    </row>
    <row r="38" spans="1:14" x14ac:dyDescent="0.25">
      <c r="A38" s="186"/>
      <c r="B38" s="191"/>
      <c r="C38" s="191"/>
      <c r="D38" s="186"/>
      <c r="E38" s="191"/>
      <c r="F38" s="191"/>
      <c r="G38" s="186"/>
      <c r="H38" s="20"/>
      <c r="I38" s="20"/>
      <c r="J38" s="168">
        <f t="shared" si="0"/>
        <v>49</v>
      </c>
      <c r="K38" s="173">
        <f t="shared" si="2"/>
        <v>5.9175863828062614E-3</v>
      </c>
      <c r="L38" s="20"/>
      <c r="M38" s="20"/>
      <c r="N38" s="76"/>
    </row>
    <row r="39" spans="1:14" x14ac:dyDescent="0.25">
      <c r="A39" s="186"/>
      <c r="B39" s="192"/>
      <c r="C39" s="192"/>
      <c r="D39" s="186"/>
      <c r="E39" s="192"/>
      <c r="F39" s="192"/>
      <c r="G39" s="186"/>
      <c r="H39" s="20"/>
      <c r="I39" s="20"/>
      <c r="J39" s="168">
        <f t="shared" si="0"/>
        <v>50</v>
      </c>
      <c r="K39" s="173">
        <f t="shared" si="2"/>
        <v>5.4675011487894665E-3</v>
      </c>
      <c r="L39" s="20"/>
      <c r="M39" s="20"/>
      <c r="N39" s="76"/>
    </row>
    <row r="40" spans="1:14" x14ac:dyDescent="0.25">
      <c r="A40" s="186"/>
      <c r="B40" s="186"/>
      <c r="C40" s="186"/>
      <c r="D40" s="186"/>
      <c r="E40" s="186"/>
      <c r="F40" s="186"/>
      <c r="G40" s="186"/>
      <c r="H40" s="20"/>
      <c r="I40" s="20"/>
      <c r="J40" s="168">
        <f t="shared" si="0"/>
        <v>51</v>
      </c>
      <c r="K40" s="173">
        <f t="shared" si="2"/>
        <v>5.0562200988724104E-3</v>
      </c>
      <c r="L40" s="20"/>
      <c r="M40" s="20"/>
      <c r="N40" s="76"/>
    </row>
    <row r="41" spans="1:14" x14ac:dyDescent="0.25">
      <c r="A41" s="186"/>
      <c r="B41" s="186"/>
      <c r="C41" s="186"/>
      <c r="D41" s="186"/>
      <c r="E41" s="186"/>
      <c r="F41" s="186"/>
      <c r="G41" s="186"/>
      <c r="H41" s="20"/>
      <c r="I41" s="20"/>
      <c r="J41" s="168">
        <f t="shared" si="0"/>
        <v>52</v>
      </c>
      <c r="K41" s="173">
        <f t="shared" si="2"/>
        <v>4.680040560578469E-3</v>
      </c>
      <c r="L41" s="20"/>
      <c r="M41" s="20"/>
      <c r="N41" s="76"/>
    </row>
    <row r="42" spans="1:14" x14ac:dyDescent="0.25">
      <c r="A42" s="186"/>
      <c r="B42" s="187"/>
      <c r="C42" s="187"/>
      <c r="D42" s="186"/>
      <c r="E42" s="186"/>
      <c r="F42" s="186"/>
      <c r="G42" s="186"/>
      <c r="H42" s="20"/>
      <c r="I42" s="20"/>
      <c r="J42" s="168">
        <f t="shared" si="0"/>
        <v>53</v>
      </c>
      <c r="K42" s="173">
        <f t="shared" si="2"/>
        <v>4.3356406953377613E-3</v>
      </c>
      <c r="L42" s="20"/>
      <c r="M42" s="20"/>
      <c r="N42" s="76"/>
    </row>
    <row r="43" spans="1:14" x14ac:dyDescent="0.25">
      <c r="A43" s="186"/>
      <c r="B43" s="189"/>
      <c r="C43" s="189"/>
      <c r="D43" s="186"/>
      <c r="E43" s="186"/>
      <c r="F43" s="186"/>
      <c r="G43" s="186"/>
      <c r="H43" s="20"/>
      <c r="I43" s="20"/>
      <c r="J43" s="168">
        <f t="shared" si="0"/>
        <v>54</v>
      </c>
      <c r="K43" s="173">
        <f t="shared" si="2"/>
        <v>4.0200387268993776E-3</v>
      </c>
      <c r="L43" s="20"/>
      <c r="M43" s="20"/>
      <c r="N43" s="76"/>
    </row>
    <row r="44" spans="1:14" x14ac:dyDescent="0.25">
      <c r="A44" s="186"/>
      <c r="B44" s="186"/>
      <c r="C44" s="186"/>
      <c r="D44" s="186"/>
      <c r="E44" s="186"/>
      <c r="F44" s="186"/>
      <c r="G44" s="186"/>
      <c r="H44" s="20"/>
      <c r="I44" s="20"/>
      <c r="J44" s="168">
        <f t="shared" si="0"/>
        <v>55</v>
      </c>
      <c r="K44" s="173">
        <f t="shared" si="2"/>
        <v>3.7305564439106265E-3</v>
      </c>
      <c r="L44" s="20"/>
      <c r="M44" s="20"/>
      <c r="N44" s="76"/>
    </row>
    <row r="45" spans="1:14" x14ac:dyDescent="0.25">
      <c r="A45" s="186"/>
      <c r="B45" s="191"/>
      <c r="C45" s="191"/>
      <c r="D45" s="186"/>
      <c r="E45" s="186"/>
      <c r="F45" s="186"/>
      <c r="G45" s="186"/>
      <c r="H45" s="20"/>
      <c r="I45" s="20"/>
      <c r="J45" s="168">
        <f t="shared" si="0"/>
        <v>56</v>
      </c>
      <c r="K45" s="173">
        <f t="shared" si="2"/>
        <v>3.4647866051379372E-3</v>
      </c>
      <c r="L45" s="20"/>
      <c r="M45" s="20"/>
      <c r="N45" s="76"/>
    </row>
    <row r="46" spans="1:14" x14ac:dyDescent="0.25">
      <c r="A46" s="186"/>
      <c r="B46" s="191"/>
      <c r="C46" s="191"/>
      <c r="D46" s="186"/>
      <c r="E46" s="186"/>
      <c r="F46" s="186"/>
      <c r="G46" s="186"/>
      <c r="H46" s="20"/>
      <c r="I46" s="20"/>
      <c r="J46" s="168">
        <f t="shared" si="0"/>
        <v>57</v>
      </c>
      <c r="K46" s="173">
        <f t="shared" si="2"/>
        <v>3.2205638792308644E-3</v>
      </c>
      <c r="L46" s="20"/>
      <c r="M46" s="20"/>
      <c r="N46" s="76"/>
    </row>
    <row r="47" spans="1:14" x14ac:dyDescent="0.25">
      <c r="A47" s="186"/>
      <c r="B47" s="192"/>
      <c r="C47" s="192"/>
      <c r="D47" s="186"/>
      <c r="E47" s="186"/>
      <c r="F47" s="186"/>
      <c r="G47" s="186"/>
      <c r="H47" s="20"/>
      <c r="I47" s="20"/>
      <c r="J47" s="168">
        <f t="shared" si="0"/>
        <v>58</v>
      </c>
      <c r="K47" s="173">
        <f t="shared" si="2"/>
        <v>2.9959389663135605E-3</v>
      </c>
      <c r="L47" s="20"/>
      <c r="M47" s="20"/>
      <c r="N47" s="76"/>
    </row>
    <row r="48" spans="1:14" x14ac:dyDescent="0.25">
      <c r="A48" s="186"/>
      <c r="B48" s="186"/>
      <c r="C48" s="186"/>
      <c r="D48" s="186"/>
      <c r="E48" s="186"/>
      <c r="F48" s="186"/>
      <c r="G48" s="186"/>
      <c r="H48" s="20"/>
      <c r="I48" s="20"/>
      <c r="J48" s="168">
        <f t="shared" si="0"/>
        <v>59</v>
      </c>
      <c r="K48" s="173">
        <f t="shared" si="2"/>
        <v>2.7891555708936533E-3</v>
      </c>
      <c r="L48" s="20"/>
      <c r="M48" s="20"/>
      <c r="N48" s="76"/>
    </row>
    <row r="49" spans="1:14" x14ac:dyDescent="0.25">
      <c r="A49" s="75"/>
      <c r="B49" s="20"/>
      <c r="C49" s="20"/>
      <c r="D49" s="20"/>
      <c r="E49" s="20"/>
      <c r="F49" s="20"/>
      <c r="G49" s="20"/>
      <c r="H49" s="20"/>
      <c r="I49" s="20"/>
      <c r="J49" s="168">
        <f t="shared" si="0"/>
        <v>60</v>
      </c>
      <c r="K49" s="173">
        <f t="shared" si="2"/>
        <v>2.5986299212091835E-3</v>
      </c>
      <c r="L49" s="20"/>
      <c r="M49" s="20"/>
      <c r="N49" s="76"/>
    </row>
    <row r="50" spans="1:14" x14ac:dyDescent="0.25">
      <c r="A50" s="75"/>
      <c r="B50" s="20"/>
      <c r="C50" s="20"/>
      <c r="D50" s="20"/>
      <c r="E50" s="20"/>
      <c r="F50" s="20"/>
      <c r="G50" s="20"/>
      <c r="H50" s="20"/>
      <c r="I50" s="20"/>
      <c r="J50" s="168">
        <f t="shared" si="0"/>
        <v>61</v>
      </c>
      <c r="K50" s="173">
        <f t="shared" si="2"/>
        <v>2.4229325569468108E-3</v>
      </c>
      <c r="L50" s="20"/>
      <c r="M50" s="20"/>
      <c r="N50" s="76"/>
    </row>
    <row r="51" spans="1:14" x14ac:dyDescent="0.25">
      <c r="A51" s="75"/>
      <c r="B51" s="20"/>
      <c r="C51" s="20"/>
      <c r="D51" s="20"/>
      <c r="E51" s="20"/>
      <c r="F51" s="20"/>
      <c r="G51" s="20"/>
      <c r="H51" s="20"/>
      <c r="I51" s="20"/>
      <c r="J51" s="168">
        <f t="shared" si="0"/>
        <v>62</v>
      </c>
      <c r="K51" s="173">
        <f t="shared" si="2"/>
        <v>2.26077213383713E-3</v>
      </c>
      <c r="L51" s="20"/>
      <c r="M51" s="20"/>
      <c r="N51" s="76"/>
    </row>
    <row r="52" spans="1:14" x14ac:dyDescent="0.25">
      <c r="A52" s="75"/>
      <c r="B52" s="20"/>
      <c r="C52" s="20"/>
      <c r="D52" s="20"/>
      <c r="E52" s="20"/>
      <c r="F52" s="20"/>
      <c r="G52" s="20"/>
      <c r="H52" s="20"/>
      <c r="I52" s="20"/>
      <c r="J52" s="168">
        <f t="shared" si="0"/>
        <v>63</v>
      </c>
      <c r="K52" s="173">
        <f t="shared" si="2"/>
        <v>2.1109810190976797E-3</v>
      </c>
      <c r="L52" s="20"/>
      <c r="M52" s="20"/>
      <c r="N52" s="76"/>
    </row>
    <row r="53" spans="1:14" x14ac:dyDescent="0.25">
      <c r="A53" s="75"/>
      <c r="B53" s="20"/>
      <c r="C53" s="20"/>
      <c r="D53" s="20"/>
      <c r="E53" s="20"/>
      <c r="F53" s="20"/>
      <c r="G53" s="20"/>
      <c r="H53" s="20"/>
      <c r="I53" s="20"/>
      <c r="J53" s="168">
        <f t="shared" si="0"/>
        <v>64</v>
      </c>
      <c r="K53" s="173">
        <f t="shared" si="2"/>
        <v>1.9725024755399279E-3</v>
      </c>
      <c r="L53" s="20"/>
      <c r="M53" s="20"/>
      <c r="N53" s="76"/>
    </row>
    <row r="54" spans="1:14" x14ac:dyDescent="0.25">
      <c r="A54" s="75"/>
      <c r="B54" s="20"/>
      <c r="C54" s="20"/>
      <c r="D54" s="20"/>
      <c r="E54" s="20"/>
      <c r="F54" s="20"/>
      <c r="G54" s="20"/>
      <c r="H54" s="20"/>
      <c r="I54" s="20"/>
      <c r="J54" s="168">
        <f t="shared" si="0"/>
        <v>65</v>
      </c>
      <c r="K54" s="173">
        <f t="shared" si="2"/>
        <v>1.8443792541439352E-3</v>
      </c>
      <c r="L54" s="20"/>
      <c r="M54" s="20"/>
      <c r="N54" s="76"/>
    </row>
    <row r="55" spans="1:14" x14ac:dyDescent="0.25">
      <c r="A55" s="75"/>
      <c r="B55" s="20"/>
      <c r="C55" s="20"/>
      <c r="D55" s="20"/>
      <c r="E55" s="20"/>
      <c r="F55" s="20"/>
      <c r="G55" s="20"/>
      <c r="H55" s="20"/>
      <c r="I55" s="20"/>
      <c r="J55" s="168">
        <f t="shared" si="0"/>
        <v>66</v>
      </c>
      <c r="K55" s="173">
        <f t="shared" si="2"/>
        <v>1.7257434349360334E-3</v>
      </c>
      <c r="L55" s="20"/>
      <c r="M55" s="20"/>
      <c r="N55" s="76"/>
    </row>
    <row r="56" spans="1:14" x14ac:dyDescent="0.25">
      <c r="A56" s="75"/>
      <c r="B56" s="20"/>
      <c r="C56" s="20"/>
      <c r="D56" s="20"/>
      <c r="E56" s="20"/>
      <c r="F56" s="20"/>
      <c r="G56" s="20"/>
      <c r="H56" s="20"/>
      <c r="I56" s="20"/>
      <c r="J56" s="168">
        <f t="shared" si="0"/>
        <v>67</v>
      </c>
      <c r="K56" s="173">
        <f t="shared" si="2"/>
        <v>1.6158073740976109E-3</v>
      </c>
      <c r="L56" s="20"/>
      <c r="M56" s="20"/>
      <c r="N56" s="76"/>
    </row>
    <row r="57" spans="1:14" x14ac:dyDescent="0.25">
      <c r="A57" s="75"/>
      <c r="B57" s="20"/>
      <c r="C57" s="20"/>
      <c r="D57" s="20"/>
      <c r="E57" s="20"/>
      <c r="F57" s="20"/>
      <c r="G57" s="20"/>
      <c r="H57" s="20"/>
      <c r="I57" s="20"/>
      <c r="J57" s="168">
        <f t="shared" si="0"/>
        <v>68</v>
      </c>
      <c r="K57" s="173">
        <f t="shared" si="2"/>
        <v>1.5138556314820972E-3</v>
      </c>
      <c r="L57" s="20"/>
      <c r="M57" s="20"/>
      <c r="N57" s="76"/>
    </row>
    <row r="58" spans="1:14" x14ac:dyDescent="0.25">
      <c r="A58" s="75"/>
      <c r="B58" s="20"/>
      <c r="C58" s="20"/>
      <c r="D58" s="20"/>
      <c r="E58" s="20"/>
      <c r="F58" s="20"/>
      <c r="G58" s="20"/>
      <c r="H58" s="20"/>
      <c r="I58" s="20"/>
      <c r="J58" s="168">
        <f t="shared" si="0"/>
        <v>69</v>
      </c>
      <c r="K58" s="173">
        <f t="shared" si="2"/>
        <v>1.4192377672130885E-3</v>
      </c>
      <c r="L58" s="20"/>
      <c r="M58" s="20"/>
      <c r="N58" s="76"/>
    </row>
    <row r="59" spans="1:14" x14ac:dyDescent="0.25">
      <c r="A59" s="75"/>
      <c r="B59" s="20"/>
      <c r="C59" s="20"/>
      <c r="D59" s="20"/>
      <c r="E59" s="20"/>
      <c r="F59" s="20"/>
      <c r="G59" s="20"/>
      <c r="H59" s="20"/>
      <c r="I59" s="20"/>
      <c r="J59" s="168">
        <f t="shared" si="0"/>
        <v>70</v>
      </c>
      <c r="K59" s="173">
        <f t="shared" si="2"/>
        <v>1.3313619089496687E-3</v>
      </c>
      <c r="L59" s="20"/>
      <c r="M59" s="20"/>
      <c r="N59" s="76"/>
    </row>
    <row r="60" spans="1:14" x14ac:dyDescent="0.25">
      <c r="A60" s="75"/>
      <c r="B60" s="20"/>
      <c r="C60" s="20"/>
      <c r="D60" s="20"/>
      <c r="E60" s="20"/>
      <c r="F60" s="20"/>
      <c r="G60" s="20"/>
      <c r="H60" s="20"/>
      <c r="I60" s="20"/>
      <c r="J60" s="168">
        <f t="shared" si="0"/>
        <v>71</v>
      </c>
      <c r="K60" s="173">
        <f t="shared" si="2"/>
        <v>1.2496890028468322E-3</v>
      </c>
      <c r="L60" s="20"/>
      <c r="M60" s="20"/>
      <c r="N60" s="76"/>
    </row>
    <row r="61" spans="1:14" x14ac:dyDescent="0.25">
      <c r="A61" s="75"/>
      <c r="B61" s="20"/>
      <c r="C61" s="20"/>
      <c r="D61" s="20"/>
      <c r="E61" s="20"/>
      <c r="F61" s="20"/>
      <c r="G61" s="20"/>
      <c r="H61" s="20"/>
      <c r="I61" s="20"/>
      <c r="J61" s="168">
        <f t="shared" si="0"/>
        <v>72</v>
      </c>
      <c r="K61" s="173">
        <f t="shared" si="2"/>
        <v>1.1737276713765787E-3</v>
      </c>
      <c r="L61" s="20"/>
      <c r="M61" s="20"/>
      <c r="N61" s="76"/>
    </row>
    <row r="62" spans="1:14" x14ac:dyDescent="0.25">
      <c r="A62" s="75"/>
      <c r="B62" s="20"/>
      <c r="C62" s="20"/>
      <c r="D62" s="20"/>
      <c r="E62" s="20"/>
      <c r="F62" s="20"/>
      <c r="G62" s="20"/>
      <c r="H62" s="20"/>
      <c r="I62" s="20"/>
      <c r="J62" s="168">
        <f t="shared" si="0"/>
        <v>73</v>
      </c>
      <c r="K62" s="173">
        <f t="shared" si="2"/>
        <v>1.1030296101258719E-3</v>
      </c>
      <c r="L62" s="20"/>
      <c r="M62" s="20"/>
      <c r="N62" s="76"/>
    </row>
    <row r="63" spans="1:14" x14ac:dyDescent="0.25">
      <c r="A63" s="75"/>
      <c r="B63" s="20"/>
      <c r="C63" s="20"/>
      <c r="D63" s="20"/>
      <c r="E63" s="20"/>
      <c r="F63" s="20"/>
      <c r="G63" s="20"/>
      <c r="H63" s="20"/>
      <c r="I63" s="20"/>
      <c r="J63" s="168">
        <f t="shared" si="0"/>
        <v>74</v>
      </c>
      <c r="K63" s="173">
        <f t="shared" si="2"/>
        <v>1.0371854635958799E-3</v>
      </c>
      <c r="L63" s="20"/>
      <c r="M63" s="20"/>
      <c r="N63" s="76"/>
    </row>
    <row r="64" spans="1:14" x14ac:dyDescent="0.25">
      <c r="A64" s="75"/>
      <c r="B64" s="20"/>
      <c r="C64" s="20"/>
      <c r="D64" s="20"/>
      <c r="E64" s="20"/>
      <c r="F64" s="20"/>
      <c r="G64" s="20"/>
      <c r="H64" s="20"/>
      <c r="I64" s="20"/>
      <c r="J64" s="168">
        <f t="shared" si="0"/>
        <v>75</v>
      </c>
      <c r="K64" s="173">
        <f t="shared" si="2"/>
        <v>9.758211269937922E-4</v>
      </c>
      <c r="L64" s="20"/>
      <c r="M64" s="20"/>
      <c r="N64" s="76"/>
    </row>
    <row r="65" spans="1:14" x14ac:dyDescent="0.25">
      <c r="A65" s="75"/>
      <c r="B65" s="20"/>
      <c r="C65" s="20"/>
      <c r="D65" s="20"/>
      <c r="E65" s="20"/>
      <c r="F65" s="20"/>
      <c r="G65" s="20"/>
      <c r="H65" s="20"/>
      <c r="I65" s="20"/>
      <c r="J65" s="168">
        <f t="shared" si="0"/>
        <v>76</v>
      </c>
      <c r="K65" s="173">
        <f t="shared" si="2"/>
        <v>9.1859442715180872E-4</v>
      </c>
      <c r="L65" s="20"/>
      <c r="M65" s="20"/>
      <c r="N65" s="76"/>
    </row>
    <row r="66" spans="1:14" x14ac:dyDescent="0.25">
      <c r="A66" s="75"/>
      <c r="B66" s="20"/>
      <c r="C66" s="20"/>
      <c r="D66" s="20"/>
      <c r="E66" s="20"/>
      <c r="F66" s="20"/>
      <c r="G66" s="20"/>
      <c r="H66" s="20"/>
      <c r="I66" s="20"/>
      <c r="J66" s="168">
        <f t="shared" si="0"/>
        <v>77</v>
      </c>
      <c r="K66" s="173">
        <f t="shared" si="2"/>
        <v>8.6519214112401599E-4</v>
      </c>
      <c r="L66" s="20"/>
      <c r="M66" s="20"/>
      <c r="N66" s="76"/>
    </row>
    <row r="67" spans="1:14" x14ac:dyDescent="0.25">
      <c r="A67" s="75"/>
      <c r="B67" s="20"/>
      <c r="C67" s="20"/>
      <c r="D67" s="20"/>
      <c r="E67" s="20"/>
      <c r="F67" s="20"/>
      <c r="G67" s="20"/>
      <c r="H67" s="20"/>
      <c r="I67" s="20"/>
      <c r="J67" s="168">
        <f t="shared" si="0"/>
        <v>78</v>
      </c>
      <c r="K67" s="173">
        <f t="shared" si="2"/>
        <v>8.153273157751606E-4</v>
      </c>
      <c r="L67" s="20"/>
      <c r="M67" s="20"/>
      <c r="N67" s="76"/>
    </row>
    <row r="68" spans="1:14" x14ac:dyDescent="0.25">
      <c r="A68" s="75"/>
      <c r="B68" s="20"/>
      <c r="C68" s="20"/>
      <c r="D68" s="20"/>
      <c r="E68" s="20"/>
      <c r="F68" s="20"/>
      <c r="G68" s="20"/>
      <c r="H68" s="20"/>
      <c r="I68" s="20"/>
      <c r="J68" s="168">
        <f t="shared" si="0"/>
        <v>79</v>
      </c>
      <c r="K68" s="173">
        <f t="shared" si="2"/>
        <v>7.6873685588085827E-4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35"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69" sqref="D69"/>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v>
      </c>
      <c r="C2" s="142">
        <v>10</v>
      </c>
      <c r="D2" s="142">
        <v>10</v>
      </c>
      <c r="E2" s="142">
        <v>10</v>
      </c>
      <c r="F2" s="142">
        <v>10</v>
      </c>
      <c r="G2" s="142">
        <v>10</v>
      </c>
      <c r="H2" s="142">
        <v>10</v>
      </c>
      <c r="I2" s="142">
        <v>10</v>
      </c>
      <c r="J2" s="142">
        <v>10</v>
      </c>
      <c r="K2" s="142">
        <v>10</v>
      </c>
      <c r="L2" s="142">
        <v>10</v>
      </c>
      <c r="M2" s="142">
        <v>10</v>
      </c>
      <c r="N2" s="142">
        <v>10</v>
      </c>
      <c r="O2" s="142">
        <v>10</v>
      </c>
      <c r="P2" s="142">
        <v>10</v>
      </c>
      <c r="Q2" s="142">
        <v>10</v>
      </c>
      <c r="R2" s="142">
        <v>10</v>
      </c>
      <c r="S2" s="142">
        <v>10</v>
      </c>
      <c r="T2" s="142">
        <v>10</v>
      </c>
      <c r="U2" s="142">
        <v>10</v>
      </c>
      <c r="V2" s="142">
        <v>10</v>
      </c>
      <c r="W2" s="142">
        <v>10</v>
      </c>
      <c r="X2" s="142">
        <v>10</v>
      </c>
      <c r="Y2" s="142">
        <v>10</v>
      </c>
      <c r="Z2" s="142">
        <v>10</v>
      </c>
      <c r="AA2" s="142">
        <v>10</v>
      </c>
      <c r="AB2" s="142">
        <v>10</v>
      </c>
      <c r="AC2" s="142">
        <v>10</v>
      </c>
      <c r="AD2" s="142">
        <v>10</v>
      </c>
      <c r="AE2" s="142">
        <v>10</v>
      </c>
      <c r="AF2" s="142">
        <v>10</v>
      </c>
      <c r="AG2" s="142">
        <v>10</v>
      </c>
      <c r="AH2" s="142">
        <v>10</v>
      </c>
      <c r="AI2" s="142">
        <v>10</v>
      </c>
      <c r="AJ2" s="142">
        <v>10</v>
      </c>
      <c r="AK2" s="142">
        <v>10</v>
      </c>
      <c r="AL2" s="142">
        <v>10</v>
      </c>
      <c r="AM2" s="142">
        <v>10</v>
      </c>
      <c r="AN2" s="142">
        <v>10</v>
      </c>
      <c r="AO2" s="142">
        <v>10</v>
      </c>
      <c r="AP2" s="142">
        <v>10</v>
      </c>
      <c r="AQ2" s="142">
        <v>10</v>
      </c>
      <c r="AR2" s="142">
        <v>10</v>
      </c>
      <c r="AS2" s="142">
        <v>10</v>
      </c>
      <c r="AT2" s="142">
        <v>10</v>
      </c>
      <c r="AU2" s="142">
        <v>10</v>
      </c>
      <c r="AV2" s="142">
        <v>10</v>
      </c>
      <c r="AW2" s="142">
        <v>10</v>
      </c>
      <c r="AX2" s="142">
        <v>10</v>
      </c>
      <c r="AY2" s="142">
        <v>10</v>
      </c>
      <c r="AZ2" s="142">
        <v>10</v>
      </c>
      <c r="BA2" s="142">
        <v>10</v>
      </c>
      <c r="BB2" s="142">
        <v>10</v>
      </c>
      <c r="BC2" s="142">
        <v>10</v>
      </c>
      <c r="BD2" s="142">
        <v>10</v>
      </c>
      <c r="BE2" s="142">
        <v>10</v>
      </c>
      <c r="BF2" s="142">
        <v>10</v>
      </c>
      <c r="BG2" s="142">
        <v>10</v>
      </c>
      <c r="BH2" s="142">
        <v>10</v>
      </c>
      <c r="BI2" s="142">
        <v>10</v>
      </c>
      <c r="BJ2" s="142">
        <v>10</v>
      </c>
      <c r="BK2" s="142">
        <v>10</v>
      </c>
      <c r="BL2" s="142">
        <v>10</v>
      </c>
      <c r="BM2" s="142">
        <v>10</v>
      </c>
      <c r="BN2" s="142">
        <v>10</v>
      </c>
      <c r="BO2" s="142">
        <v>10</v>
      </c>
      <c r="BP2" s="142">
        <v>10</v>
      </c>
      <c r="BQ2" s="142">
        <v>10</v>
      </c>
      <c r="BR2" s="142">
        <v>10</v>
      </c>
      <c r="BS2" s="142">
        <v>10</v>
      </c>
      <c r="BT2" s="142">
        <v>10</v>
      </c>
      <c r="BU2" s="142">
        <v>10</v>
      </c>
      <c r="BV2" s="142">
        <v>10</v>
      </c>
      <c r="BW2" s="142">
        <v>10</v>
      </c>
      <c r="BX2" s="142">
        <v>10</v>
      </c>
      <c r="BY2" s="142">
        <v>10</v>
      </c>
      <c r="BZ2" s="142">
        <v>10</v>
      </c>
      <c r="CA2" s="142">
        <v>10</v>
      </c>
      <c r="CB2" s="142">
        <v>10</v>
      </c>
      <c r="CC2" s="142">
        <v>10</v>
      </c>
      <c r="CD2" s="59">
        <v>10</v>
      </c>
    </row>
    <row r="3" spans="1:82" x14ac:dyDescent="0.25">
      <c r="A3" s="62" t="s">
        <v>239</v>
      </c>
      <c r="B3" s="60">
        <v>12</v>
      </c>
      <c r="C3" s="64">
        <v>12</v>
      </c>
      <c r="D3" s="64">
        <v>12</v>
      </c>
      <c r="E3" s="64">
        <v>12</v>
      </c>
      <c r="F3" s="64">
        <v>12</v>
      </c>
      <c r="G3" s="64">
        <v>12</v>
      </c>
      <c r="H3" s="64">
        <v>12</v>
      </c>
      <c r="I3" s="64">
        <v>12</v>
      </c>
      <c r="J3" s="64">
        <v>12</v>
      </c>
      <c r="K3" s="64">
        <v>12</v>
      </c>
      <c r="L3" s="64">
        <v>12</v>
      </c>
      <c r="M3" s="64">
        <v>12</v>
      </c>
      <c r="N3" s="64">
        <v>12</v>
      </c>
      <c r="O3" s="64">
        <v>12</v>
      </c>
      <c r="P3" s="64">
        <v>12</v>
      </c>
      <c r="Q3" s="64">
        <v>12</v>
      </c>
      <c r="R3" s="64">
        <v>12</v>
      </c>
      <c r="S3" s="64">
        <v>12</v>
      </c>
      <c r="T3" s="64">
        <v>12</v>
      </c>
      <c r="U3" s="64">
        <v>12</v>
      </c>
      <c r="V3" s="64">
        <v>12</v>
      </c>
      <c r="W3" s="64">
        <v>12</v>
      </c>
      <c r="X3" s="64">
        <v>12</v>
      </c>
      <c r="Y3" s="64">
        <v>12</v>
      </c>
      <c r="Z3" s="64">
        <v>12</v>
      </c>
      <c r="AA3" s="64">
        <v>12</v>
      </c>
      <c r="AB3" s="64">
        <v>12</v>
      </c>
      <c r="AC3" s="64">
        <v>12</v>
      </c>
      <c r="AD3" s="64">
        <v>12</v>
      </c>
      <c r="AE3" s="64">
        <v>12</v>
      </c>
      <c r="AF3" s="64">
        <v>12</v>
      </c>
      <c r="AG3" s="64">
        <v>12</v>
      </c>
      <c r="AH3" s="64">
        <v>12</v>
      </c>
      <c r="AI3" s="64">
        <v>12</v>
      </c>
      <c r="AJ3" s="64">
        <v>12</v>
      </c>
      <c r="AK3" s="64">
        <v>12</v>
      </c>
      <c r="AL3" s="64">
        <v>12</v>
      </c>
      <c r="AM3" s="64">
        <v>12</v>
      </c>
      <c r="AN3" s="64">
        <v>12</v>
      </c>
      <c r="AO3" s="64">
        <v>12</v>
      </c>
      <c r="AP3" s="64">
        <v>12</v>
      </c>
      <c r="AQ3" s="64">
        <v>12</v>
      </c>
      <c r="AR3" s="64">
        <v>12</v>
      </c>
      <c r="AS3" s="64">
        <v>12</v>
      </c>
      <c r="AT3" s="64">
        <v>12</v>
      </c>
      <c r="AU3" s="64">
        <v>12</v>
      </c>
      <c r="AV3" s="64">
        <v>12</v>
      </c>
      <c r="AW3" s="64">
        <v>12</v>
      </c>
      <c r="AX3" s="64">
        <v>12</v>
      </c>
      <c r="AY3" s="64">
        <v>12</v>
      </c>
      <c r="AZ3" s="64">
        <v>12</v>
      </c>
      <c r="BA3" s="64">
        <v>12</v>
      </c>
      <c r="BB3" s="64">
        <v>12</v>
      </c>
      <c r="BC3" s="64">
        <v>12</v>
      </c>
      <c r="BD3" s="64">
        <v>12</v>
      </c>
      <c r="BE3" s="64">
        <v>12</v>
      </c>
      <c r="BF3" s="64">
        <v>12</v>
      </c>
      <c r="BG3" s="64">
        <v>12</v>
      </c>
      <c r="BH3" s="64">
        <v>12</v>
      </c>
      <c r="BI3" s="64">
        <v>12</v>
      </c>
      <c r="BJ3" s="64">
        <v>12</v>
      </c>
      <c r="BK3" s="64">
        <v>12</v>
      </c>
      <c r="BL3" s="64">
        <v>12</v>
      </c>
      <c r="BM3" s="64">
        <v>12</v>
      </c>
      <c r="BN3" s="64">
        <v>12</v>
      </c>
      <c r="BO3" s="64">
        <v>12</v>
      </c>
      <c r="BP3" s="64">
        <v>12</v>
      </c>
      <c r="BQ3" s="64">
        <v>12</v>
      </c>
      <c r="BR3" s="64">
        <v>12</v>
      </c>
      <c r="BS3" s="64">
        <v>12</v>
      </c>
      <c r="BT3" s="64">
        <v>12</v>
      </c>
      <c r="BU3" s="64">
        <v>12</v>
      </c>
      <c r="BV3" s="64">
        <v>12</v>
      </c>
      <c r="BW3" s="64">
        <v>12</v>
      </c>
      <c r="BX3" s="64">
        <v>12</v>
      </c>
      <c r="BY3" s="64">
        <v>12</v>
      </c>
      <c r="BZ3" s="64">
        <v>12</v>
      </c>
      <c r="CA3" s="64">
        <v>12</v>
      </c>
      <c r="CB3" s="64">
        <v>12</v>
      </c>
      <c r="CC3" s="64">
        <v>12</v>
      </c>
      <c r="CD3" s="61">
        <v>12</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2" t="s">
        <v>142</v>
      </c>
      <c r="E5" s="262"/>
      <c r="F5" s="262"/>
      <c r="G5" s="262"/>
      <c r="H5" s="262"/>
      <c r="I5" s="262"/>
      <c r="J5" s="262"/>
      <c r="K5" s="262"/>
      <c r="L5" s="20"/>
      <c r="M5" s="20"/>
      <c r="N5" s="20"/>
      <c r="O5" s="20"/>
      <c r="P5" s="20"/>
      <c r="Q5" s="20"/>
      <c r="R5" s="20"/>
      <c r="S5" s="20"/>
      <c r="T5" s="20"/>
      <c r="U5" s="20"/>
      <c r="V5" s="291" t="s">
        <v>63</v>
      </c>
      <c r="W5" s="292"/>
      <c r="X5" s="292"/>
      <c r="Y5" s="292"/>
      <c r="Z5" s="293"/>
      <c r="AA5" s="20"/>
      <c r="AB5" s="291" t="s">
        <v>163</v>
      </c>
      <c r="AC5" s="292"/>
      <c r="AD5" s="293"/>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94" t="s">
        <v>308</v>
      </c>
      <c r="E6" s="294"/>
      <c r="F6" s="294"/>
      <c r="G6" s="294"/>
      <c r="H6" s="294"/>
      <c r="I6" s="294"/>
      <c r="J6" s="294"/>
      <c r="K6" s="295"/>
      <c r="L6" s="20"/>
      <c r="M6" s="20"/>
      <c r="N6" s="20"/>
      <c r="O6" s="20"/>
      <c r="P6" s="20"/>
      <c r="Q6" s="20"/>
      <c r="R6" s="20"/>
      <c r="S6" s="20"/>
      <c r="T6" s="20"/>
      <c r="U6" s="20"/>
      <c r="V6" s="298" t="s">
        <v>162</v>
      </c>
      <c r="W6" s="299"/>
      <c r="X6" s="300"/>
      <c r="Y6" s="298" t="s">
        <v>164</v>
      </c>
      <c r="Z6" s="301"/>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96"/>
      <c r="E7" s="296"/>
      <c r="F7" s="296"/>
      <c r="G7" s="296"/>
      <c r="H7" s="296"/>
      <c r="I7" s="296"/>
      <c r="J7" s="296"/>
      <c r="K7" s="297"/>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81" t="s">
        <v>142</v>
      </c>
      <c r="E9" s="281"/>
      <c r="F9" s="281"/>
      <c r="G9" s="281"/>
      <c r="H9" s="281"/>
      <c r="I9" s="281"/>
      <c r="J9" s="281"/>
      <c r="K9" s="281"/>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83" t="s">
        <v>310</v>
      </c>
      <c r="E10" s="270"/>
      <c r="F10" s="270"/>
      <c r="G10" s="270"/>
      <c r="H10" s="270"/>
      <c r="I10" s="270"/>
      <c r="J10" s="270"/>
      <c r="K10" s="271"/>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3"/>
      <c r="E11" s="273"/>
      <c r="F11" s="273"/>
      <c r="G11" s="273"/>
      <c r="H11" s="273"/>
      <c r="I11" s="273"/>
      <c r="J11" s="273"/>
      <c r="K11" s="274"/>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3"/>
      <c r="E12" s="273"/>
      <c r="F12" s="273"/>
      <c r="G12" s="273"/>
      <c r="H12" s="273"/>
      <c r="I12" s="273"/>
      <c r="J12" s="273"/>
      <c r="K12" s="274"/>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3"/>
      <c r="E13" s="273"/>
      <c r="F13" s="273"/>
      <c r="G13" s="273"/>
      <c r="H13" s="273"/>
      <c r="I13" s="273"/>
      <c r="J13" s="273"/>
      <c r="K13" s="274"/>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3"/>
      <c r="E14" s="273"/>
      <c r="F14" s="273"/>
      <c r="G14" s="273"/>
      <c r="H14" s="273"/>
      <c r="I14" s="273"/>
      <c r="J14" s="273"/>
      <c r="K14" s="274"/>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29" t="s">
        <v>313</v>
      </c>
      <c r="C15" s="228">
        <v>1</v>
      </c>
      <c r="D15" s="273"/>
      <c r="E15" s="273"/>
      <c r="F15" s="273"/>
      <c r="G15" s="273"/>
      <c r="H15" s="273"/>
      <c r="I15" s="273"/>
      <c r="J15" s="273"/>
      <c r="K15" s="274"/>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30" t="s">
        <v>313</v>
      </c>
      <c r="D16" s="276"/>
      <c r="E16" s="276"/>
      <c r="F16" s="276"/>
      <c r="G16" s="276"/>
      <c r="H16" s="276"/>
      <c r="I16" s="276"/>
      <c r="J16" s="276"/>
      <c r="K16" s="277"/>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31"/>
      <c r="B17" s="232"/>
      <c r="C17" s="232"/>
      <c r="D17" s="232"/>
      <c r="E17" s="232"/>
      <c r="F17" s="232"/>
      <c r="G17" s="232"/>
      <c r="H17" s="232"/>
      <c r="I17" s="232"/>
      <c r="J17" s="232"/>
      <c r="K17" s="232"/>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84" t="s">
        <v>142</v>
      </c>
      <c r="D18" s="285"/>
      <c r="E18" s="285"/>
      <c r="F18" s="285"/>
      <c r="G18" s="285"/>
      <c r="H18" s="285"/>
      <c r="I18" s="285"/>
      <c r="J18" s="285"/>
      <c r="K18" s="286"/>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3">
        <v>6.1</v>
      </c>
      <c r="C19" s="287" t="s">
        <v>172</v>
      </c>
      <c r="D19" s="287"/>
      <c r="E19" s="287"/>
      <c r="F19" s="287"/>
      <c r="G19" s="287"/>
      <c r="H19" s="287"/>
      <c r="I19" s="287"/>
      <c r="J19" s="287"/>
      <c r="K19" s="287"/>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4" t="s">
        <v>178</v>
      </c>
      <c r="B20" s="235">
        <v>33.9</v>
      </c>
      <c r="C20" s="287"/>
      <c r="D20" s="287"/>
      <c r="E20" s="287"/>
      <c r="F20" s="287"/>
      <c r="G20" s="287"/>
      <c r="H20" s="287"/>
      <c r="I20" s="287"/>
      <c r="J20" s="287"/>
      <c r="K20" s="287"/>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6">
        <v>16</v>
      </c>
      <c r="C21" s="288" t="s">
        <v>176</v>
      </c>
      <c r="D21" s="289"/>
      <c r="E21" s="289"/>
      <c r="F21" s="289"/>
      <c r="G21" s="289"/>
      <c r="H21" s="289"/>
      <c r="I21" s="289"/>
      <c r="J21" s="289"/>
      <c r="K21" s="290"/>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31"/>
      <c r="B22" s="232"/>
      <c r="C22" s="232"/>
      <c r="D22" s="232"/>
      <c r="E22" s="232"/>
      <c r="F22" s="232"/>
      <c r="G22" s="232"/>
      <c r="H22" s="232"/>
      <c r="I22" s="232"/>
      <c r="J22" s="232"/>
      <c r="K22" s="232"/>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7" t="s">
        <v>240</v>
      </c>
      <c r="C23" s="237" t="s">
        <v>239</v>
      </c>
      <c r="D23" s="281" t="s">
        <v>142</v>
      </c>
      <c r="E23" s="281"/>
      <c r="F23" s="281"/>
      <c r="G23" s="281"/>
      <c r="H23" s="281"/>
      <c r="I23" s="281"/>
      <c r="J23" s="281"/>
      <c r="K23" s="281"/>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8">
        <v>50</v>
      </c>
      <c r="C24" s="239">
        <v>50</v>
      </c>
      <c r="D24" s="269" t="s">
        <v>314</v>
      </c>
      <c r="E24" s="270"/>
      <c r="F24" s="270"/>
      <c r="G24" s="270"/>
      <c r="H24" s="270"/>
      <c r="I24" s="270"/>
      <c r="J24" s="270"/>
      <c r="K24" s="271"/>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78" t="s">
        <v>166</v>
      </c>
      <c r="AC24" s="279"/>
      <c r="AD24" s="279"/>
      <c r="AE24" s="279"/>
      <c r="AF24" s="279"/>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40">
        <v>95</v>
      </c>
      <c r="C25" s="241">
        <v>95</v>
      </c>
      <c r="D25" s="272"/>
      <c r="E25" s="273"/>
      <c r="F25" s="273"/>
      <c r="G25" s="273"/>
      <c r="H25" s="273"/>
      <c r="I25" s="273"/>
      <c r="J25" s="273"/>
      <c r="K25" s="274"/>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280"/>
      <c r="AC25" s="280"/>
      <c r="AD25" s="280"/>
      <c r="AE25" s="280"/>
      <c r="AF25" s="28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40">
        <v>50</v>
      </c>
      <c r="C26" s="241">
        <v>50</v>
      </c>
      <c r="D26" s="272"/>
      <c r="E26" s="273"/>
      <c r="F26" s="273"/>
      <c r="G26" s="273"/>
      <c r="H26" s="273"/>
      <c r="I26" s="273"/>
      <c r="J26" s="273"/>
      <c r="K26" s="274"/>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280"/>
      <c r="AC26" s="280"/>
      <c r="AD26" s="280"/>
      <c r="AE26" s="280"/>
      <c r="AF26" s="28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40">
        <v>80</v>
      </c>
      <c r="C27" s="241">
        <v>80</v>
      </c>
      <c r="D27" s="272"/>
      <c r="E27" s="273"/>
      <c r="F27" s="273"/>
      <c r="G27" s="273"/>
      <c r="H27" s="273"/>
      <c r="I27" s="273"/>
      <c r="J27" s="273"/>
      <c r="K27" s="274"/>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280"/>
      <c r="AC27" s="280"/>
      <c r="AD27" s="280"/>
      <c r="AE27" s="280"/>
      <c r="AF27" s="28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40">
        <v>80</v>
      </c>
      <c r="C28" s="241">
        <v>80</v>
      </c>
      <c r="D28" s="272"/>
      <c r="E28" s="273"/>
      <c r="F28" s="273"/>
      <c r="G28" s="273"/>
      <c r="H28" s="273"/>
      <c r="I28" s="273"/>
      <c r="J28" s="273"/>
      <c r="K28" s="274"/>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280"/>
      <c r="AC28" s="280"/>
      <c r="AD28" s="280"/>
      <c r="AE28" s="280"/>
      <c r="AF28" s="28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4" t="s">
        <v>81</v>
      </c>
      <c r="B29" s="242" t="s">
        <v>313</v>
      </c>
      <c r="C29" s="241">
        <v>50</v>
      </c>
      <c r="D29" s="272"/>
      <c r="E29" s="273"/>
      <c r="F29" s="273"/>
      <c r="G29" s="273"/>
      <c r="H29" s="273"/>
      <c r="I29" s="273"/>
      <c r="J29" s="273"/>
      <c r="K29" s="274"/>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280"/>
      <c r="AC29" s="280"/>
      <c r="AD29" s="280"/>
      <c r="AE29" s="280"/>
      <c r="AF29" s="28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4" t="s">
        <v>138</v>
      </c>
      <c r="B30" s="243">
        <v>40</v>
      </c>
      <c r="C30" s="244" t="s">
        <v>313</v>
      </c>
      <c r="D30" s="275"/>
      <c r="E30" s="276"/>
      <c r="F30" s="276"/>
      <c r="G30" s="276"/>
      <c r="H30" s="276"/>
      <c r="I30" s="276"/>
      <c r="J30" s="276"/>
      <c r="K30" s="277"/>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5"/>
      <c r="B31" s="246"/>
      <c r="C31" s="246"/>
      <c r="D31" s="247"/>
      <c r="E31" s="247"/>
      <c r="F31" s="247"/>
      <c r="G31" s="247"/>
      <c r="H31" s="247"/>
      <c r="I31" s="247"/>
      <c r="J31" s="247"/>
      <c r="K31" s="247"/>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8" t="s">
        <v>315</v>
      </c>
      <c r="B32" s="249" t="s">
        <v>240</v>
      </c>
      <c r="C32" s="249" t="s">
        <v>239</v>
      </c>
      <c r="D32" s="281" t="s">
        <v>142</v>
      </c>
      <c r="E32" s="281"/>
      <c r="F32" s="281"/>
      <c r="G32" s="281"/>
      <c r="H32" s="281"/>
      <c r="I32" s="281"/>
      <c r="J32" s="281"/>
      <c r="K32" s="281"/>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8">
        <v>60</v>
      </c>
      <c r="C33" s="239">
        <v>60</v>
      </c>
      <c r="D33" s="269" t="s">
        <v>316</v>
      </c>
      <c r="E33" s="270"/>
      <c r="F33" s="270"/>
      <c r="G33" s="270"/>
      <c r="H33" s="270"/>
      <c r="I33" s="270"/>
      <c r="J33" s="270"/>
      <c r="K33" s="271"/>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40">
        <v>20</v>
      </c>
      <c r="C34" s="241">
        <v>40</v>
      </c>
      <c r="D34" s="272"/>
      <c r="E34" s="273"/>
      <c r="F34" s="273"/>
      <c r="G34" s="273"/>
      <c r="H34" s="273"/>
      <c r="I34" s="273"/>
      <c r="J34" s="273"/>
      <c r="K34" s="274"/>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42" t="s">
        <v>313</v>
      </c>
      <c r="C35" s="241">
        <v>20</v>
      </c>
      <c r="D35" s="272"/>
      <c r="E35" s="273"/>
      <c r="F35" s="273"/>
      <c r="G35" s="273"/>
      <c r="H35" s="273"/>
      <c r="I35" s="273"/>
      <c r="J35" s="273"/>
      <c r="K35" s="274"/>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3">
        <v>10</v>
      </c>
      <c r="C36" s="244" t="s">
        <v>313</v>
      </c>
      <c r="D36" s="275"/>
      <c r="E36" s="276"/>
      <c r="F36" s="276"/>
      <c r="G36" s="276"/>
      <c r="H36" s="276"/>
      <c r="I36" s="276"/>
      <c r="J36" s="276"/>
      <c r="K36" s="277"/>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2" t="s">
        <v>142</v>
      </c>
      <c r="B38" s="262"/>
      <c r="C38" s="262"/>
      <c r="D38" s="262"/>
      <c r="E38" s="262"/>
      <c r="F38" s="262"/>
      <c r="G38" s="262"/>
      <c r="H38" s="262"/>
      <c r="I38" s="262"/>
      <c r="J38" s="262"/>
      <c r="K38" s="262"/>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82" t="s">
        <v>317</v>
      </c>
      <c r="B39" s="282"/>
      <c r="C39" s="282"/>
      <c r="D39" s="282"/>
      <c r="E39" s="282"/>
      <c r="F39" s="282"/>
      <c r="G39" s="282"/>
      <c r="H39" s="282"/>
      <c r="I39" s="282"/>
      <c r="J39" s="282"/>
      <c r="K39" s="282"/>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82"/>
      <c r="B40" s="282"/>
      <c r="C40" s="282"/>
      <c r="D40" s="282"/>
      <c r="E40" s="282"/>
      <c r="F40" s="282"/>
      <c r="G40" s="282"/>
      <c r="H40" s="282"/>
      <c r="I40" s="282"/>
      <c r="J40" s="282"/>
      <c r="K40" s="282"/>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50"/>
      <c r="B41" s="250"/>
      <c r="C41" s="250"/>
      <c r="D41" s="250"/>
      <c r="E41" s="250"/>
      <c r="F41" s="250"/>
      <c r="G41" s="250"/>
      <c r="H41" s="250"/>
      <c r="I41" s="250"/>
      <c r="J41" s="250"/>
      <c r="K41" s="250"/>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50"/>
      <c r="B42" s="250"/>
      <c r="C42" s="250"/>
      <c r="D42" s="250"/>
      <c r="E42" s="250"/>
      <c r="F42" s="250"/>
      <c r="G42" s="250"/>
      <c r="H42" s="250"/>
      <c r="I42" s="250"/>
      <c r="J42" s="250"/>
      <c r="K42" s="250"/>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51">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5:K5"/>
    <mergeCell ref="V5:Z5"/>
    <mergeCell ref="AB5:AD5"/>
    <mergeCell ref="D6:K7"/>
    <mergeCell ref="V6:X6"/>
    <mergeCell ref="Y6:Z6"/>
    <mergeCell ref="A39:K40"/>
    <mergeCell ref="D9:K9"/>
    <mergeCell ref="D10:K16"/>
    <mergeCell ref="C18:K18"/>
    <mergeCell ref="C19:K20"/>
    <mergeCell ref="C21:K21"/>
    <mergeCell ref="D23:K23"/>
    <mergeCell ref="D24:K30"/>
    <mergeCell ref="AB24:AF29"/>
    <mergeCell ref="D32:K32"/>
    <mergeCell ref="D33:K36"/>
    <mergeCell ref="A38:K38"/>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5"/>
      <c r="B1" s="306"/>
      <c r="C1" s="307" t="s">
        <v>240</v>
      </c>
      <c r="D1" s="308"/>
      <c r="E1" s="308"/>
      <c r="F1" s="308"/>
      <c r="G1" s="308"/>
      <c r="H1" s="309"/>
      <c r="I1" s="307" t="s">
        <v>239</v>
      </c>
      <c r="J1" s="308"/>
      <c r="K1" s="308"/>
      <c r="L1" s="308"/>
      <c r="M1" s="308"/>
      <c r="N1" s="309"/>
      <c r="O1" s="98"/>
      <c r="P1" s="254" t="s">
        <v>11</v>
      </c>
      <c r="Q1" s="254"/>
      <c r="R1" s="99"/>
    </row>
    <row r="2" spans="1:18" ht="144.94999999999999" customHeight="1" thickBot="1" x14ac:dyDescent="0.3">
      <c r="A2" s="81"/>
      <c r="B2" s="87"/>
      <c r="C2" s="91" t="s">
        <v>77</v>
      </c>
      <c r="D2" s="92" t="s">
        <v>318</v>
      </c>
      <c r="E2" s="92" t="s">
        <v>78</v>
      </c>
      <c r="F2" s="92" t="s">
        <v>311</v>
      </c>
      <c r="G2" s="92" t="s">
        <v>83</v>
      </c>
      <c r="H2" s="93" t="s">
        <v>138</v>
      </c>
      <c r="I2" s="94" t="s">
        <v>77</v>
      </c>
      <c r="J2" s="92" t="s">
        <v>318</v>
      </c>
      <c r="K2" s="95" t="s">
        <v>78</v>
      </c>
      <c r="L2" s="92" t="s">
        <v>311</v>
      </c>
      <c r="M2" s="95" t="s">
        <v>305</v>
      </c>
      <c r="N2" s="96" t="s">
        <v>81</v>
      </c>
      <c r="O2" s="20"/>
      <c r="P2" s="310" t="s">
        <v>149</v>
      </c>
      <c r="Q2" s="311"/>
      <c r="R2" s="76"/>
    </row>
    <row r="3" spans="1:18" x14ac:dyDescent="0.25">
      <c r="A3" s="302"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3"/>
      <c r="B4" s="101" t="s">
        <v>318</v>
      </c>
      <c r="C4" s="89">
        <v>0</v>
      </c>
      <c r="D4" s="48">
        <v>0</v>
      </c>
      <c r="E4" s="48">
        <v>0</v>
      </c>
      <c r="F4" s="48">
        <v>0</v>
      </c>
      <c r="G4" s="48">
        <v>0</v>
      </c>
      <c r="H4" s="84">
        <v>1</v>
      </c>
      <c r="I4" s="89">
        <v>1</v>
      </c>
      <c r="J4" s="48">
        <v>2</v>
      </c>
      <c r="K4" s="48">
        <v>1</v>
      </c>
      <c r="L4" s="48">
        <v>1</v>
      </c>
      <c r="M4" s="48">
        <v>1</v>
      </c>
      <c r="N4" s="84">
        <v>1</v>
      </c>
      <c r="O4" s="20"/>
      <c r="P4" s="312" t="s">
        <v>148</v>
      </c>
      <c r="Q4" s="313"/>
      <c r="R4" s="76"/>
    </row>
    <row r="5" spans="1:18" x14ac:dyDescent="0.25">
      <c r="A5" s="303"/>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3"/>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3"/>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4"/>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2"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3"/>
      <c r="B10" s="101" t="s">
        <v>318</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3"/>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3"/>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3"/>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4"/>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2"/>
  <sheetViews>
    <sheetView zoomScaleNormal="100" workbookViewId="0">
      <selection activeCell="F37" sqref="F37"/>
    </sheetView>
  </sheetViews>
  <sheetFormatPr defaultRowHeight="15" x14ac:dyDescent="0.25"/>
  <cols>
    <col min="1" max="1" width="40.7109375" customWidth="1"/>
    <col min="2" max="82" width="8.7109375" customWidth="1"/>
  </cols>
  <sheetData>
    <row r="1" spans="1:83" x14ac:dyDescent="0.25">
      <c r="A1" s="3" t="s">
        <v>217</v>
      </c>
      <c r="B1" s="128" t="s">
        <v>107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row>
    <row r="6" spans="1:8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20"/>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20"/>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20"/>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20"/>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20"/>
    </row>
    <row r="12" spans="1:83"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17" sqref="A1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J35" sqref="J35"/>
    </sheetView>
  </sheetViews>
  <sheetFormatPr defaultRowHeight="15" x14ac:dyDescent="0.25"/>
  <cols>
    <col min="1" max="1" width="10.7109375" customWidth="1"/>
    <col min="10" max="10" width="10.7109375" customWidth="1"/>
  </cols>
  <sheetData>
    <row r="1" spans="1:9" x14ac:dyDescent="0.25">
      <c r="A1" s="262" t="s">
        <v>234</v>
      </c>
      <c r="B1" s="264"/>
      <c r="C1" s="264"/>
      <c r="D1" s="264"/>
      <c r="E1" s="264"/>
      <c r="F1" s="264"/>
      <c r="G1" s="264"/>
      <c r="H1" s="264"/>
      <c r="I1" s="264"/>
    </row>
    <row r="2" spans="1:9" x14ac:dyDescent="0.25">
      <c r="A2" s="3"/>
      <c r="B2" s="262" t="s">
        <v>31</v>
      </c>
      <c r="C2" s="264"/>
      <c r="D2" s="264"/>
      <c r="E2" s="264"/>
      <c r="F2" s="262" t="s">
        <v>32</v>
      </c>
      <c r="G2" s="264"/>
      <c r="H2" s="264"/>
      <c r="I2" s="264"/>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4"/>
      <c r="B10" s="266"/>
      <c r="C10" s="266"/>
      <c r="D10" s="266"/>
      <c r="E10" s="266"/>
      <c r="F10" s="266"/>
      <c r="G10" s="266"/>
      <c r="H10" s="266"/>
      <c r="I10" s="261"/>
    </row>
    <row r="11" spans="1:9" x14ac:dyDescent="0.25">
      <c r="A11" s="262" t="s">
        <v>92</v>
      </c>
      <c r="B11" s="264"/>
      <c r="C11" s="264"/>
      <c r="D11" s="264"/>
      <c r="E11" s="264"/>
      <c r="F11" s="264"/>
      <c r="G11" s="264"/>
      <c r="H11" s="264"/>
      <c r="I11" s="264"/>
    </row>
    <row r="12" spans="1:9" x14ac:dyDescent="0.25">
      <c r="A12" s="3"/>
      <c r="B12" s="262" t="s">
        <v>31</v>
      </c>
      <c r="C12" s="264"/>
      <c r="D12" s="264"/>
      <c r="E12" s="264"/>
      <c r="F12" s="262" t="s">
        <v>32</v>
      </c>
      <c r="G12" s="264"/>
      <c r="H12" s="264"/>
      <c r="I12" s="264"/>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4"/>
      <c r="B20" s="266"/>
      <c r="C20" s="266"/>
      <c r="D20" s="266"/>
      <c r="E20" s="266"/>
      <c r="F20" s="266"/>
      <c r="G20" s="266"/>
      <c r="H20" s="266"/>
      <c r="I20" s="261"/>
    </row>
    <row r="21" spans="1:9" x14ac:dyDescent="0.25">
      <c r="A21" s="262" t="s">
        <v>93</v>
      </c>
      <c r="B21" s="264"/>
      <c r="C21" s="264"/>
      <c r="D21" s="264"/>
      <c r="E21" s="264"/>
      <c r="F21" s="264"/>
      <c r="G21" s="264"/>
      <c r="H21" s="264"/>
      <c r="I21" s="264"/>
    </row>
    <row r="22" spans="1:9" x14ac:dyDescent="0.25">
      <c r="A22" s="8"/>
      <c r="B22" s="262" t="s">
        <v>31</v>
      </c>
      <c r="C22" s="264"/>
      <c r="D22" s="264"/>
      <c r="E22" s="264"/>
      <c r="F22" s="262" t="s">
        <v>32</v>
      </c>
      <c r="G22" s="264"/>
      <c r="H22" s="264"/>
      <c r="I22" s="264"/>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4"/>
      <c r="B31" s="266"/>
      <c r="C31" s="266"/>
      <c r="D31" s="266"/>
      <c r="E31" s="266"/>
      <c r="F31" s="266"/>
      <c r="G31" s="266"/>
      <c r="H31" s="266"/>
      <c r="I31" s="261"/>
    </row>
    <row r="32" spans="1:9" x14ac:dyDescent="0.25">
      <c r="A32" s="262" t="s">
        <v>242</v>
      </c>
      <c r="B32" s="264"/>
      <c r="C32" s="264"/>
      <c r="D32" s="264"/>
      <c r="E32" s="264"/>
      <c r="F32" s="264"/>
      <c r="G32" s="264"/>
      <c r="H32" s="264"/>
      <c r="I32" s="264"/>
    </row>
    <row r="33" spans="1:9" x14ac:dyDescent="0.25">
      <c r="A33" s="8"/>
      <c r="B33" s="262" t="s">
        <v>31</v>
      </c>
      <c r="C33" s="264"/>
      <c r="D33" s="264"/>
      <c r="E33" s="264"/>
      <c r="F33" s="262" t="s">
        <v>32</v>
      </c>
      <c r="G33" s="264"/>
      <c r="H33" s="264"/>
      <c r="I33" s="264"/>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4"/>
      <c r="B42" s="266"/>
      <c r="C42" s="266"/>
      <c r="D42" s="266"/>
      <c r="E42" s="266"/>
      <c r="F42" s="266"/>
      <c r="G42" s="266"/>
      <c r="H42" s="266"/>
      <c r="I42" s="261"/>
    </row>
    <row r="43" spans="1:9" x14ac:dyDescent="0.25">
      <c r="A43" s="262" t="s">
        <v>243</v>
      </c>
      <c r="B43" s="264"/>
      <c r="C43" s="264"/>
      <c r="D43" s="264"/>
      <c r="E43" s="264"/>
      <c r="F43" s="264"/>
      <c r="G43" s="264"/>
      <c r="H43" s="264"/>
      <c r="I43" s="264"/>
    </row>
    <row r="44" spans="1:9" x14ac:dyDescent="0.25">
      <c r="A44" s="8"/>
      <c r="B44" s="262" t="s">
        <v>31</v>
      </c>
      <c r="C44" s="264"/>
      <c r="D44" s="264"/>
      <c r="E44" s="264"/>
      <c r="F44" s="262" t="s">
        <v>32</v>
      </c>
      <c r="G44" s="264"/>
      <c r="H44" s="264"/>
      <c r="I44" s="264"/>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4"/>
      <c r="B53" s="266"/>
      <c r="C53" s="266"/>
      <c r="D53" s="266"/>
      <c r="E53" s="266"/>
      <c r="F53" s="266"/>
      <c r="G53" s="266"/>
      <c r="H53" s="266"/>
      <c r="I53" s="261"/>
    </row>
    <row r="54" spans="1:9" x14ac:dyDescent="0.25">
      <c r="A54" s="262" t="s">
        <v>244</v>
      </c>
      <c r="B54" s="264"/>
      <c r="C54" s="264"/>
      <c r="D54" s="264"/>
      <c r="E54" s="264"/>
      <c r="F54" s="264"/>
      <c r="G54" s="264"/>
      <c r="H54" s="264"/>
      <c r="I54" s="264"/>
    </row>
    <row r="55" spans="1:9" x14ac:dyDescent="0.25">
      <c r="A55" s="8"/>
      <c r="B55" s="262" t="s">
        <v>31</v>
      </c>
      <c r="C55" s="264"/>
      <c r="D55" s="264"/>
      <c r="E55" s="264"/>
      <c r="F55" s="262" t="s">
        <v>32</v>
      </c>
      <c r="G55" s="264"/>
      <c r="H55" s="264"/>
      <c r="I55" s="264"/>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5"/>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c r="AF9" s="316"/>
      <c r="AG9" s="316"/>
      <c r="AH9" s="316"/>
      <c r="AI9" s="316"/>
      <c r="AJ9" s="316"/>
      <c r="AK9" s="316"/>
      <c r="AL9" s="316"/>
      <c r="AM9" s="316"/>
      <c r="AN9" s="316"/>
      <c r="AO9" s="316"/>
      <c r="AP9" s="316"/>
      <c r="AQ9" s="316"/>
      <c r="AR9" s="316"/>
      <c r="AS9" s="316"/>
      <c r="AT9" s="316"/>
      <c r="AU9" s="316"/>
      <c r="AV9" s="316"/>
      <c r="AW9" s="316"/>
      <c r="AX9" s="316"/>
      <c r="AY9" s="316"/>
      <c r="AZ9" s="316"/>
      <c r="BA9" s="316"/>
      <c r="BB9" s="316"/>
      <c r="BC9" s="316"/>
      <c r="BD9" s="316"/>
      <c r="BE9" s="316"/>
      <c r="BF9" s="316"/>
      <c r="BG9" s="316"/>
      <c r="BH9" s="316"/>
      <c r="BI9" s="316"/>
      <c r="BJ9" s="316"/>
      <c r="BK9" s="316"/>
      <c r="BL9" s="316"/>
      <c r="BM9" s="316"/>
      <c r="BN9" s="316"/>
      <c r="BO9" s="316"/>
      <c r="BP9" s="316"/>
      <c r="BQ9" s="316"/>
      <c r="BR9" s="316"/>
      <c r="BS9" s="316"/>
      <c r="BT9" s="316"/>
      <c r="BU9" s="316"/>
      <c r="BV9" s="316"/>
      <c r="BW9" s="316"/>
      <c r="BX9" s="316"/>
      <c r="BY9" s="316"/>
      <c r="BZ9" s="316"/>
      <c r="CA9" s="316"/>
      <c r="CB9" s="316"/>
      <c r="CC9" s="316"/>
      <c r="CD9" s="316"/>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4"/>
      <c r="B18" s="31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18"/>
      <c r="B27" s="319"/>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5"/>
      <c r="B30" s="31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0" t="s">
        <v>91</v>
      </c>
      <c r="B1" s="321"/>
      <c r="C1" s="321"/>
      <c r="D1" s="321"/>
      <c r="E1" s="321"/>
      <c r="F1" s="321"/>
      <c r="G1" s="321"/>
      <c r="H1" s="321"/>
      <c r="I1" s="321"/>
      <c r="J1" s="321"/>
      <c r="K1" s="321"/>
      <c r="L1" s="321"/>
      <c r="M1" s="321"/>
      <c r="N1" s="321"/>
      <c r="O1" s="321"/>
      <c r="P1" s="321"/>
      <c r="Q1" s="321"/>
      <c r="R1" s="321"/>
      <c r="S1" s="321"/>
      <c r="T1" s="321"/>
      <c r="U1" s="321"/>
      <c r="V1" s="321"/>
      <c r="W1" s="321"/>
      <c r="X1" s="321"/>
      <c r="Y1" s="321"/>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c r="AX1" s="321"/>
      <c r="AY1" s="321"/>
      <c r="AZ1" s="321"/>
      <c r="BA1" s="321"/>
      <c r="BB1" s="321"/>
      <c r="BC1" s="321"/>
      <c r="BD1" s="321"/>
      <c r="BE1" s="321"/>
      <c r="BF1" s="321"/>
      <c r="BG1" s="321"/>
      <c r="BH1" s="321"/>
      <c r="BI1" s="321"/>
      <c r="BJ1" s="321"/>
      <c r="BK1" s="321"/>
      <c r="BL1" s="321"/>
      <c r="BM1" s="321"/>
      <c r="BN1" s="321"/>
      <c r="BO1" s="321"/>
      <c r="BP1" s="321"/>
      <c r="BQ1" s="321"/>
      <c r="BR1" s="321"/>
      <c r="BS1" s="321"/>
      <c r="BT1" s="321"/>
      <c r="BU1" s="321"/>
      <c r="BV1" s="321"/>
      <c r="BW1" s="321"/>
      <c r="BX1" s="321"/>
      <c r="BY1" s="321"/>
      <c r="BZ1" s="321"/>
      <c r="CA1" s="321"/>
      <c r="CB1" s="321"/>
      <c r="CC1" s="321"/>
      <c r="CD1" s="321"/>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2" t="s">
        <v>109</v>
      </c>
      <c r="B1" s="263"/>
      <c r="C1" s="263"/>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2023-06-14T17:41:01Z</dcterms:modified>
</cp:coreProperties>
</file>