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5B1E638F-040B-4866-9F9C-554B6A0938AE}" xr6:coauthVersionLast="47" xr6:coauthVersionMax="47" xr10:uidLastSave="{00000000-0000-0000-0000-000000000000}"/>
  <bookViews>
    <workbookView xWindow="-28920" yWindow="-120" windowWidth="29040" windowHeight="15720" firstSheet="8" activeTab="15"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30" r:id="rId18"/>
    <sheet name="SheetData" sheetId="3" r:id="rId19"/>
    <sheet name="ProgMapping"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2" i="30" l="1"/>
  <c r="B21" i="30"/>
  <c r="B20" i="30"/>
  <c r="B19" i="30"/>
  <c r="B16" i="30"/>
  <c r="B15" i="30"/>
  <c r="B14" i="30"/>
  <c r="B13" i="30"/>
  <c r="B12" i="30"/>
  <c r="B11" i="30"/>
  <c r="B10" i="30"/>
  <c r="B9" i="30"/>
  <c r="B6" i="30"/>
  <c r="B5" i="30"/>
  <c r="B4" i="30"/>
  <c r="B3" i="30"/>
  <c r="E44" i="30"/>
  <c r="C31" i="30"/>
  <c r="C30" i="30"/>
  <c r="C28" i="30"/>
  <c r="E22" i="30"/>
  <c r="E21" i="30"/>
  <c r="D16" i="30"/>
  <c r="C29" i="30" s="1"/>
  <c r="D15" i="30"/>
  <c r="D6"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C34" i="30" l="1"/>
  <c r="O7" i="30"/>
  <c r="C35" i="30"/>
  <c r="C32" i="30"/>
  <c r="C36" i="30"/>
  <c r="C33"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R16" i="30" s="1"/>
  <c r="S15" i="30"/>
  <c r="Q15" i="30"/>
  <c r="S33" i="30"/>
  <c r="Q33" i="30"/>
  <c r="S13" i="30"/>
  <c r="Q13" i="30"/>
  <c r="R12" i="30" s="1"/>
  <c r="S32" i="30"/>
  <c r="Q32" i="30"/>
  <c r="R31" i="30" s="1"/>
  <c r="S11" i="30"/>
  <c r="Q11" i="30"/>
  <c r="S30" i="30"/>
  <c r="Q30" i="30"/>
  <c r="S10" i="30"/>
  <c r="Q10" i="30"/>
  <c r="S29" i="30"/>
  <c r="Q29" i="30"/>
  <c r="R28" i="30" s="1"/>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34" i="30" l="1"/>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<sst xmlns="http://schemas.openxmlformats.org/spreadsheetml/2006/main" count="1213" uniqueCount="412">
  <si>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</si>
  <si>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</si>
  <si>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</si>
  <si>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</si>
  <si>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</si>
  <si>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</si>
  <si>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</si>
  <si>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</si>
  <si>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</si>
  <si>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</si>
  <si>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</si>
  <si>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</si>
  <si>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</si>
  <si>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</si>
  <si>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</si>
  <si>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</si>
  <si>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</si>
  <si>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</si>
  <si>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</si>
  <si>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</si>
  <si>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</si>
  <si>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</si>
  <si>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</si>
  <si>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</si>
  <si>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</si>
  <si>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</si>
  <si>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</si>
  <si>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</si>
  <si>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</si>
  <si>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</si>
  <si>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</si>
  <si>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</si>
  <si>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</si>
  <si>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</si>
  <si>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</si>
  <si>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</si>
  <si>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</si>
  <si>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</si>
  <si>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</si>
  <si>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</si>
  <si>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</si>
  <si>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</si>
  <si>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</si>
  <si>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</si>
  <si>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</si>
  <si>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</si>
  <si>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</si>
  <si>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</si>
  <si>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</si>
  <si>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</si>
  <si>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</si>
  <si>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</si>
  <si>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</si>
  <si>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</si>
  <si>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</si>
  <si>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</si>
  <si>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</si>
  <si>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</si>
  <si>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</si>
  <si>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</si>
  <si>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</si>
  <si>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</si>
  <si>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</si>
  <si>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</si>
  <si>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</si>
  <si>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</si>
  <si>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</si>
  <si>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</si>
  <si>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</si>
  <si>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</si>
  <si>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</si>
  <si>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</si>
  <si>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</si>
  <si>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</si>
  <si>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</si>
  <si>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</si>
  <si>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</si>
  <si>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</si>
  <si>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</si>
  <si>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</si>
  <si>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</si>
  <si>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</si>
  <si>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</si>
  <si>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</si>
  <si>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</si>
  <si>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</si>
  <si>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</si>
  <si>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</si>
  <si>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</si>
  <si>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</si>
  <si>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</si>
  <si>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</si>
  <si>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</si>
  <si>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</si>
  <si>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</si>
  <si>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</si>
  <si>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</si>
  <si>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</si>
  <si>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</si>
  <si>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</si>
  <si>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</si>
  <si>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</si>
  <si>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</si>
  <si>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</si>
  <si>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</si>
  <si>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</si>
  <si>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</si>
  <si>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</si>
  <si>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</si>
  <si>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</si>
  <si>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</si>
  <si>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</si>
  <si>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</si>
  <si>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</si>
  <si>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</si>
  <si>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</si>
  <si>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</si>
  <si>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</si>
  <si>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</si>
  <si>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</si>
  <si>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</si>
  <si>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</si>
  <si>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</si>
  <si>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</si>
  <si>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</si>
  <si>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</si>
  <si>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</si>
  <si>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</si>
  <si>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</si>
  <si>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</si>
  <si>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</si>
  <si>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</si>
  <si>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</si>
  <si>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</si>
  <si>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</si>
  <si>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</si>
  <si>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</si>
  <si>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</si>
  <si>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</si>
  <si>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</si>
  <si>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</si>
  <si>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</si>
  <si>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</si>
  <si>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</si>
  <si>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</si>
  <si>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</si>
  <si>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</si>
  <si>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</si>
  <si>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</si>
  <si>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</si>
  <si>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</si>
  <si>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</si>
  <si>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</si>
  <si>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</si>
  <si>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</si>
  <si>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</si>
  <si>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</si>
  <si>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</si>
  <si>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</si>
  <si>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</si>
  <si>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</si>
  <si>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</si>
  <si>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</si>
  <si>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</si>
  <si>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</si>
  <si>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</si>
  <si>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</si>
  <si>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</si>
  <si>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</si>
  <si>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</si>
  <si>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</si>
  <si>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</si>
  <si>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</si>
  <si>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</si>
  <si>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</si>
  <si>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</si>
  <si>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</si>
  <si>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</si>
  <si>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</si>
  <si>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</si>
  <si>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</si>
  <si>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</si>
  <si>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</si>
  <si>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</si>
  <si>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</si>
  <si>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</si>
  <si>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</si>
  <si>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</si>
  <si>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</si>
  <si>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</si>
  <si>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</si>
  <si>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</si>
  <si>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</si>
  <si>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</si>
  <si>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</si>
  <si>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</si>
  <si>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</si>
  <si>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</si>
  <si>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</si>
  <si>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</si>
  <si>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</si>
  <si>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</si>
  <si>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</si>
  <si>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</si>
  <si>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</si>
  <si>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</si>
  <si>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</si>
  <si>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</si>
  <si>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</si>
  <si>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</si>
  <si>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</si>
  <si>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</si>
  <si>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</si>
  <si>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</si>
  <si>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</si>
  <si>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</si>
  <si>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</si>
  <si>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</si>
  <si>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</si>
  <si>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</si>
  <si>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</si>
  <si>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</si>
  <si>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</si>
  <si>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</si>
  <si>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</si>
  <si>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</si>
  <si>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</si>
  <si>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</si>
  <si>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</si>
  <si>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</si>
  <si>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</si>
  <si>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</si>
  <si>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</si>
  <si>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</si>
  <si>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</si>
  <si>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</si>
  <si>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</si>
  <si>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</si>
  <si>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</si>
  <si>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</si>
  <si>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</si>
  <si>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</si>
  <si>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</si>
  <si>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</si>
  <si>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</si>
  <si>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</si>
  <si>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</si>
  <si>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</si>
  <si>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</si>
  <si>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</si>
  <si>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</si>
  <si>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</si>
  <si>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</si>
  <si>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</si>
  <si>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</si>
  <si>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</si>
  <si>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</si>
  <si>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</si>
  <si>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</si>
  <si>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</si>
  <si>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</si>
  <si>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</si>
  <si>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</si>
  <si>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</si>
  <si>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</si>
  <si>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</si>
  <si>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</si>
  <si>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</si>
  <si>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</si>
  <si>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</si>
  <si>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</si>
  <si>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</si>
  <si>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</si>
  <si>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</si>
  <si>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</si>
  <si>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</si>
  <si>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</si>
  <si>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</si>
  <si>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</si>
  <si>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</si>
  <si>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</si>
  <si>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</si>
  <si>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</si>
  <si>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</si>
  <si>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</si>
  <si>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</si>
  <si>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</si>
  <si>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</si>
  <si>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</si>
  <si>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</si>
  <si>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</si>
  <si>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</si>
  <si>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</si>
  <si>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</si>
  <si>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</si>
  <si>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</si>
  <si>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</si>
  <si>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</si>
  <si>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</si>
  <si>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</si>
  <si>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</si>
  <si>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</si>
  <si>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</si>
  <si>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</si>
  <si>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</si>
  <si>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</si>
  <si>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</si>
  <si>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</si>
  <si>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</si>
  <si>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</si>
  <si>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</si>
  <si>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</si>
  <si>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</si>
  <si>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</si>
  <si>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</si>
  <si>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</si>
  <si>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</si>
  <si>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</si>
  <si>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</si>
  <si>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</si>
  <si>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</si>
  <si>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</si>
  <si>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</si>
  <si>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</si>
  <si>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</si>
  <si>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</si>
  <si>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</si>
  <si>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</si>
  <si>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</si>
  <si>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</si>
  <si>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</si>
  <si>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</si>
  <si>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</si>
  <si>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</si>
  <si>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</si>
  <si>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</si>
  <si>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</si>
  <si>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</si>
  <si>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</si>
  <si>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</si>
  <si>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Added an "LikelihoodInputs" to store ANC likelihood inputs separate from the "FittingInputs" tab.</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</si>
  <si>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</si>
  <si>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</si>
  <si>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</si>
  <si>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</si>
  <si>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</si>
  <si>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</si>
  <si>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</si>
  <si>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</si>
  <si>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</si>
  <si>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</si>
  <si>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</si>
  <si>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</si>
  <si>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</si>
  <si>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</si>
  <si>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</si>
  <si>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</si>
  <si>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</si>
  <si>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</si>
  <si>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</si>
  <si>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</si>
  <si>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</si>
  <si>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</si>
  <si>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</si>
  <si>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</si>
  <si>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</si>
  <si>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</si>
  <si>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</si>
  <si>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</si>
  <si>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</si>
  <si>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</si>
  <si>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</si>
  <si>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</si>
  <si>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</si>
  <si>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</si>
  <si>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</si>
  <si>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</si>
  <si>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</si>
  <si>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</si>
  <si>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</si>
  <si>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</si>
  <si>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</si>
  <si>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</si>
  <si>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</si>
  <si>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</si>
  <si>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</si>
  <si>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</si>
  <si>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</si>
  <si>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</si>
  <si>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</si>
  <si>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</si>
  <si>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</si>
  <si>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</si>
  <si>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</si>
  <si>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</si>
  <si>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</si>
  <si>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</si>
  <si>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</si>
  <si>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</si>
  <si>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</si>
  <si>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</si>
  <si>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</si>
  <si>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</si>
  <si>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</si>
  <si>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</si>
  <si>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</si>
  <si>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</si>
  <si>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</si>
  <si>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ProgMapping</t>
  </si>
  <si>
    <t>Mapping of HIV disease progression and mortality rates from AIM to Goals ARM CD4 categories</t>
  </si>
  <si>
    <t>Added a description of the ProgMapping tab to the README tab.</t>
  </si>
  <si>
    <t>Set up workbook to test external CLHIV entery: Populated DirectCLHIV from Malawi's 2022 AIM file. Switched to direct incidence and set incidence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</si>
</sst>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167" fontId="0" fillId="0" borderId="9" xfId="0" applyNumberForma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55"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0" fontId="0" fillId="3" borderId="7" xfId="0" applyFill="1" applyBorder="1" applyAlignment="1">
      <alignment vertical="top" wrapText="1"/>
    </xf>
    <xf numFmtId="0" fontId="0" fillId="0" borderId="9" xfId="0" applyBorder="1" applyAlignment="1">
      <alignment vertical="top" wrapText="1"/>
    </xf>
    <xf numFmtId="167" fontId="0" fillId="0" borderId="4" xfId="0" applyNumberFormat="1" applyBorder="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4"/>
  <sheetViews>
    <sheetView workbookViewId="0">
      <selection activeCell="A20" sqref="A20:B20"/>
    </sheetView>
  </sheetViews>
  <sheetFormatPr defaultRowHeight="15" x14ac:dyDescent="0.25"/>
  <cols>
    <col min="1" max="1" width="20.7109375" customWidth="1"/>
    <col min="2" max="2" width="200.7109375" customWidth="1"/>
  </cols>
  <sheetData>
    <row r="1" spans="1:2" x14ac:dyDescent="0.25">
      <c r="A1" s="286" t="s">
        <v>13</v>
      </c>
      <c r="B1" s="287"/>
    </row>
    <row r="2" spans="1:2" x14ac:dyDescent="0.25">
      <c r="A2" s="289" t="s">
        <v>173</v>
      </c>
      <c r="B2" s="290"/>
    </row>
    <row r="3" spans="1:2" x14ac:dyDescent="0.25">
      <c r="A3" s="291" t="s">
        <v>175</v>
      </c>
      <c r="B3" s="292"/>
    </row>
    <row r="4" spans="1:2" x14ac:dyDescent="0.25">
      <c r="A4" s="291" t="s">
        <v>174</v>
      </c>
      <c r="B4" s="293"/>
    </row>
    <row r="5" spans="1:2" x14ac:dyDescent="0.25">
      <c r="A5" s="284" t="s">
        <v>16</v>
      </c>
      <c r="B5" s="285"/>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335</v>
      </c>
      <c r="B18" s="13" t="s">
        <v>336</v>
      </c>
    </row>
    <row r="19" spans="1:2" x14ac:dyDescent="0.25">
      <c r="A19" s="12" t="s">
        <v>337</v>
      </c>
      <c r="B19" s="13" t="s">
        <v>338</v>
      </c>
    </row>
    <row r="20" spans="1:2" x14ac:dyDescent="0.25">
      <c r="A20" s="12" t="s">
        <v>408</v>
      </c>
      <c r="B20" s="13" t="s">
        <v>409</v>
      </c>
    </row>
    <row r="21" spans="1:2" x14ac:dyDescent="0.25">
      <c r="A21" s="12" t="s">
        <v>17</v>
      </c>
      <c r="B21" s="13" t="s">
        <v>18</v>
      </c>
    </row>
    <row r="22" spans="1:2" x14ac:dyDescent="0.25">
      <c r="A22" s="284" t="s">
        <v>24</v>
      </c>
      <c r="B22" s="288"/>
    </row>
    <row r="23" spans="1:2" x14ac:dyDescent="0.25">
      <c r="A23" s="12" t="s">
        <v>23</v>
      </c>
      <c r="B23" s="13" t="s">
        <v>27</v>
      </c>
    </row>
    <row r="24" spans="1:2" x14ac:dyDescent="0.25">
      <c r="A24" s="14" t="s">
        <v>25</v>
      </c>
      <c r="B24" s="15" t="s">
        <v>26</v>
      </c>
    </row>
  </sheetData>
  <mergeCells count="6">
    <mergeCell ref="A5:B5"/>
    <mergeCell ref="A1:B1"/>
    <mergeCell ref="A22:B22"/>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19"/>
  <sheetViews>
    <sheetView zoomScale="75" zoomScaleNormal="75" workbookViewId="0">
      <selection activeCell="C48" sqref="C48"/>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45182</v>
      </c>
      <c r="B2" s="157" t="s">
        <v>281</v>
      </c>
      <c r="C2" s="146" t="s">
        <v>411</v>
      </c>
    </row>
    <row r="3" spans="1:3" x14ac:dyDescent="0.25">
      <c r="A3" s="156">
        <v>45175</v>
      </c>
      <c r="B3" s="157" t="s">
        <v>281</v>
      </c>
      <c r="C3" s="146" t="s">
        <v>410</v>
      </c>
    </row>
    <row r="4" spans="1:3" x14ac:dyDescent="0.25">
      <c r="A4" s="156">
        <v>45175</v>
      </c>
      <c r="B4" s="157" t="s">
        <v>281</v>
      </c>
      <c r="C4" s="146" t="s">
        <v>403</v>
      </c>
    </row>
    <row r="5" spans="1:3" x14ac:dyDescent="0.25">
      <c r="A5" s="156">
        <v>45175</v>
      </c>
      <c r="B5" s="157" t="s">
        <v>281</v>
      </c>
      <c r="C5" s="146" t="s">
        <v>404</v>
      </c>
    </row>
    <row r="6" spans="1:3" x14ac:dyDescent="0.25">
      <c r="A6" s="156">
        <v>45175</v>
      </c>
      <c r="B6" s="157" t="s">
        <v>281</v>
      </c>
      <c r="C6" s="146" t="s">
        <v>405</v>
      </c>
    </row>
    <row r="7" spans="1:3" x14ac:dyDescent="0.25">
      <c r="A7" s="156">
        <v>45175</v>
      </c>
      <c r="B7" s="157" t="s">
        <v>281</v>
      </c>
      <c r="C7" s="146" t="s">
        <v>407</v>
      </c>
    </row>
    <row r="8" spans="1:3" x14ac:dyDescent="0.25">
      <c r="A8" s="156">
        <v>45175</v>
      </c>
      <c r="B8" s="157" t="s">
        <v>281</v>
      </c>
      <c r="C8" s="146" t="s">
        <v>406</v>
      </c>
    </row>
    <row r="9" spans="1:3" x14ac:dyDescent="0.25">
      <c r="A9" s="156">
        <v>45153</v>
      </c>
      <c r="B9" s="157" t="s">
        <v>281</v>
      </c>
      <c r="C9" s="146" t="s">
        <v>388</v>
      </c>
    </row>
    <row r="10" spans="1:3" x14ac:dyDescent="0.25">
      <c r="A10" s="156">
        <v>45149</v>
      </c>
      <c r="B10" s="157" t="s">
        <v>281</v>
      </c>
      <c r="C10" s="146" t="s">
        <v>382</v>
      </c>
    </row>
    <row r="11" spans="1:3" x14ac:dyDescent="0.25">
      <c r="A11" s="156">
        <v>45148</v>
      </c>
      <c r="B11" s="157" t="s">
        <v>281</v>
      </c>
      <c r="C11" s="146" t="s">
        <v>341</v>
      </c>
    </row>
    <row r="12" spans="1:3" x14ac:dyDescent="0.25">
      <c r="A12" s="156">
        <v>45148</v>
      </c>
      <c r="B12" s="157" t="s">
        <v>281</v>
      </c>
      <c r="C12" s="146" t="s">
        <v>339</v>
      </c>
    </row>
    <row r="13" spans="1:3" x14ac:dyDescent="0.25">
      <c r="A13" s="156">
        <v>45148</v>
      </c>
      <c r="B13" s="157" t="s">
        <v>281</v>
      </c>
      <c r="C13" s="146" t="s">
        <v>340</v>
      </c>
    </row>
    <row r="14" spans="1:3" x14ac:dyDescent="0.25">
      <c r="A14" s="156">
        <v>45145</v>
      </c>
      <c r="B14" s="157" t="s">
        <v>281</v>
      </c>
      <c r="C14" s="146" t="s">
        <v>322</v>
      </c>
    </row>
    <row r="15" spans="1:3" x14ac:dyDescent="0.25">
      <c r="A15" s="156">
        <v>45141</v>
      </c>
      <c r="B15" s="157" t="s">
        <v>281</v>
      </c>
      <c r="C15" s="146" t="s">
        <v>321</v>
      </c>
    </row>
    <row r="16" spans="1:3" x14ac:dyDescent="0.25">
      <c r="A16" s="156">
        <v>45103</v>
      </c>
      <c r="B16" s="157" t="s">
        <v>281</v>
      </c>
      <c r="C16" s="146" t="s">
        <v>320</v>
      </c>
    </row>
    <row r="17" spans="1:3" x14ac:dyDescent="0.25">
      <c r="A17" s="156">
        <v>45096</v>
      </c>
      <c r="B17" s="157" t="s">
        <v>281</v>
      </c>
      <c r="C17" s="146" t="s">
        <v>317</v>
      </c>
    </row>
    <row r="18" spans="1:3" x14ac:dyDescent="0.25">
      <c r="A18" s="156">
        <v>45089</v>
      </c>
      <c r="B18" s="157" t="s">
        <v>281</v>
      </c>
      <c r="C18" s="146" t="s">
        <v>316</v>
      </c>
    </row>
    <row r="19" spans="1:3" ht="30" x14ac:dyDescent="0.25">
      <c r="A19" s="156">
        <v>45086</v>
      </c>
      <c r="B19" s="157" t="s">
        <v>281</v>
      </c>
      <c r="C19" s="146" t="s">
        <v>283</v>
      </c>
    </row>
  </sheetData>
  <sortState xmlns:xlrd2="http://schemas.microsoft.com/office/spreadsheetml/2017/richdata2" ref="A11:C19">
    <sortCondition descending="1" ref="A12:A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4" sqref="B4"/>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2050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1</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AW2" activePane="bottomRight" state="frozen"/>
      <selection pane="topRight" activeCell="B1" sqref="B1"/>
      <selection pane="bottomLeft" activeCell="A2" sqref="A2"/>
      <selection pane="bottomRight" activeCell="AW13" sqref="AW13"/>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activeCell="H44" sqref="H44"/>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0</v>
      </c>
      <c r="C2" s="17">
        <v>0</v>
      </c>
      <c r="D2" s="17">
        <v>0</v>
      </c>
      <c r="E2" s="17">
        <v>0</v>
      </c>
      <c r="F2" s="17">
        <v>0</v>
      </c>
      <c r="G2" s="17">
        <v>0</v>
      </c>
      <c r="H2" s="17">
        <v>0</v>
      </c>
      <c r="I2" s="17">
        <v>0</v>
      </c>
      <c r="J2" s="17">
        <v>0</v>
      </c>
      <c r="K2" s="17">
        <v>0</v>
      </c>
      <c r="L2" s="17">
        <v>0</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7">
        <v>0</v>
      </c>
      <c r="AE2" s="17">
        <v>0</v>
      </c>
      <c r="AF2" s="17">
        <v>0</v>
      </c>
      <c r="AG2" s="17">
        <v>0</v>
      </c>
      <c r="AH2" s="17">
        <v>0</v>
      </c>
      <c r="AI2" s="17">
        <v>0</v>
      </c>
      <c r="AJ2" s="17">
        <v>0</v>
      </c>
      <c r="AK2" s="17">
        <v>0</v>
      </c>
      <c r="AL2" s="17">
        <v>0</v>
      </c>
      <c r="AM2" s="17">
        <v>0</v>
      </c>
      <c r="AN2" s="17">
        <v>0</v>
      </c>
      <c r="AO2" s="17">
        <v>0</v>
      </c>
      <c r="AP2" s="17">
        <v>0</v>
      </c>
      <c r="AQ2" s="17">
        <v>0</v>
      </c>
      <c r="AR2" s="17">
        <v>0</v>
      </c>
      <c r="AS2" s="17">
        <v>0</v>
      </c>
      <c r="AT2" s="17">
        <v>0</v>
      </c>
      <c r="AU2" s="17">
        <v>0</v>
      </c>
      <c r="AV2" s="17">
        <v>0</v>
      </c>
      <c r="AW2" s="17">
        <v>0</v>
      </c>
      <c r="AX2" s="17">
        <v>0</v>
      </c>
      <c r="AY2" s="17">
        <v>0</v>
      </c>
      <c r="AZ2" s="17">
        <v>0</v>
      </c>
      <c r="BA2" s="17">
        <v>0</v>
      </c>
      <c r="BB2" s="17">
        <v>0</v>
      </c>
      <c r="BC2" s="17">
        <v>0</v>
      </c>
      <c r="BD2" s="17">
        <v>0</v>
      </c>
      <c r="BE2" s="17">
        <v>0</v>
      </c>
      <c r="BF2" s="17">
        <v>0</v>
      </c>
      <c r="BG2" s="17">
        <v>0</v>
      </c>
      <c r="BH2" s="17">
        <v>0</v>
      </c>
      <c r="BI2" s="17">
        <v>0</v>
      </c>
      <c r="BJ2" s="17">
        <v>0</v>
      </c>
      <c r="BK2" s="17">
        <v>0</v>
      </c>
      <c r="BL2" s="17">
        <v>0</v>
      </c>
      <c r="BM2" s="17">
        <v>0</v>
      </c>
      <c r="BN2" s="17">
        <v>0</v>
      </c>
      <c r="BO2" s="17">
        <v>0</v>
      </c>
      <c r="BP2" s="17">
        <v>0</v>
      </c>
      <c r="BQ2" s="17">
        <v>0</v>
      </c>
      <c r="BR2" s="17">
        <v>0</v>
      </c>
      <c r="BS2" s="17">
        <v>0</v>
      </c>
      <c r="BT2" s="17">
        <v>0</v>
      </c>
      <c r="BU2" s="17">
        <v>0</v>
      </c>
      <c r="BV2" s="17">
        <v>0</v>
      </c>
      <c r="BW2" s="17">
        <v>0</v>
      </c>
      <c r="BX2" s="17">
        <v>0</v>
      </c>
      <c r="BY2" s="17">
        <v>0</v>
      </c>
      <c r="BZ2" s="17">
        <v>0</v>
      </c>
      <c r="CA2" s="17">
        <v>0</v>
      </c>
      <c r="CB2" s="17">
        <v>0</v>
      </c>
      <c r="CC2" s="17">
        <v>0</v>
      </c>
      <c r="CD2" s="17">
        <v>0</v>
      </c>
    </row>
    <row r="3" spans="1:82" x14ac:dyDescent="0.25">
      <c r="A3" s="11" t="s">
        <v>32</v>
      </c>
      <c r="B3" s="17">
        <v>0</v>
      </c>
      <c r="C3" s="17">
        <v>0</v>
      </c>
      <c r="D3" s="17">
        <v>0</v>
      </c>
      <c r="E3" s="17">
        <v>0</v>
      </c>
      <c r="F3" s="17">
        <v>0</v>
      </c>
      <c r="G3" s="17">
        <v>0</v>
      </c>
      <c r="H3" s="17">
        <v>0</v>
      </c>
      <c r="I3" s="17">
        <v>0</v>
      </c>
      <c r="J3" s="17">
        <v>0</v>
      </c>
      <c r="K3" s="17">
        <v>0</v>
      </c>
      <c r="L3" s="17">
        <v>0</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7">
        <v>0</v>
      </c>
      <c r="AE3" s="17">
        <v>0</v>
      </c>
      <c r="AF3" s="17">
        <v>0</v>
      </c>
      <c r="AG3" s="17">
        <v>0</v>
      </c>
      <c r="AH3" s="17">
        <v>0</v>
      </c>
      <c r="AI3" s="17">
        <v>0</v>
      </c>
      <c r="AJ3" s="17">
        <v>0</v>
      </c>
      <c r="AK3" s="17">
        <v>0</v>
      </c>
      <c r="AL3" s="17">
        <v>0</v>
      </c>
      <c r="AM3" s="17">
        <v>0</v>
      </c>
      <c r="AN3" s="17">
        <v>0</v>
      </c>
      <c r="AO3" s="17">
        <v>0</v>
      </c>
      <c r="AP3" s="17">
        <v>0</v>
      </c>
      <c r="AQ3" s="17">
        <v>0</v>
      </c>
      <c r="AR3" s="17">
        <v>0</v>
      </c>
      <c r="AS3" s="17">
        <v>0</v>
      </c>
      <c r="AT3" s="17">
        <v>0</v>
      </c>
      <c r="AU3" s="17">
        <v>0</v>
      </c>
      <c r="AV3" s="17">
        <v>0</v>
      </c>
      <c r="AW3" s="17">
        <v>0</v>
      </c>
      <c r="AX3" s="17">
        <v>0</v>
      </c>
      <c r="AY3" s="17">
        <v>0</v>
      </c>
      <c r="AZ3" s="17">
        <v>0</v>
      </c>
      <c r="BA3" s="17">
        <v>0</v>
      </c>
      <c r="BB3" s="17">
        <v>0</v>
      </c>
      <c r="BC3" s="17">
        <v>0</v>
      </c>
      <c r="BD3" s="17">
        <v>0</v>
      </c>
      <c r="BE3" s="17">
        <v>0</v>
      </c>
      <c r="BF3" s="17">
        <v>0</v>
      </c>
      <c r="BG3" s="17">
        <v>0</v>
      </c>
      <c r="BH3" s="17">
        <v>0</v>
      </c>
      <c r="BI3" s="17">
        <v>0</v>
      </c>
      <c r="BJ3" s="17">
        <v>0</v>
      </c>
      <c r="BK3" s="17">
        <v>0</v>
      </c>
      <c r="BL3" s="17">
        <v>0</v>
      </c>
      <c r="BM3" s="17">
        <v>0</v>
      </c>
      <c r="BN3" s="17">
        <v>0</v>
      </c>
      <c r="BO3" s="17">
        <v>0</v>
      </c>
      <c r="BP3" s="17">
        <v>0</v>
      </c>
      <c r="BQ3" s="17">
        <v>0</v>
      </c>
      <c r="BR3" s="17">
        <v>0</v>
      </c>
      <c r="BS3" s="17">
        <v>0</v>
      </c>
      <c r="BT3" s="17">
        <v>0</v>
      </c>
      <c r="BU3" s="17">
        <v>0</v>
      </c>
      <c r="BV3" s="17">
        <v>0</v>
      </c>
      <c r="BW3" s="17">
        <v>0</v>
      </c>
      <c r="BX3" s="17">
        <v>0</v>
      </c>
      <c r="BY3" s="17">
        <v>0</v>
      </c>
      <c r="BZ3" s="17">
        <v>0</v>
      </c>
      <c r="CA3" s="17">
        <v>0</v>
      </c>
      <c r="CB3" s="17">
        <v>0</v>
      </c>
      <c r="CC3" s="17">
        <v>0</v>
      </c>
      <c r="CD3" s="17">
        <v>0</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A39" sqref="A39"/>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86" t="s">
        <v>284</v>
      </c>
      <c r="B1" s="286"/>
      <c r="C1" s="286"/>
      <c r="D1" s="286"/>
      <c r="E1" s="286"/>
      <c r="F1" s="286"/>
      <c r="G1" s="286"/>
      <c r="H1" s="286"/>
      <c r="I1" s="98"/>
      <c r="J1" s="297" t="s">
        <v>63</v>
      </c>
      <c r="K1" s="298"/>
      <c r="L1" s="298"/>
      <c r="M1" s="293"/>
      <c r="N1" s="99"/>
    </row>
    <row r="2" spans="1:14" x14ac:dyDescent="0.25">
      <c r="A2" s="22" t="s">
        <v>285</v>
      </c>
      <c r="B2" s="159" t="s">
        <v>240</v>
      </c>
      <c r="C2" s="160" t="s">
        <v>239</v>
      </c>
      <c r="D2" s="294" t="s">
        <v>142</v>
      </c>
      <c r="E2" s="287"/>
      <c r="F2" s="287"/>
      <c r="G2" s="287"/>
      <c r="H2" s="287"/>
      <c r="I2" s="20"/>
      <c r="J2" s="299" t="s">
        <v>286</v>
      </c>
      <c r="K2" s="299"/>
      <c r="L2" s="161" t="s">
        <v>143</v>
      </c>
      <c r="M2" s="162" t="s">
        <v>107</v>
      </c>
      <c r="N2" s="76"/>
    </row>
    <row r="3" spans="1:14" x14ac:dyDescent="0.25">
      <c r="A3" s="62" t="s">
        <v>53</v>
      </c>
      <c r="B3" s="71">
        <v>18</v>
      </c>
      <c r="C3" s="72">
        <v>17.399999999999999</v>
      </c>
      <c r="D3" s="300"/>
      <c r="E3" s="296"/>
      <c r="F3" s="296"/>
      <c r="G3" s="296"/>
      <c r="H3" s="296"/>
      <c r="I3" s="20"/>
      <c r="J3" s="164" t="s">
        <v>90</v>
      </c>
      <c r="K3" s="165" t="s">
        <v>287</v>
      </c>
      <c r="L3" s="166" t="s">
        <v>288</v>
      </c>
      <c r="M3" s="167">
        <f>HLOOKUP($B$16,$B$9:$G$14,5,FALSE)</f>
        <v>27</v>
      </c>
      <c r="N3" s="76"/>
    </row>
    <row r="4" spans="1:14" x14ac:dyDescent="0.25">
      <c r="A4" s="62" t="s">
        <v>289</v>
      </c>
      <c r="B4" s="73">
        <v>20.2</v>
      </c>
      <c r="C4" s="74">
        <v>25</v>
      </c>
      <c r="D4" s="300"/>
      <c r="E4" s="296"/>
      <c r="F4" s="296"/>
      <c r="G4" s="296"/>
      <c r="H4" s="296"/>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94" t="s">
        <v>142</v>
      </c>
      <c r="D6" s="287"/>
      <c r="E6" s="287"/>
      <c r="F6" s="287"/>
      <c r="G6" s="287"/>
      <c r="H6" s="287"/>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95"/>
      <c r="D7" s="296"/>
      <c r="E7" s="296"/>
      <c r="F7" s="296"/>
      <c r="G7" s="296"/>
      <c r="H7" s="296"/>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402</v>
      </c>
      <c r="I10" s="20"/>
      <c r="J10" s="168">
        <f t="shared" si="0"/>
        <v>21</v>
      </c>
      <c r="K10" s="173">
        <f t="shared" si="1"/>
        <v>5.8612099986026789E-2</v>
      </c>
      <c r="L10" s="20"/>
      <c r="M10" s="20"/>
      <c r="N10" s="76"/>
    </row>
    <row r="11" spans="1:14" x14ac:dyDescent="0.25">
      <c r="A11" s="62" t="s">
        <v>297</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298</v>
      </c>
      <c r="B12" s="69">
        <v>10</v>
      </c>
      <c r="C12" s="25">
        <v>10</v>
      </c>
      <c r="D12" s="25">
        <v>11.6</v>
      </c>
      <c r="E12" s="25"/>
      <c r="F12" s="25"/>
      <c r="G12" s="70"/>
      <c r="H12" s="163" t="s">
        <v>299</v>
      </c>
      <c r="I12" s="20"/>
      <c r="J12" s="168">
        <f t="shared" si="0"/>
        <v>23</v>
      </c>
      <c r="K12" s="173">
        <f t="shared" si="1"/>
        <v>5.547905271543304E-2</v>
      </c>
      <c r="L12" s="20"/>
      <c r="M12" s="20"/>
      <c r="N12" s="76"/>
    </row>
    <row r="13" spans="1:14" x14ac:dyDescent="0.25">
      <c r="A13" s="62" t="s">
        <v>300</v>
      </c>
      <c r="B13" s="69">
        <v>33</v>
      </c>
      <c r="C13" s="25">
        <v>33</v>
      </c>
      <c r="D13" s="25">
        <v>27</v>
      </c>
      <c r="E13" s="25"/>
      <c r="F13" s="25"/>
      <c r="G13" s="70"/>
      <c r="H13" s="163" t="s">
        <v>299</v>
      </c>
      <c r="I13" s="20"/>
      <c r="J13" s="168">
        <f t="shared" si="0"/>
        <v>24</v>
      </c>
      <c r="K13" s="173">
        <f t="shared" si="1"/>
        <v>5.2364088488073418E-2</v>
      </c>
      <c r="L13" s="20"/>
      <c r="M13" s="20"/>
      <c r="N13" s="76"/>
    </row>
    <row r="14" spans="1:14" x14ac:dyDescent="0.25">
      <c r="A14" s="62" t="s">
        <v>301</v>
      </c>
      <c r="B14" s="181">
        <v>0.47899999999999998</v>
      </c>
      <c r="C14" s="182">
        <v>0.47899999999999998</v>
      </c>
      <c r="D14" s="182">
        <v>0.77800000000000002</v>
      </c>
      <c r="E14" s="182"/>
      <c r="F14" s="182"/>
      <c r="G14" s="183"/>
      <c r="H14" s="163" t="s">
        <v>299</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302</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B2" sqref="B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0</v>
      </c>
      <c r="D2" s="198">
        <v>0</v>
      </c>
      <c r="E2" s="198">
        <v>0</v>
      </c>
      <c r="F2" s="198">
        <v>0</v>
      </c>
      <c r="G2" s="198">
        <v>0</v>
      </c>
      <c r="H2" s="198">
        <v>0</v>
      </c>
      <c r="I2" s="198">
        <v>0</v>
      </c>
      <c r="J2" s="198">
        <v>0</v>
      </c>
      <c r="K2" s="198">
        <v>0</v>
      </c>
      <c r="L2" s="198">
        <v>0</v>
      </c>
      <c r="M2" s="198">
        <v>0</v>
      </c>
      <c r="N2" s="198">
        <v>0</v>
      </c>
      <c r="O2" s="198">
        <v>0</v>
      </c>
      <c r="P2" s="198">
        <v>0</v>
      </c>
      <c r="Q2" s="198">
        <v>0</v>
      </c>
      <c r="R2" s="198">
        <v>0</v>
      </c>
      <c r="S2" s="198">
        <v>0</v>
      </c>
      <c r="T2" s="198">
        <v>0</v>
      </c>
      <c r="U2" s="198">
        <v>0</v>
      </c>
      <c r="V2" s="198">
        <v>0</v>
      </c>
      <c r="W2" s="198">
        <v>0</v>
      </c>
      <c r="X2" s="198">
        <v>0</v>
      </c>
      <c r="Y2" s="198">
        <v>0</v>
      </c>
      <c r="Z2" s="198">
        <v>0</v>
      </c>
      <c r="AA2" s="198">
        <v>0</v>
      </c>
      <c r="AB2" s="198">
        <v>0</v>
      </c>
      <c r="AC2" s="198">
        <v>0</v>
      </c>
      <c r="AD2" s="198">
        <v>0</v>
      </c>
      <c r="AE2" s="198">
        <v>0</v>
      </c>
      <c r="AF2" s="198">
        <v>0</v>
      </c>
      <c r="AG2" s="198">
        <v>0</v>
      </c>
      <c r="AH2" s="198">
        <v>0</v>
      </c>
      <c r="AI2" s="198">
        <v>0</v>
      </c>
      <c r="AJ2" s="198">
        <v>0</v>
      </c>
      <c r="AK2" s="198">
        <v>0</v>
      </c>
      <c r="AL2" s="198">
        <v>0</v>
      </c>
      <c r="AM2" s="198">
        <v>0</v>
      </c>
      <c r="AN2" s="198">
        <v>0</v>
      </c>
      <c r="AO2" s="198">
        <v>0</v>
      </c>
      <c r="AP2" s="198">
        <v>0</v>
      </c>
      <c r="AQ2" s="198">
        <v>0</v>
      </c>
      <c r="AR2" s="198">
        <v>0</v>
      </c>
      <c r="AS2" s="198">
        <v>0</v>
      </c>
      <c r="AT2" s="198">
        <v>0</v>
      </c>
      <c r="AU2" s="198">
        <v>0</v>
      </c>
      <c r="AV2" s="198">
        <v>0</v>
      </c>
      <c r="AW2" s="198">
        <v>0</v>
      </c>
      <c r="AX2" s="198">
        <v>0</v>
      </c>
      <c r="AY2" s="198">
        <v>0</v>
      </c>
      <c r="AZ2" s="198">
        <v>0</v>
      </c>
      <c r="BA2" s="198">
        <v>0</v>
      </c>
      <c r="BB2" s="198">
        <v>0</v>
      </c>
      <c r="BC2" s="198">
        <v>0</v>
      </c>
      <c r="BD2" s="198">
        <v>0</v>
      </c>
      <c r="BE2" s="198">
        <v>0</v>
      </c>
      <c r="BF2" s="198">
        <v>0</v>
      </c>
      <c r="BG2" s="198">
        <v>0</v>
      </c>
      <c r="BH2" s="198">
        <v>0</v>
      </c>
      <c r="BI2" s="198">
        <v>0</v>
      </c>
      <c r="BJ2" s="198">
        <v>0</v>
      </c>
      <c r="BK2" s="198">
        <v>0</v>
      </c>
      <c r="BL2" s="198">
        <v>0</v>
      </c>
      <c r="BM2" s="198">
        <v>0</v>
      </c>
      <c r="BN2" s="198">
        <v>0</v>
      </c>
      <c r="BO2" s="198">
        <v>0</v>
      </c>
      <c r="BP2" s="198">
        <v>0</v>
      </c>
      <c r="BQ2" s="198">
        <v>0</v>
      </c>
      <c r="BR2" s="198">
        <v>0</v>
      </c>
      <c r="BS2" s="198">
        <v>0</v>
      </c>
      <c r="BT2" s="198">
        <v>0</v>
      </c>
      <c r="BU2" s="198">
        <v>0</v>
      </c>
      <c r="BV2" s="198">
        <v>0</v>
      </c>
      <c r="BW2" s="198">
        <v>0</v>
      </c>
      <c r="BX2" s="198">
        <v>0</v>
      </c>
      <c r="BY2" s="198">
        <v>0</v>
      </c>
      <c r="BZ2" s="198">
        <v>0</v>
      </c>
      <c r="CA2" s="198">
        <v>0</v>
      </c>
      <c r="CB2" s="198">
        <v>0</v>
      </c>
      <c r="CC2" s="198">
        <v>0</v>
      </c>
      <c r="CD2" s="199">
        <v>0</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303</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304</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305</v>
      </c>
      <c r="B5" s="57" t="s">
        <v>240</v>
      </c>
      <c r="C5" s="57" t="s">
        <v>239</v>
      </c>
      <c r="D5" s="294" t="s">
        <v>142</v>
      </c>
      <c r="E5" s="294"/>
      <c r="F5" s="294"/>
      <c r="G5" s="294"/>
      <c r="H5" s="294"/>
      <c r="I5" s="294"/>
      <c r="J5" s="294"/>
      <c r="K5" s="294"/>
      <c r="L5" s="20"/>
      <c r="M5" s="20"/>
      <c r="N5" s="20"/>
      <c r="O5" s="20"/>
      <c r="P5" s="20"/>
      <c r="Q5" s="20"/>
      <c r="R5" s="20"/>
      <c r="S5" s="20"/>
      <c r="T5" s="20"/>
      <c r="U5" s="20"/>
      <c r="V5" s="312" t="s">
        <v>63</v>
      </c>
      <c r="W5" s="313"/>
      <c r="X5" s="313"/>
      <c r="Y5" s="313"/>
      <c r="Z5" s="314"/>
      <c r="AA5" s="20"/>
      <c r="AB5" s="312" t="s">
        <v>163</v>
      </c>
      <c r="AC5" s="313"/>
      <c r="AD5" s="314"/>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315" t="s">
        <v>306</v>
      </c>
      <c r="E6" s="315"/>
      <c r="F6" s="315"/>
      <c r="G6" s="315"/>
      <c r="H6" s="315"/>
      <c r="I6" s="315"/>
      <c r="J6" s="315"/>
      <c r="K6" s="316"/>
      <c r="L6" s="20"/>
      <c r="M6" s="20"/>
      <c r="N6" s="20"/>
      <c r="O6" s="20"/>
      <c r="P6" s="20"/>
      <c r="Q6" s="20"/>
      <c r="R6" s="20"/>
      <c r="S6" s="20"/>
      <c r="T6" s="20"/>
      <c r="U6" s="20"/>
      <c r="V6" s="319" t="s">
        <v>162</v>
      </c>
      <c r="W6" s="320"/>
      <c r="X6" s="321"/>
      <c r="Y6" s="319" t="s">
        <v>164</v>
      </c>
      <c r="Z6" s="322"/>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17"/>
      <c r="E7" s="317"/>
      <c r="F7" s="317"/>
      <c r="G7" s="317"/>
      <c r="H7" s="317"/>
      <c r="I7" s="317"/>
      <c r="J7" s="317"/>
      <c r="K7" s="318"/>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307</v>
      </c>
      <c r="B9" s="160" t="s">
        <v>240</v>
      </c>
      <c r="C9" s="160" t="s">
        <v>239</v>
      </c>
      <c r="D9" s="301" t="s">
        <v>142</v>
      </c>
      <c r="E9" s="301"/>
      <c r="F9" s="301"/>
      <c r="G9" s="301"/>
      <c r="H9" s="301"/>
      <c r="I9" s="301"/>
      <c r="J9" s="301"/>
      <c r="K9" s="301"/>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26" t="s">
        <v>308</v>
      </c>
      <c r="E10" s="303"/>
      <c r="F10" s="303"/>
      <c r="G10" s="303"/>
      <c r="H10" s="303"/>
      <c r="I10" s="303"/>
      <c r="J10" s="303"/>
      <c r="K10" s="304"/>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06"/>
      <c r="E11" s="306"/>
      <c r="F11" s="306"/>
      <c r="G11" s="306"/>
      <c r="H11" s="306"/>
      <c r="I11" s="306"/>
      <c r="J11" s="306"/>
      <c r="K11" s="307"/>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06"/>
      <c r="E12" s="306"/>
      <c r="F12" s="306"/>
      <c r="G12" s="306"/>
      <c r="H12" s="306"/>
      <c r="I12" s="306"/>
      <c r="J12" s="306"/>
      <c r="K12" s="307"/>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309</v>
      </c>
      <c r="B13" s="227">
        <v>0.8</v>
      </c>
      <c r="C13" s="228">
        <v>0.8</v>
      </c>
      <c r="D13" s="306"/>
      <c r="E13" s="306"/>
      <c r="F13" s="306"/>
      <c r="G13" s="306"/>
      <c r="H13" s="306"/>
      <c r="I13" s="306"/>
      <c r="J13" s="306"/>
      <c r="K13" s="307"/>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310</v>
      </c>
      <c r="B14" s="227">
        <v>100</v>
      </c>
      <c r="C14" s="228">
        <v>8</v>
      </c>
      <c r="D14" s="306"/>
      <c r="E14" s="306"/>
      <c r="F14" s="306"/>
      <c r="G14" s="306"/>
      <c r="H14" s="306"/>
      <c r="I14" s="306"/>
      <c r="J14" s="306"/>
      <c r="K14" s="307"/>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06"/>
      <c r="E15" s="306"/>
      <c r="F15" s="306"/>
      <c r="G15" s="306"/>
      <c r="H15" s="306"/>
      <c r="I15" s="306"/>
      <c r="J15" s="306"/>
      <c r="K15" s="307"/>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09"/>
      <c r="E16" s="309"/>
      <c r="F16" s="309"/>
      <c r="G16" s="309"/>
      <c r="H16" s="309"/>
      <c r="I16" s="309"/>
      <c r="J16" s="309"/>
      <c r="K16" s="310"/>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27" t="s">
        <v>142</v>
      </c>
      <c r="D18" s="328"/>
      <c r="E18" s="328"/>
      <c r="F18" s="328"/>
      <c r="G18" s="328"/>
      <c r="H18" s="328"/>
      <c r="I18" s="328"/>
      <c r="J18" s="328"/>
      <c r="K18" s="329"/>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30" t="s">
        <v>172</v>
      </c>
      <c r="D19" s="330"/>
      <c r="E19" s="330"/>
      <c r="F19" s="330"/>
      <c r="G19" s="330"/>
      <c r="H19" s="330"/>
      <c r="I19" s="330"/>
      <c r="J19" s="330"/>
      <c r="K19" s="330"/>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30"/>
      <c r="D20" s="330"/>
      <c r="E20" s="330"/>
      <c r="F20" s="330"/>
      <c r="G20" s="330"/>
      <c r="H20" s="330"/>
      <c r="I20" s="330"/>
      <c r="J20" s="330"/>
      <c r="K20" s="330"/>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31" t="s">
        <v>176</v>
      </c>
      <c r="D21" s="332"/>
      <c r="E21" s="332"/>
      <c r="F21" s="332"/>
      <c r="G21" s="332"/>
      <c r="H21" s="332"/>
      <c r="I21" s="332"/>
      <c r="J21" s="332"/>
      <c r="K21" s="333"/>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301" t="s">
        <v>142</v>
      </c>
      <c r="E23" s="301"/>
      <c r="F23" s="301"/>
      <c r="G23" s="301"/>
      <c r="H23" s="301"/>
      <c r="I23" s="301"/>
      <c r="J23" s="301"/>
      <c r="K23" s="301"/>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02" t="s">
        <v>311</v>
      </c>
      <c r="E24" s="303"/>
      <c r="F24" s="303"/>
      <c r="G24" s="303"/>
      <c r="H24" s="303"/>
      <c r="I24" s="303"/>
      <c r="J24" s="303"/>
      <c r="K24" s="304"/>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23" t="s">
        <v>166</v>
      </c>
      <c r="AC24" s="324"/>
      <c r="AD24" s="324"/>
      <c r="AE24" s="324"/>
      <c r="AF24" s="324"/>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05"/>
      <c r="E25" s="306"/>
      <c r="F25" s="306"/>
      <c r="G25" s="306"/>
      <c r="H25" s="306"/>
      <c r="I25" s="306"/>
      <c r="J25" s="306"/>
      <c r="K25" s="307"/>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25"/>
      <c r="AC25" s="325"/>
      <c r="AD25" s="325"/>
      <c r="AE25" s="325"/>
      <c r="AF25" s="325"/>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05"/>
      <c r="E26" s="306"/>
      <c r="F26" s="306"/>
      <c r="G26" s="306"/>
      <c r="H26" s="306"/>
      <c r="I26" s="306"/>
      <c r="J26" s="306"/>
      <c r="K26" s="307"/>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25"/>
      <c r="AC26" s="325"/>
      <c r="AD26" s="325"/>
      <c r="AE26" s="325"/>
      <c r="AF26" s="325"/>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309</v>
      </c>
      <c r="B27" s="238">
        <v>80</v>
      </c>
      <c r="C27" s="239">
        <v>80</v>
      </c>
      <c r="D27" s="305"/>
      <c r="E27" s="306"/>
      <c r="F27" s="306"/>
      <c r="G27" s="306"/>
      <c r="H27" s="306"/>
      <c r="I27" s="306"/>
      <c r="J27" s="306"/>
      <c r="K27" s="307"/>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25"/>
      <c r="AC27" s="325"/>
      <c r="AD27" s="325"/>
      <c r="AE27" s="325"/>
      <c r="AF27" s="325"/>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310</v>
      </c>
      <c r="B28" s="238">
        <v>80</v>
      </c>
      <c r="C28" s="239">
        <v>80</v>
      </c>
      <c r="D28" s="305"/>
      <c r="E28" s="306"/>
      <c r="F28" s="306"/>
      <c r="G28" s="306"/>
      <c r="H28" s="306"/>
      <c r="I28" s="306"/>
      <c r="J28" s="306"/>
      <c r="K28" s="307"/>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25"/>
      <c r="AC28" s="325"/>
      <c r="AD28" s="325"/>
      <c r="AE28" s="325"/>
      <c r="AF28" s="325"/>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05"/>
      <c r="E29" s="306"/>
      <c r="F29" s="306"/>
      <c r="G29" s="306"/>
      <c r="H29" s="306"/>
      <c r="I29" s="306"/>
      <c r="J29" s="306"/>
      <c r="K29" s="307"/>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25"/>
      <c r="AC29" s="325"/>
      <c r="AD29" s="325"/>
      <c r="AE29" s="325"/>
      <c r="AF29" s="325"/>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08"/>
      <c r="E30" s="309"/>
      <c r="F30" s="309"/>
      <c r="G30" s="309"/>
      <c r="H30" s="309"/>
      <c r="I30" s="309"/>
      <c r="J30" s="309"/>
      <c r="K30" s="310"/>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312</v>
      </c>
      <c r="B32" s="245" t="s">
        <v>240</v>
      </c>
      <c r="C32" s="245" t="s">
        <v>239</v>
      </c>
      <c r="D32" s="301" t="s">
        <v>142</v>
      </c>
      <c r="E32" s="301"/>
      <c r="F32" s="301"/>
      <c r="G32" s="301"/>
      <c r="H32" s="301"/>
      <c r="I32" s="301"/>
      <c r="J32" s="301"/>
      <c r="K32" s="301"/>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309</v>
      </c>
      <c r="B33" s="236">
        <v>60</v>
      </c>
      <c r="C33" s="237">
        <v>60</v>
      </c>
      <c r="D33" s="302" t="s">
        <v>313</v>
      </c>
      <c r="E33" s="303"/>
      <c r="F33" s="303"/>
      <c r="G33" s="303"/>
      <c r="H33" s="303"/>
      <c r="I33" s="303"/>
      <c r="J33" s="303"/>
      <c r="K33" s="304"/>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310</v>
      </c>
      <c r="B34" s="238">
        <v>20</v>
      </c>
      <c r="C34" s="239">
        <v>40</v>
      </c>
      <c r="D34" s="305"/>
      <c r="E34" s="306"/>
      <c r="F34" s="306"/>
      <c r="G34" s="306"/>
      <c r="H34" s="306"/>
      <c r="I34" s="306"/>
      <c r="J34" s="306"/>
      <c r="K34" s="307"/>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05"/>
      <c r="E35" s="306"/>
      <c r="F35" s="306"/>
      <c r="G35" s="306"/>
      <c r="H35" s="306"/>
      <c r="I35" s="306"/>
      <c r="J35" s="306"/>
      <c r="K35" s="307"/>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08"/>
      <c r="E36" s="309"/>
      <c r="F36" s="309"/>
      <c r="G36" s="309"/>
      <c r="H36" s="309"/>
      <c r="I36" s="309"/>
      <c r="J36" s="309"/>
      <c r="K36" s="310"/>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94" t="s">
        <v>142</v>
      </c>
      <c r="B38" s="294"/>
      <c r="C38" s="294"/>
      <c r="D38" s="294"/>
      <c r="E38" s="294"/>
      <c r="F38" s="294"/>
      <c r="G38" s="294"/>
      <c r="H38" s="294"/>
      <c r="I38" s="294"/>
      <c r="J38" s="294"/>
      <c r="K38" s="294"/>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11" t="s">
        <v>314</v>
      </c>
      <c r="B39" s="311"/>
      <c r="C39" s="311"/>
      <c r="D39" s="311"/>
      <c r="E39" s="311"/>
      <c r="F39" s="311"/>
      <c r="G39" s="311"/>
      <c r="H39" s="311"/>
      <c r="I39" s="311"/>
      <c r="J39" s="311"/>
      <c r="K39" s="311"/>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11"/>
      <c r="B40" s="311"/>
      <c r="C40" s="311"/>
      <c r="D40" s="311"/>
      <c r="E40" s="311"/>
      <c r="F40" s="311"/>
      <c r="G40" s="311"/>
      <c r="H40" s="311"/>
      <c r="I40" s="311"/>
      <c r="J40" s="311"/>
      <c r="K40" s="311"/>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37"/>
      <c r="B1" s="338"/>
      <c r="C1" s="339" t="s">
        <v>240</v>
      </c>
      <c r="D1" s="340"/>
      <c r="E1" s="340"/>
      <c r="F1" s="340"/>
      <c r="G1" s="340"/>
      <c r="H1" s="341"/>
      <c r="I1" s="339" t="s">
        <v>239</v>
      </c>
      <c r="J1" s="340"/>
      <c r="K1" s="340"/>
      <c r="L1" s="340"/>
      <c r="M1" s="340"/>
      <c r="N1" s="341"/>
      <c r="O1" s="98"/>
      <c r="P1" s="286" t="s">
        <v>11</v>
      </c>
      <c r="Q1" s="286"/>
      <c r="R1" s="99"/>
    </row>
    <row r="2" spans="1:18" ht="144.94999999999999" customHeight="1" thickBot="1" x14ac:dyDescent="0.3">
      <c r="A2" s="81"/>
      <c r="B2" s="87"/>
      <c r="C2" s="91" t="s">
        <v>77</v>
      </c>
      <c r="D2" s="92" t="s">
        <v>315</v>
      </c>
      <c r="E2" s="92" t="s">
        <v>78</v>
      </c>
      <c r="F2" s="92" t="s">
        <v>309</v>
      </c>
      <c r="G2" s="92" t="s">
        <v>83</v>
      </c>
      <c r="H2" s="93" t="s">
        <v>138</v>
      </c>
      <c r="I2" s="94" t="s">
        <v>77</v>
      </c>
      <c r="J2" s="92" t="s">
        <v>315</v>
      </c>
      <c r="K2" s="95" t="s">
        <v>78</v>
      </c>
      <c r="L2" s="92" t="s">
        <v>309</v>
      </c>
      <c r="M2" s="95" t="s">
        <v>303</v>
      </c>
      <c r="N2" s="96" t="s">
        <v>81</v>
      </c>
      <c r="O2" s="20"/>
      <c r="P2" s="342" t="s">
        <v>149</v>
      </c>
      <c r="Q2" s="343"/>
      <c r="R2" s="76"/>
    </row>
    <row r="3" spans="1:18" x14ac:dyDescent="0.25">
      <c r="A3" s="334"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35"/>
      <c r="B4" s="101" t="s">
        <v>315</v>
      </c>
      <c r="C4" s="89">
        <v>0</v>
      </c>
      <c r="D4" s="48">
        <v>0</v>
      </c>
      <c r="E4" s="48">
        <v>0</v>
      </c>
      <c r="F4" s="48">
        <v>0</v>
      </c>
      <c r="G4" s="48">
        <v>0</v>
      </c>
      <c r="H4" s="84">
        <v>1</v>
      </c>
      <c r="I4" s="89">
        <v>1</v>
      </c>
      <c r="J4" s="48">
        <v>2</v>
      </c>
      <c r="K4" s="48">
        <v>1</v>
      </c>
      <c r="L4" s="48">
        <v>1</v>
      </c>
      <c r="M4" s="48">
        <v>1</v>
      </c>
      <c r="N4" s="84">
        <v>1</v>
      </c>
      <c r="O4" s="20"/>
      <c r="P4" s="344" t="s">
        <v>148</v>
      </c>
      <c r="Q4" s="345"/>
      <c r="R4" s="76"/>
    </row>
    <row r="5" spans="1:18" x14ac:dyDescent="0.25">
      <c r="A5" s="335"/>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35"/>
      <c r="B6" s="101" t="s">
        <v>309</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35"/>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36"/>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34"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35"/>
      <c r="B10" s="101" t="s">
        <v>315</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35"/>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35"/>
      <c r="B12" s="101" t="s">
        <v>309</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35"/>
      <c r="B13" s="101" t="s">
        <v>303</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36"/>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318</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319</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94" t="s">
        <v>234</v>
      </c>
      <c r="B1" s="296"/>
      <c r="C1" s="296"/>
      <c r="D1" s="296"/>
      <c r="E1" s="296"/>
      <c r="F1" s="296"/>
      <c r="G1" s="296"/>
      <c r="H1" s="296"/>
      <c r="I1" s="296"/>
    </row>
    <row r="2" spans="1:9" x14ac:dyDescent="0.25">
      <c r="A2" s="3"/>
      <c r="B2" s="294" t="s">
        <v>31</v>
      </c>
      <c r="C2" s="296"/>
      <c r="D2" s="296"/>
      <c r="E2" s="296"/>
      <c r="F2" s="294" t="s">
        <v>32</v>
      </c>
      <c r="G2" s="296"/>
      <c r="H2" s="296"/>
      <c r="I2" s="296"/>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46"/>
      <c r="B10" s="298"/>
      <c r="C10" s="298"/>
      <c r="D10" s="298"/>
      <c r="E10" s="298"/>
      <c r="F10" s="298"/>
      <c r="G10" s="298"/>
      <c r="H10" s="298"/>
      <c r="I10" s="293"/>
    </row>
    <row r="11" spans="1:9" x14ac:dyDescent="0.25">
      <c r="A11" s="294" t="s">
        <v>92</v>
      </c>
      <c r="B11" s="296"/>
      <c r="C11" s="296"/>
      <c r="D11" s="296"/>
      <c r="E11" s="296"/>
      <c r="F11" s="296"/>
      <c r="G11" s="296"/>
      <c r="H11" s="296"/>
      <c r="I11" s="296"/>
    </row>
    <row r="12" spans="1:9" x14ac:dyDescent="0.25">
      <c r="A12" s="3"/>
      <c r="B12" s="294" t="s">
        <v>31</v>
      </c>
      <c r="C12" s="296"/>
      <c r="D12" s="296"/>
      <c r="E12" s="296"/>
      <c r="F12" s="294" t="s">
        <v>32</v>
      </c>
      <c r="G12" s="296"/>
      <c r="H12" s="296"/>
      <c r="I12" s="296"/>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46"/>
      <c r="B20" s="298"/>
      <c r="C20" s="298"/>
      <c r="D20" s="298"/>
      <c r="E20" s="298"/>
      <c r="F20" s="298"/>
      <c r="G20" s="298"/>
      <c r="H20" s="298"/>
      <c r="I20" s="293"/>
    </row>
    <row r="21" spans="1:9" x14ac:dyDescent="0.25">
      <c r="A21" s="294" t="s">
        <v>93</v>
      </c>
      <c r="B21" s="296"/>
      <c r="C21" s="296"/>
      <c r="D21" s="296"/>
      <c r="E21" s="296"/>
      <c r="F21" s="296"/>
      <c r="G21" s="296"/>
      <c r="H21" s="296"/>
      <c r="I21" s="296"/>
    </row>
    <row r="22" spans="1:9" x14ac:dyDescent="0.25">
      <c r="A22" s="8"/>
      <c r="B22" s="294" t="s">
        <v>31</v>
      </c>
      <c r="C22" s="296"/>
      <c r="D22" s="296"/>
      <c r="E22" s="296"/>
      <c r="F22" s="294" t="s">
        <v>32</v>
      </c>
      <c r="G22" s="296"/>
      <c r="H22" s="296"/>
      <c r="I22" s="296"/>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46"/>
      <c r="B31" s="298"/>
      <c r="C31" s="298"/>
      <c r="D31" s="298"/>
      <c r="E31" s="298"/>
      <c r="F31" s="298"/>
      <c r="G31" s="298"/>
      <c r="H31" s="298"/>
      <c r="I31" s="293"/>
    </row>
    <row r="32" spans="1:9" x14ac:dyDescent="0.25">
      <c r="A32" s="294" t="s">
        <v>242</v>
      </c>
      <c r="B32" s="296"/>
      <c r="C32" s="296"/>
      <c r="D32" s="296"/>
      <c r="E32" s="296"/>
      <c r="F32" s="296"/>
      <c r="G32" s="296"/>
      <c r="H32" s="296"/>
      <c r="I32" s="296"/>
    </row>
    <row r="33" spans="1:9" x14ac:dyDescent="0.25">
      <c r="A33" s="8"/>
      <c r="B33" s="294" t="s">
        <v>31</v>
      </c>
      <c r="C33" s="296"/>
      <c r="D33" s="296"/>
      <c r="E33" s="296"/>
      <c r="F33" s="294" t="s">
        <v>32</v>
      </c>
      <c r="G33" s="296"/>
      <c r="H33" s="296"/>
      <c r="I33" s="296"/>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46"/>
      <c r="B42" s="298"/>
      <c r="C42" s="298"/>
      <c r="D42" s="298"/>
      <c r="E42" s="298"/>
      <c r="F42" s="298"/>
      <c r="G42" s="298"/>
      <c r="H42" s="298"/>
      <c r="I42" s="293"/>
    </row>
    <row r="43" spans="1:9" x14ac:dyDescent="0.25">
      <c r="A43" s="294" t="s">
        <v>243</v>
      </c>
      <c r="B43" s="296"/>
      <c r="C43" s="296"/>
      <c r="D43" s="296"/>
      <c r="E43" s="296"/>
      <c r="F43" s="296"/>
      <c r="G43" s="296"/>
      <c r="H43" s="296"/>
      <c r="I43" s="296"/>
    </row>
    <row r="44" spans="1:9" x14ac:dyDescent="0.25">
      <c r="A44" s="8"/>
      <c r="B44" s="294" t="s">
        <v>31</v>
      </c>
      <c r="C44" s="296"/>
      <c r="D44" s="296"/>
      <c r="E44" s="296"/>
      <c r="F44" s="294" t="s">
        <v>32</v>
      </c>
      <c r="G44" s="296"/>
      <c r="H44" s="296"/>
      <c r="I44" s="296"/>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46"/>
      <c r="B53" s="298"/>
      <c r="C53" s="298"/>
      <c r="D53" s="298"/>
      <c r="E53" s="298"/>
      <c r="F53" s="298"/>
      <c r="G53" s="298"/>
      <c r="H53" s="298"/>
      <c r="I53" s="293"/>
    </row>
    <row r="54" spans="1:9" x14ac:dyDescent="0.25">
      <c r="A54" s="294" t="s">
        <v>244</v>
      </c>
      <c r="B54" s="296"/>
      <c r="C54" s="296"/>
      <c r="D54" s="296"/>
      <c r="E54" s="296"/>
      <c r="F54" s="296"/>
      <c r="G54" s="296"/>
      <c r="H54" s="296"/>
      <c r="I54" s="296"/>
    </row>
    <row r="55" spans="1:9" x14ac:dyDescent="0.25">
      <c r="A55" s="8"/>
      <c r="B55" s="294" t="s">
        <v>31</v>
      </c>
      <c r="C55" s="296"/>
      <c r="D55" s="296"/>
      <c r="E55" s="296"/>
      <c r="F55" s="294" t="s">
        <v>32</v>
      </c>
      <c r="G55" s="296"/>
      <c r="H55" s="296"/>
      <c r="I55" s="296"/>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F38" sqref="F38"/>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47"/>
      <c r="B9" s="348"/>
      <c r="C9" s="348"/>
      <c r="D9" s="348"/>
      <c r="E9" s="348"/>
      <c r="F9" s="348"/>
      <c r="G9" s="348"/>
      <c r="H9" s="348"/>
      <c r="I9" s="348"/>
      <c r="J9" s="348"/>
      <c r="K9" s="348"/>
      <c r="L9" s="348"/>
      <c r="M9" s="348"/>
      <c r="N9" s="348"/>
      <c r="O9" s="348"/>
      <c r="P9" s="348"/>
      <c r="Q9" s="348"/>
      <c r="R9" s="348"/>
      <c r="S9" s="348"/>
      <c r="T9" s="348"/>
      <c r="U9" s="348"/>
      <c r="V9" s="348"/>
      <c r="W9" s="348"/>
      <c r="X9" s="348"/>
      <c r="Y9" s="348"/>
      <c r="Z9" s="348"/>
      <c r="AA9" s="348"/>
      <c r="AB9" s="348"/>
      <c r="AC9" s="348"/>
      <c r="AD9" s="348"/>
      <c r="AE9" s="348"/>
      <c r="AF9" s="348"/>
      <c r="AG9" s="348"/>
      <c r="AH9" s="348"/>
      <c r="AI9" s="348"/>
      <c r="AJ9" s="348"/>
      <c r="AK9" s="348"/>
      <c r="AL9" s="348"/>
      <c r="AM9" s="348"/>
      <c r="AN9" s="348"/>
      <c r="AO9" s="348"/>
      <c r="AP9" s="348"/>
      <c r="AQ9" s="348"/>
      <c r="AR9" s="348"/>
      <c r="AS9" s="348"/>
      <c r="AT9" s="348"/>
      <c r="AU9" s="348"/>
      <c r="AV9" s="348"/>
      <c r="AW9" s="348"/>
      <c r="AX9" s="348"/>
      <c r="AY9" s="348"/>
      <c r="AZ9" s="348"/>
      <c r="BA9" s="348"/>
      <c r="BB9" s="348"/>
      <c r="BC9" s="348"/>
      <c r="BD9" s="348"/>
      <c r="BE9" s="348"/>
      <c r="BF9" s="348"/>
      <c r="BG9" s="348"/>
      <c r="BH9" s="348"/>
      <c r="BI9" s="348"/>
      <c r="BJ9" s="348"/>
      <c r="BK9" s="348"/>
      <c r="BL9" s="348"/>
      <c r="BM9" s="348"/>
      <c r="BN9" s="348"/>
      <c r="BO9" s="348"/>
      <c r="BP9" s="348"/>
      <c r="BQ9" s="348"/>
      <c r="BR9" s="348"/>
      <c r="BS9" s="348"/>
      <c r="BT9" s="348"/>
      <c r="BU9" s="348"/>
      <c r="BV9" s="348"/>
      <c r="BW9" s="348"/>
      <c r="BX9" s="348"/>
      <c r="BY9" s="348"/>
      <c r="BZ9" s="348"/>
      <c r="CA9" s="348"/>
      <c r="CB9" s="348"/>
      <c r="CC9" s="348"/>
      <c r="CD9" s="348"/>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46"/>
      <c r="B18" s="34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0"/>
      <c r="B27" s="35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47"/>
      <c r="B30" s="34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52" t="s">
        <v>91</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c r="AI1" s="353"/>
      <c r="AJ1" s="353"/>
      <c r="AK1" s="353"/>
      <c r="AL1" s="353"/>
      <c r="AM1" s="353"/>
      <c r="AN1" s="353"/>
      <c r="AO1" s="353"/>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c r="CA1" s="353"/>
      <c r="CB1" s="353"/>
      <c r="CC1" s="353"/>
      <c r="CD1" s="353"/>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tabSelected="1" zoomScale="75" zoomScaleNormal="75" workbookViewId="0">
      <pane xSplit="3" ySplit="2" topLeftCell="D3" activePane="bottomRight" state="frozen"/>
      <selection pane="topRight" activeCell="D1" sqref="D1"/>
      <selection pane="bottomLeft" activeCell="A3" sqref="A3"/>
      <selection pane="bottomRight" activeCell="V39" sqref="V39"/>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4" t="s">
        <v>109</v>
      </c>
      <c r="B1" s="295"/>
      <c r="C1" s="295"/>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1</v>
      </c>
      <c r="AF3">
        <v>1</v>
      </c>
      <c r="AG3">
        <v>1</v>
      </c>
      <c r="AH3">
        <v>2</v>
      </c>
      <c r="AI3">
        <v>2</v>
      </c>
      <c r="AJ3">
        <v>3</v>
      </c>
      <c r="AK3">
        <v>4</v>
      </c>
      <c r="AL3">
        <v>5</v>
      </c>
      <c r="AM3">
        <v>6</v>
      </c>
      <c r="AN3">
        <v>7</v>
      </c>
      <c r="AO3">
        <v>8</v>
      </c>
      <c r="AP3">
        <v>9</v>
      </c>
      <c r="AQ3">
        <v>10</v>
      </c>
      <c r="AR3">
        <v>11</v>
      </c>
      <c r="AS3">
        <v>11</v>
      </c>
      <c r="AT3">
        <v>12</v>
      </c>
      <c r="AU3">
        <v>12</v>
      </c>
      <c r="AV3">
        <v>12</v>
      </c>
      <c r="AW3">
        <v>12</v>
      </c>
      <c r="AX3">
        <v>11</v>
      </c>
      <c r="AY3">
        <v>9</v>
      </c>
      <c r="AZ3">
        <v>7</v>
      </c>
      <c r="BA3">
        <v>6</v>
      </c>
      <c r="BB3">
        <v>5</v>
      </c>
      <c r="BC3">
        <v>4</v>
      </c>
      <c r="BD3">
        <v>4</v>
      </c>
      <c r="BE3">
        <v>5</v>
      </c>
      <c r="BF3">
        <v>7</v>
      </c>
      <c r="BG3">
        <v>8</v>
      </c>
      <c r="BH3">
        <v>9</v>
      </c>
      <c r="BI3">
        <v>10</v>
      </c>
      <c r="BJ3">
        <v>10</v>
      </c>
      <c r="BK3">
        <v>9</v>
      </c>
      <c r="BL3">
        <v>7</v>
      </c>
      <c r="BM3">
        <v>7</v>
      </c>
      <c r="BN3">
        <v>7</v>
      </c>
      <c r="BO3">
        <v>7</v>
      </c>
      <c r="BP3">
        <v>7</v>
      </c>
      <c r="BQ3">
        <v>7</v>
      </c>
      <c r="BR3">
        <v>7</v>
      </c>
      <c r="BS3">
        <v>7</v>
      </c>
      <c r="BT3">
        <v>7</v>
      </c>
      <c r="BU3">
        <v>7</v>
      </c>
      <c r="BV3">
        <v>7</v>
      </c>
      <c r="BW3">
        <v>7</v>
      </c>
      <c r="BX3">
        <v>7</v>
      </c>
      <c r="BY3">
        <v>7</v>
      </c>
      <c r="BZ3">
        <v>7</v>
      </c>
      <c r="CA3">
        <v>7</v>
      </c>
      <c r="CB3">
        <v>7</v>
      </c>
      <c r="CC3">
        <v>7</v>
      </c>
      <c r="CD3">
        <v>7</v>
      </c>
      <c r="CE3">
        <v>7</v>
      </c>
      <c r="CF3">
        <v>7</v>
      </c>
    </row>
    <row r="4" spans="1:84" x14ac:dyDescent="0.25">
      <c r="A4" s="3" t="s">
        <v>31</v>
      </c>
      <c r="B4" s="44" t="s">
        <v>128</v>
      </c>
      <c r="C4" s="3" t="s">
        <v>116</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1</v>
      </c>
      <c r="AD4">
        <v>1</v>
      </c>
      <c r="AE4">
        <v>1</v>
      </c>
      <c r="AF4">
        <v>1</v>
      </c>
      <c r="AG4">
        <v>2</v>
      </c>
      <c r="AH4">
        <v>3</v>
      </c>
      <c r="AI4">
        <v>3</v>
      </c>
      <c r="AJ4">
        <v>4</v>
      </c>
      <c r="AK4">
        <v>5</v>
      </c>
      <c r="AL4">
        <v>6</v>
      </c>
      <c r="AM4">
        <v>7</v>
      </c>
      <c r="AN4">
        <v>8</v>
      </c>
      <c r="AO4">
        <v>8</v>
      </c>
      <c r="AP4">
        <v>9</v>
      </c>
      <c r="AQ4">
        <v>8</v>
      </c>
      <c r="AR4">
        <v>8</v>
      </c>
      <c r="AS4">
        <v>8</v>
      </c>
      <c r="AT4">
        <v>7</v>
      </c>
      <c r="AU4">
        <v>7</v>
      </c>
      <c r="AV4">
        <v>7</v>
      </c>
      <c r="AW4">
        <v>6</v>
      </c>
      <c r="AX4">
        <v>5</v>
      </c>
      <c r="AY4">
        <v>4</v>
      </c>
      <c r="AZ4">
        <v>3</v>
      </c>
      <c r="BA4">
        <v>3</v>
      </c>
      <c r="BB4">
        <v>3</v>
      </c>
      <c r="BC4">
        <v>2</v>
      </c>
      <c r="BD4">
        <v>3</v>
      </c>
      <c r="BE4">
        <v>4</v>
      </c>
      <c r="BF4">
        <v>5</v>
      </c>
      <c r="BG4">
        <v>6</v>
      </c>
      <c r="BH4">
        <v>6</v>
      </c>
      <c r="BI4">
        <v>6</v>
      </c>
      <c r="BJ4">
        <v>6</v>
      </c>
      <c r="BK4">
        <v>6</v>
      </c>
      <c r="BL4">
        <v>6</v>
      </c>
      <c r="BM4">
        <v>6</v>
      </c>
      <c r="BN4">
        <v>6</v>
      </c>
      <c r="BO4">
        <v>6</v>
      </c>
      <c r="BP4">
        <v>6</v>
      </c>
      <c r="BQ4">
        <v>6</v>
      </c>
      <c r="BR4">
        <v>6</v>
      </c>
      <c r="BS4">
        <v>6</v>
      </c>
      <c r="BT4">
        <v>6</v>
      </c>
      <c r="BU4">
        <v>6</v>
      </c>
      <c r="BV4">
        <v>6</v>
      </c>
      <c r="BW4">
        <v>6</v>
      </c>
      <c r="BX4">
        <v>6</v>
      </c>
      <c r="BY4">
        <v>6</v>
      </c>
      <c r="BZ4">
        <v>6</v>
      </c>
      <c r="CA4">
        <v>6</v>
      </c>
      <c r="CB4">
        <v>6</v>
      </c>
      <c r="CC4">
        <v>6</v>
      </c>
      <c r="CD4">
        <v>6</v>
      </c>
      <c r="CE4">
        <v>6</v>
      </c>
      <c r="CF4">
        <v>6</v>
      </c>
    </row>
    <row r="5" spans="1:84" x14ac:dyDescent="0.25">
      <c r="A5" s="3" t="s">
        <v>31</v>
      </c>
      <c r="B5" s="44" t="s">
        <v>128</v>
      </c>
      <c r="C5" s="3" t="s">
        <v>117</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1</v>
      </c>
      <c r="AJ5">
        <v>1</v>
      </c>
      <c r="AK5">
        <v>1</v>
      </c>
      <c r="AL5">
        <v>1</v>
      </c>
      <c r="AM5">
        <v>2</v>
      </c>
      <c r="AN5">
        <v>2</v>
      </c>
      <c r="AO5">
        <v>2</v>
      </c>
      <c r="AP5">
        <v>2</v>
      </c>
      <c r="AQ5">
        <v>3</v>
      </c>
      <c r="AR5">
        <v>3</v>
      </c>
      <c r="AS5">
        <v>3</v>
      </c>
      <c r="AT5">
        <v>3</v>
      </c>
      <c r="AU5">
        <v>3</v>
      </c>
      <c r="AV5">
        <v>3</v>
      </c>
      <c r="AW5">
        <v>3</v>
      </c>
      <c r="AX5">
        <v>3</v>
      </c>
      <c r="AY5">
        <v>2</v>
      </c>
      <c r="AZ5">
        <v>2</v>
      </c>
      <c r="BA5">
        <v>2</v>
      </c>
      <c r="BB5">
        <v>2</v>
      </c>
      <c r="BC5">
        <v>1</v>
      </c>
      <c r="BD5">
        <v>2</v>
      </c>
      <c r="BE5">
        <v>2</v>
      </c>
      <c r="BF5">
        <v>3</v>
      </c>
      <c r="BG5">
        <v>3</v>
      </c>
      <c r="BH5">
        <v>3</v>
      </c>
      <c r="BI5">
        <v>2</v>
      </c>
      <c r="BJ5">
        <v>2</v>
      </c>
      <c r="BK5">
        <v>2</v>
      </c>
      <c r="BL5">
        <v>2</v>
      </c>
      <c r="BM5">
        <v>2</v>
      </c>
      <c r="BN5">
        <v>2</v>
      </c>
      <c r="BO5">
        <v>2</v>
      </c>
      <c r="BP5">
        <v>2</v>
      </c>
      <c r="BQ5">
        <v>2</v>
      </c>
      <c r="BR5">
        <v>2</v>
      </c>
      <c r="BS5">
        <v>2</v>
      </c>
      <c r="BT5">
        <v>2</v>
      </c>
      <c r="BU5">
        <v>2</v>
      </c>
      <c r="BV5">
        <v>2</v>
      </c>
      <c r="BW5">
        <v>2</v>
      </c>
      <c r="BX5">
        <v>2</v>
      </c>
      <c r="BY5">
        <v>2</v>
      </c>
      <c r="BZ5">
        <v>2</v>
      </c>
      <c r="CA5">
        <v>2</v>
      </c>
      <c r="CB5">
        <v>2</v>
      </c>
      <c r="CC5">
        <v>2</v>
      </c>
      <c r="CD5">
        <v>2</v>
      </c>
      <c r="CE5">
        <v>2</v>
      </c>
      <c r="CF5">
        <v>2</v>
      </c>
    </row>
    <row r="6" spans="1:84" x14ac:dyDescent="0.25">
      <c r="A6" s="3" t="s">
        <v>31</v>
      </c>
      <c r="B6" s="44" t="s">
        <v>128</v>
      </c>
      <c r="C6" s="3" t="s">
        <v>121</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1</v>
      </c>
      <c r="AE6">
        <v>1</v>
      </c>
      <c r="AF6">
        <v>1</v>
      </c>
      <c r="AG6">
        <v>2</v>
      </c>
      <c r="AH6">
        <v>2</v>
      </c>
      <c r="AI6">
        <v>3</v>
      </c>
      <c r="AJ6">
        <v>4</v>
      </c>
      <c r="AK6">
        <v>5</v>
      </c>
      <c r="AL6">
        <v>6</v>
      </c>
      <c r="AM6">
        <v>7</v>
      </c>
      <c r="AN6">
        <v>8</v>
      </c>
      <c r="AO6">
        <v>9</v>
      </c>
      <c r="AP6">
        <v>10</v>
      </c>
      <c r="AQ6">
        <v>10</v>
      </c>
      <c r="AR6">
        <v>11</v>
      </c>
      <c r="AS6">
        <v>11</v>
      </c>
      <c r="AT6">
        <v>11</v>
      </c>
      <c r="AU6">
        <v>11</v>
      </c>
      <c r="AV6">
        <v>11</v>
      </c>
      <c r="AW6">
        <v>11</v>
      </c>
      <c r="AX6">
        <v>9</v>
      </c>
      <c r="AY6">
        <v>8</v>
      </c>
      <c r="AZ6">
        <v>6</v>
      </c>
      <c r="BA6">
        <v>6</v>
      </c>
      <c r="BB6">
        <v>5</v>
      </c>
      <c r="BC6">
        <v>4</v>
      </c>
      <c r="BD6">
        <v>5</v>
      </c>
      <c r="BE6">
        <v>6</v>
      </c>
      <c r="BF6">
        <v>6</v>
      </c>
      <c r="BG6">
        <v>6</v>
      </c>
      <c r="BH6">
        <v>7</v>
      </c>
      <c r="BI6">
        <v>7</v>
      </c>
      <c r="BJ6">
        <v>6</v>
      </c>
      <c r="BK6">
        <v>6</v>
      </c>
      <c r="BL6">
        <v>6</v>
      </c>
      <c r="BM6">
        <v>6</v>
      </c>
      <c r="BN6">
        <v>6</v>
      </c>
      <c r="BO6">
        <v>6</v>
      </c>
      <c r="BP6">
        <v>6</v>
      </c>
      <c r="BQ6">
        <v>6</v>
      </c>
      <c r="BR6">
        <v>6</v>
      </c>
      <c r="BS6">
        <v>6</v>
      </c>
      <c r="BT6">
        <v>6</v>
      </c>
      <c r="BU6">
        <v>6</v>
      </c>
      <c r="BV6">
        <v>6</v>
      </c>
      <c r="BW6">
        <v>6</v>
      </c>
      <c r="BX6">
        <v>6</v>
      </c>
      <c r="BY6">
        <v>6</v>
      </c>
      <c r="BZ6">
        <v>6</v>
      </c>
      <c r="CA6">
        <v>6</v>
      </c>
      <c r="CB6">
        <v>6</v>
      </c>
      <c r="CC6">
        <v>6</v>
      </c>
      <c r="CD6">
        <v>6</v>
      </c>
      <c r="CE6">
        <v>6</v>
      </c>
      <c r="CF6">
        <v>6</v>
      </c>
    </row>
    <row r="7" spans="1:84" x14ac:dyDescent="0.25">
      <c r="A7" s="3" t="s">
        <v>31</v>
      </c>
      <c r="B7" s="44" t="s">
        <v>128</v>
      </c>
      <c r="C7" s="3" t="s">
        <v>118</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4</v>
      </c>
      <c r="AY7">
        <v>5</v>
      </c>
      <c r="AZ7">
        <v>4</v>
      </c>
      <c r="BA7">
        <v>2</v>
      </c>
      <c r="BB7">
        <v>3</v>
      </c>
      <c r="BC7">
        <v>4</v>
      </c>
      <c r="BD7">
        <v>2</v>
      </c>
      <c r="BE7">
        <v>2</v>
      </c>
      <c r="BF7">
        <v>3</v>
      </c>
      <c r="BG7">
        <v>3</v>
      </c>
      <c r="BH7">
        <v>4</v>
      </c>
      <c r="BI7">
        <v>4</v>
      </c>
      <c r="BJ7">
        <v>4</v>
      </c>
      <c r="BK7">
        <v>3</v>
      </c>
      <c r="BL7">
        <v>3</v>
      </c>
      <c r="BM7">
        <v>3</v>
      </c>
      <c r="BN7">
        <v>3</v>
      </c>
      <c r="BO7">
        <v>3</v>
      </c>
      <c r="BP7">
        <v>3</v>
      </c>
      <c r="BQ7">
        <v>3</v>
      </c>
      <c r="BR7">
        <v>3</v>
      </c>
      <c r="BS7">
        <v>3</v>
      </c>
      <c r="BT7">
        <v>3</v>
      </c>
      <c r="BU7">
        <v>3</v>
      </c>
      <c r="BV7">
        <v>3</v>
      </c>
      <c r="BW7">
        <v>3</v>
      </c>
      <c r="BX7">
        <v>3</v>
      </c>
      <c r="BY7">
        <v>3</v>
      </c>
      <c r="BZ7">
        <v>3</v>
      </c>
      <c r="CA7">
        <v>3</v>
      </c>
      <c r="CB7">
        <v>3</v>
      </c>
      <c r="CC7">
        <v>3</v>
      </c>
      <c r="CD7">
        <v>3</v>
      </c>
      <c r="CE7">
        <v>3</v>
      </c>
      <c r="CF7">
        <v>3</v>
      </c>
    </row>
    <row r="8" spans="1:84" x14ac:dyDescent="0.25">
      <c r="A8" s="3" t="s">
        <v>31</v>
      </c>
      <c r="B8" s="44" t="s">
        <v>128</v>
      </c>
      <c r="C8" s="3" t="s">
        <v>119</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row>
    <row r="9" spans="1:84" x14ac:dyDescent="0.25">
      <c r="A9" s="3" t="s">
        <v>31</v>
      </c>
      <c r="B9" s="44" t="s">
        <v>128</v>
      </c>
      <c r="C9" s="3" t="s">
        <v>120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1</v>
      </c>
      <c r="AX9">
        <v>2</v>
      </c>
      <c r="AY9">
        <v>10</v>
      </c>
      <c r="AZ9">
        <v>22</v>
      </c>
      <c r="BA9">
        <v>36</v>
      </c>
      <c r="BB9">
        <v>49</v>
      </c>
      <c r="BC9">
        <v>94</v>
      </c>
      <c r="BD9">
        <v>134</v>
      </c>
      <c r="BE9">
        <v>205</v>
      </c>
      <c r="BF9">
        <v>273</v>
      </c>
      <c r="BG9">
        <v>307</v>
      </c>
      <c r="BH9">
        <v>350</v>
      </c>
      <c r="BI9">
        <v>361</v>
      </c>
      <c r="BJ9">
        <v>356</v>
      </c>
      <c r="BK9">
        <v>344</v>
      </c>
      <c r="BL9">
        <v>305</v>
      </c>
      <c r="BM9">
        <v>305</v>
      </c>
      <c r="BN9">
        <v>305</v>
      </c>
      <c r="BO9">
        <v>305</v>
      </c>
      <c r="BP9">
        <v>305</v>
      </c>
      <c r="BQ9">
        <v>305</v>
      </c>
      <c r="BR9">
        <v>305</v>
      </c>
      <c r="BS9">
        <v>305</v>
      </c>
      <c r="BT9">
        <v>305</v>
      </c>
      <c r="BU9">
        <v>305</v>
      </c>
      <c r="BV9">
        <v>305</v>
      </c>
      <c r="BW9">
        <v>305</v>
      </c>
      <c r="BX9">
        <v>305</v>
      </c>
      <c r="BY9">
        <v>305</v>
      </c>
      <c r="BZ9">
        <v>305</v>
      </c>
      <c r="CA9">
        <v>305</v>
      </c>
      <c r="CB9">
        <v>305</v>
      </c>
      <c r="CC9">
        <v>305</v>
      </c>
      <c r="CD9">
        <v>305</v>
      </c>
      <c r="CE9">
        <v>305</v>
      </c>
      <c r="CF9">
        <v>305</v>
      </c>
    </row>
    <row r="10" spans="1:84" x14ac:dyDescent="0.25">
      <c r="A10" s="3" t="s">
        <v>31</v>
      </c>
      <c r="B10" s="3" t="s">
        <v>113</v>
      </c>
      <c r="C10" s="3" t="s">
        <v>122</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1</v>
      </c>
      <c r="AB10">
        <v>1</v>
      </c>
      <c r="AC10">
        <v>1</v>
      </c>
      <c r="AD10">
        <v>2</v>
      </c>
      <c r="AE10">
        <v>3</v>
      </c>
      <c r="AF10">
        <v>4</v>
      </c>
      <c r="AG10">
        <v>6</v>
      </c>
      <c r="AH10">
        <v>8</v>
      </c>
      <c r="AI10">
        <v>11</v>
      </c>
      <c r="AJ10">
        <v>14</v>
      </c>
      <c r="AK10">
        <v>18</v>
      </c>
      <c r="AL10">
        <v>23</v>
      </c>
      <c r="AM10">
        <v>29</v>
      </c>
      <c r="AN10">
        <v>34</v>
      </c>
      <c r="AO10">
        <v>40</v>
      </c>
      <c r="AP10">
        <v>45</v>
      </c>
      <c r="AQ10">
        <v>49</v>
      </c>
      <c r="AR10">
        <v>52</v>
      </c>
      <c r="AS10">
        <v>55</v>
      </c>
      <c r="AT10">
        <v>57</v>
      </c>
      <c r="AU10">
        <v>58</v>
      </c>
      <c r="AV10">
        <v>59</v>
      </c>
      <c r="AW10">
        <v>59</v>
      </c>
      <c r="AX10">
        <v>51</v>
      </c>
      <c r="AY10">
        <v>41</v>
      </c>
      <c r="AZ10">
        <v>33</v>
      </c>
      <c r="BA10">
        <v>28</v>
      </c>
      <c r="BB10">
        <v>23</v>
      </c>
      <c r="BC10">
        <v>16</v>
      </c>
      <c r="BD10">
        <v>13</v>
      </c>
      <c r="BE10">
        <v>13</v>
      </c>
      <c r="BF10">
        <v>15</v>
      </c>
      <c r="BG10">
        <v>13</v>
      </c>
      <c r="BH10">
        <v>15</v>
      </c>
      <c r="BI10">
        <v>14</v>
      </c>
      <c r="BJ10">
        <v>13</v>
      </c>
      <c r="BK10">
        <v>11</v>
      </c>
      <c r="BL10">
        <v>8</v>
      </c>
      <c r="BM10">
        <v>8</v>
      </c>
      <c r="BN10">
        <v>8</v>
      </c>
      <c r="BO10">
        <v>8</v>
      </c>
      <c r="BP10">
        <v>8</v>
      </c>
      <c r="BQ10">
        <v>8</v>
      </c>
      <c r="BR10">
        <v>8</v>
      </c>
      <c r="BS10">
        <v>8</v>
      </c>
      <c r="BT10">
        <v>8</v>
      </c>
      <c r="BU10">
        <v>8</v>
      </c>
      <c r="BV10">
        <v>8</v>
      </c>
      <c r="BW10">
        <v>8</v>
      </c>
      <c r="BX10">
        <v>8</v>
      </c>
      <c r="BY10">
        <v>8</v>
      </c>
      <c r="BZ10">
        <v>8</v>
      </c>
      <c r="CA10">
        <v>8</v>
      </c>
      <c r="CB10">
        <v>8</v>
      </c>
      <c r="CC10">
        <v>8</v>
      </c>
      <c r="CD10">
        <v>8</v>
      </c>
      <c r="CE10">
        <v>8</v>
      </c>
      <c r="CF10">
        <v>8</v>
      </c>
    </row>
    <row r="11" spans="1:84" x14ac:dyDescent="0.25">
      <c r="A11" s="3" t="s">
        <v>31</v>
      </c>
      <c r="B11" s="3" t="s">
        <v>113</v>
      </c>
      <c r="C11" s="3" t="s">
        <v>116</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1</v>
      </c>
      <c r="AA11">
        <v>1</v>
      </c>
      <c r="AB11">
        <v>2</v>
      </c>
      <c r="AC11">
        <v>3</v>
      </c>
      <c r="AD11">
        <v>4</v>
      </c>
      <c r="AE11">
        <v>5</v>
      </c>
      <c r="AF11">
        <v>7</v>
      </c>
      <c r="AG11">
        <v>10</v>
      </c>
      <c r="AH11">
        <v>13</v>
      </c>
      <c r="AI11">
        <v>17</v>
      </c>
      <c r="AJ11">
        <v>21</v>
      </c>
      <c r="AK11">
        <v>26</v>
      </c>
      <c r="AL11">
        <v>30</v>
      </c>
      <c r="AM11">
        <v>35</v>
      </c>
      <c r="AN11">
        <v>38</v>
      </c>
      <c r="AO11">
        <v>40</v>
      </c>
      <c r="AP11">
        <v>41</v>
      </c>
      <c r="AQ11">
        <v>41</v>
      </c>
      <c r="AR11">
        <v>39</v>
      </c>
      <c r="AS11">
        <v>38</v>
      </c>
      <c r="AT11">
        <v>36</v>
      </c>
      <c r="AU11">
        <v>34</v>
      </c>
      <c r="AV11">
        <v>33</v>
      </c>
      <c r="AW11">
        <v>31</v>
      </c>
      <c r="AX11">
        <v>26</v>
      </c>
      <c r="AY11">
        <v>21</v>
      </c>
      <c r="AZ11">
        <v>16</v>
      </c>
      <c r="BA11">
        <v>14</v>
      </c>
      <c r="BB11">
        <v>12</v>
      </c>
      <c r="BC11">
        <v>9</v>
      </c>
      <c r="BD11">
        <v>8</v>
      </c>
      <c r="BE11">
        <v>9</v>
      </c>
      <c r="BF11">
        <v>10</v>
      </c>
      <c r="BG11">
        <v>10</v>
      </c>
      <c r="BH11">
        <v>10</v>
      </c>
      <c r="BI11">
        <v>9</v>
      </c>
      <c r="BJ11">
        <v>9</v>
      </c>
      <c r="BK11">
        <v>8</v>
      </c>
      <c r="BL11">
        <v>7</v>
      </c>
      <c r="BM11">
        <v>7</v>
      </c>
      <c r="BN11">
        <v>7</v>
      </c>
      <c r="BO11">
        <v>7</v>
      </c>
      <c r="BP11">
        <v>7</v>
      </c>
      <c r="BQ11">
        <v>7</v>
      </c>
      <c r="BR11">
        <v>7</v>
      </c>
      <c r="BS11">
        <v>7</v>
      </c>
      <c r="BT11">
        <v>7</v>
      </c>
      <c r="BU11">
        <v>7</v>
      </c>
      <c r="BV11">
        <v>7</v>
      </c>
      <c r="BW11">
        <v>7</v>
      </c>
      <c r="BX11">
        <v>7</v>
      </c>
      <c r="BY11">
        <v>7</v>
      </c>
      <c r="BZ11">
        <v>7</v>
      </c>
      <c r="CA11">
        <v>7</v>
      </c>
      <c r="CB11">
        <v>7</v>
      </c>
      <c r="CC11">
        <v>7</v>
      </c>
      <c r="CD11">
        <v>7</v>
      </c>
      <c r="CE11">
        <v>7</v>
      </c>
      <c r="CF11">
        <v>7</v>
      </c>
    </row>
    <row r="12" spans="1:84" x14ac:dyDescent="0.25">
      <c r="A12" s="3" t="s">
        <v>31</v>
      </c>
      <c r="B12" s="3" t="s">
        <v>113</v>
      </c>
      <c r="C12" s="3" t="s">
        <v>117</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1</v>
      </c>
      <c r="AG12">
        <v>1</v>
      </c>
      <c r="AH12">
        <v>2</v>
      </c>
      <c r="AI12">
        <v>3</v>
      </c>
      <c r="AJ12">
        <v>4</v>
      </c>
      <c r="AK12">
        <v>5</v>
      </c>
      <c r="AL12">
        <v>6</v>
      </c>
      <c r="AM12">
        <v>7</v>
      </c>
      <c r="AN12">
        <v>9</v>
      </c>
      <c r="AO12">
        <v>10</v>
      </c>
      <c r="AP12">
        <v>12</v>
      </c>
      <c r="AQ12">
        <v>13</v>
      </c>
      <c r="AR12">
        <v>14</v>
      </c>
      <c r="AS12">
        <v>15</v>
      </c>
      <c r="AT12">
        <v>15</v>
      </c>
      <c r="AU12">
        <v>16</v>
      </c>
      <c r="AV12">
        <v>16</v>
      </c>
      <c r="AW12">
        <v>16</v>
      </c>
      <c r="AX12">
        <v>14</v>
      </c>
      <c r="AY12">
        <v>11</v>
      </c>
      <c r="AZ12">
        <v>9</v>
      </c>
      <c r="BA12">
        <v>8</v>
      </c>
      <c r="BB12">
        <v>7</v>
      </c>
      <c r="BC12">
        <v>6</v>
      </c>
      <c r="BD12">
        <v>5</v>
      </c>
      <c r="BE12">
        <v>6</v>
      </c>
      <c r="BF12">
        <v>6</v>
      </c>
      <c r="BG12">
        <v>5</v>
      </c>
      <c r="BH12">
        <v>4</v>
      </c>
      <c r="BI12">
        <v>4</v>
      </c>
      <c r="BJ12">
        <v>3</v>
      </c>
      <c r="BK12">
        <v>3</v>
      </c>
      <c r="BL12">
        <v>3</v>
      </c>
      <c r="BM12">
        <v>3</v>
      </c>
      <c r="BN12">
        <v>3</v>
      </c>
      <c r="BO12">
        <v>3</v>
      </c>
      <c r="BP12">
        <v>3</v>
      </c>
      <c r="BQ12">
        <v>3</v>
      </c>
      <c r="BR12">
        <v>3</v>
      </c>
      <c r="BS12">
        <v>3</v>
      </c>
      <c r="BT12">
        <v>3</v>
      </c>
      <c r="BU12">
        <v>3</v>
      </c>
      <c r="BV12">
        <v>3</v>
      </c>
      <c r="BW12">
        <v>3</v>
      </c>
      <c r="BX12">
        <v>3</v>
      </c>
      <c r="BY12">
        <v>3</v>
      </c>
      <c r="BZ12">
        <v>3</v>
      </c>
      <c r="CA12">
        <v>3</v>
      </c>
      <c r="CB12">
        <v>3</v>
      </c>
      <c r="CC12">
        <v>3</v>
      </c>
      <c r="CD12">
        <v>3</v>
      </c>
      <c r="CE12">
        <v>3</v>
      </c>
      <c r="CF12">
        <v>3</v>
      </c>
    </row>
    <row r="13" spans="1:84" x14ac:dyDescent="0.25">
      <c r="A13" s="3" t="s">
        <v>31</v>
      </c>
      <c r="B13" s="3" t="s">
        <v>113</v>
      </c>
      <c r="C13" s="3" t="s">
        <v>121</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1</v>
      </c>
      <c r="AB13">
        <v>1</v>
      </c>
      <c r="AC13">
        <v>2</v>
      </c>
      <c r="AD13">
        <v>3</v>
      </c>
      <c r="AE13">
        <v>4</v>
      </c>
      <c r="AF13">
        <v>6</v>
      </c>
      <c r="AG13">
        <v>8</v>
      </c>
      <c r="AH13">
        <v>11</v>
      </c>
      <c r="AI13">
        <v>14</v>
      </c>
      <c r="AJ13">
        <v>18</v>
      </c>
      <c r="AK13">
        <v>22</v>
      </c>
      <c r="AL13">
        <v>27</v>
      </c>
      <c r="AM13">
        <v>32</v>
      </c>
      <c r="AN13">
        <v>37</v>
      </c>
      <c r="AO13">
        <v>42</v>
      </c>
      <c r="AP13">
        <v>46</v>
      </c>
      <c r="AQ13">
        <v>50</v>
      </c>
      <c r="AR13">
        <v>52</v>
      </c>
      <c r="AS13">
        <v>54</v>
      </c>
      <c r="AT13">
        <v>54</v>
      </c>
      <c r="AU13">
        <v>55</v>
      </c>
      <c r="AV13">
        <v>54</v>
      </c>
      <c r="AW13">
        <v>54</v>
      </c>
      <c r="AX13">
        <v>45</v>
      </c>
      <c r="AY13">
        <v>36</v>
      </c>
      <c r="AZ13">
        <v>29</v>
      </c>
      <c r="BA13">
        <v>26</v>
      </c>
      <c r="BB13">
        <v>21</v>
      </c>
      <c r="BC13">
        <v>15</v>
      </c>
      <c r="BD13">
        <v>15</v>
      </c>
      <c r="BE13">
        <v>15</v>
      </c>
      <c r="BF13">
        <v>13</v>
      </c>
      <c r="BG13">
        <v>11</v>
      </c>
      <c r="BH13">
        <v>11</v>
      </c>
      <c r="BI13">
        <v>10</v>
      </c>
      <c r="BJ13">
        <v>9</v>
      </c>
      <c r="BK13">
        <v>8</v>
      </c>
      <c r="BL13">
        <v>8</v>
      </c>
      <c r="BM13">
        <v>8</v>
      </c>
      <c r="BN13">
        <v>8</v>
      </c>
      <c r="BO13">
        <v>8</v>
      </c>
      <c r="BP13">
        <v>8</v>
      </c>
      <c r="BQ13">
        <v>8</v>
      </c>
      <c r="BR13">
        <v>8</v>
      </c>
      <c r="BS13">
        <v>8</v>
      </c>
      <c r="BT13">
        <v>8</v>
      </c>
      <c r="BU13">
        <v>8</v>
      </c>
      <c r="BV13">
        <v>8</v>
      </c>
      <c r="BW13">
        <v>8</v>
      </c>
      <c r="BX13">
        <v>8</v>
      </c>
      <c r="BY13">
        <v>8</v>
      </c>
      <c r="BZ13">
        <v>8</v>
      </c>
      <c r="CA13">
        <v>8</v>
      </c>
      <c r="CB13">
        <v>8</v>
      </c>
      <c r="CC13">
        <v>8</v>
      </c>
      <c r="CD13">
        <v>8</v>
      </c>
      <c r="CE13">
        <v>8</v>
      </c>
      <c r="CF13">
        <v>8</v>
      </c>
    </row>
    <row r="14" spans="1:84" x14ac:dyDescent="0.25">
      <c r="A14" s="3" t="s">
        <v>31</v>
      </c>
      <c r="B14" s="3" t="s">
        <v>113</v>
      </c>
      <c r="C14" s="3" t="s">
        <v>118</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20</v>
      </c>
      <c r="AY14">
        <v>22</v>
      </c>
      <c r="AZ14">
        <v>19</v>
      </c>
      <c r="BA14">
        <v>11</v>
      </c>
      <c r="BB14">
        <v>14</v>
      </c>
      <c r="BC14">
        <v>17</v>
      </c>
      <c r="BD14">
        <v>6</v>
      </c>
      <c r="BE14">
        <v>6</v>
      </c>
      <c r="BF14">
        <v>7</v>
      </c>
      <c r="BG14">
        <v>7</v>
      </c>
      <c r="BH14">
        <v>8</v>
      </c>
      <c r="BI14">
        <v>8</v>
      </c>
      <c r="BJ14">
        <v>7</v>
      </c>
      <c r="BK14">
        <v>6</v>
      </c>
      <c r="BL14">
        <v>5</v>
      </c>
      <c r="BM14">
        <v>5</v>
      </c>
      <c r="BN14">
        <v>5</v>
      </c>
      <c r="BO14">
        <v>5</v>
      </c>
      <c r="BP14">
        <v>5</v>
      </c>
      <c r="BQ14">
        <v>5</v>
      </c>
      <c r="BR14">
        <v>5</v>
      </c>
      <c r="BS14">
        <v>5</v>
      </c>
      <c r="BT14">
        <v>5</v>
      </c>
      <c r="BU14">
        <v>5</v>
      </c>
      <c r="BV14">
        <v>5</v>
      </c>
      <c r="BW14">
        <v>5</v>
      </c>
      <c r="BX14">
        <v>5</v>
      </c>
      <c r="BY14">
        <v>5</v>
      </c>
      <c r="BZ14">
        <v>5</v>
      </c>
      <c r="CA14">
        <v>5</v>
      </c>
      <c r="CB14">
        <v>5</v>
      </c>
      <c r="CC14">
        <v>5</v>
      </c>
      <c r="CD14">
        <v>5</v>
      </c>
      <c r="CE14">
        <v>5</v>
      </c>
      <c r="CF14">
        <v>5</v>
      </c>
    </row>
    <row r="15" spans="1:84" x14ac:dyDescent="0.25">
      <c r="A15" s="3" t="s">
        <v>31</v>
      </c>
      <c r="B15" s="3" t="s">
        <v>113</v>
      </c>
      <c r="C15" s="3" t="s">
        <v>119</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row>
    <row r="16" spans="1:84" x14ac:dyDescent="0.25">
      <c r="A16" s="3" t="s">
        <v>31</v>
      </c>
      <c r="B16" s="3" t="s">
        <v>113</v>
      </c>
      <c r="C16" s="3" t="s">
        <v>120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1</v>
      </c>
      <c r="AX16">
        <v>3</v>
      </c>
      <c r="AY16">
        <v>33</v>
      </c>
      <c r="AZ16">
        <v>71</v>
      </c>
      <c r="BA16">
        <v>114</v>
      </c>
      <c r="BB16">
        <v>150</v>
      </c>
      <c r="BC16">
        <v>227</v>
      </c>
      <c r="BD16">
        <v>283</v>
      </c>
      <c r="BE16">
        <v>332</v>
      </c>
      <c r="BF16">
        <v>369</v>
      </c>
      <c r="BG16">
        <v>343</v>
      </c>
      <c r="BH16">
        <v>331</v>
      </c>
      <c r="BI16">
        <v>320</v>
      </c>
      <c r="BJ16">
        <v>293</v>
      </c>
      <c r="BK16">
        <v>252</v>
      </c>
      <c r="BL16">
        <v>207</v>
      </c>
      <c r="BM16">
        <v>207</v>
      </c>
      <c r="BN16">
        <v>207</v>
      </c>
      <c r="BO16">
        <v>207</v>
      </c>
      <c r="BP16">
        <v>207</v>
      </c>
      <c r="BQ16">
        <v>207</v>
      </c>
      <c r="BR16">
        <v>207</v>
      </c>
      <c r="BS16">
        <v>207</v>
      </c>
      <c r="BT16">
        <v>207</v>
      </c>
      <c r="BU16">
        <v>207</v>
      </c>
      <c r="BV16">
        <v>207</v>
      </c>
      <c r="BW16">
        <v>207</v>
      </c>
      <c r="BX16">
        <v>207</v>
      </c>
      <c r="BY16">
        <v>207</v>
      </c>
      <c r="BZ16">
        <v>207</v>
      </c>
      <c r="CA16">
        <v>207</v>
      </c>
      <c r="CB16">
        <v>207</v>
      </c>
      <c r="CC16">
        <v>207</v>
      </c>
      <c r="CD16">
        <v>207</v>
      </c>
      <c r="CE16">
        <v>207</v>
      </c>
      <c r="CF16">
        <v>207</v>
      </c>
    </row>
    <row r="17" spans="1:84" x14ac:dyDescent="0.25">
      <c r="A17" s="3" t="s">
        <v>31</v>
      </c>
      <c r="B17" s="3" t="s">
        <v>114</v>
      </c>
      <c r="C17" s="3" t="s">
        <v>122</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1</v>
      </c>
      <c r="AA17">
        <v>2</v>
      </c>
      <c r="AB17">
        <v>3</v>
      </c>
      <c r="AC17">
        <v>4</v>
      </c>
      <c r="AD17">
        <v>6</v>
      </c>
      <c r="AE17">
        <v>9</v>
      </c>
      <c r="AF17">
        <v>12</v>
      </c>
      <c r="AG17">
        <v>17</v>
      </c>
      <c r="AH17">
        <v>23</v>
      </c>
      <c r="AI17">
        <v>31</v>
      </c>
      <c r="AJ17">
        <v>41</v>
      </c>
      <c r="AK17">
        <v>53</v>
      </c>
      <c r="AL17">
        <v>67</v>
      </c>
      <c r="AM17">
        <v>83</v>
      </c>
      <c r="AN17">
        <v>99</v>
      </c>
      <c r="AO17">
        <v>115</v>
      </c>
      <c r="AP17">
        <v>130</v>
      </c>
      <c r="AQ17">
        <v>143</v>
      </c>
      <c r="AR17">
        <v>153</v>
      </c>
      <c r="AS17">
        <v>160</v>
      </c>
      <c r="AT17">
        <v>165</v>
      </c>
      <c r="AU17">
        <v>169</v>
      </c>
      <c r="AV17">
        <v>171</v>
      </c>
      <c r="AW17">
        <v>172</v>
      </c>
      <c r="AX17">
        <v>148</v>
      </c>
      <c r="AY17">
        <v>120</v>
      </c>
      <c r="AZ17">
        <v>95</v>
      </c>
      <c r="BA17">
        <v>81</v>
      </c>
      <c r="BB17">
        <v>63</v>
      </c>
      <c r="BC17">
        <v>42</v>
      </c>
      <c r="BD17">
        <v>29</v>
      </c>
      <c r="BE17">
        <v>26</v>
      </c>
      <c r="BF17">
        <v>26</v>
      </c>
      <c r="BG17">
        <v>19</v>
      </c>
      <c r="BH17">
        <v>21</v>
      </c>
      <c r="BI17">
        <v>20</v>
      </c>
      <c r="BJ17">
        <v>18</v>
      </c>
      <c r="BK17">
        <v>15</v>
      </c>
      <c r="BL17">
        <v>11</v>
      </c>
      <c r="BM17">
        <v>11</v>
      </c>
      <c r="BN17">
        <v>11</v>
      </c>
      <c r="BO17">
        <v>11</v>
      </c>
      <c r="BP17">
        <v>11</v>
      </c>
      <c r="BQ17">
        <v>11</v>
      </c>
      <c r="BR17">
        <v>11</v>
      </c>
      <c r="BS17">
        <v>11</v>
      </c>
      <c r="BT17">
        <v>11</v>
      </c>
      <c r="BU17">
        <v>11</v>
      </c>
      <c r="BV17">
        <v>11</v>
      </c>
      <c r="BW17">
        <v>11</v>
      </c>
      <c r="BX17">
        <v>11</v>
      </c>
      <c r="BY17">
        <v>11</v>
      </c>
      <c r="BZ17">
        <v>11</v>
      </c>
      <c r="CA17">
        <v>11</v>
      </c>
      <c r="CB17">
        <v>11</v>
      </c>
      <c r="CC17">
        <v>11</v>
      </c>
      <c r="CD17">
        <v>11</v>
      </c>
      <c r="CE17">
        <v>11</v>
      </c>
      <c r="CF17">
        <v>11</v>
      </c>
    </row>
    <row r="18" spans="1:84" x14ac:dyDescent="0.25">
      <c r="A18" s="3" t="s">
        <v>31</v>
      </c>
      <c r="B18" s="3" t="s">
        <v>114</v>
      </c>
      <c r="C18" s="3" t="s">
        <v>116</v>
      </c>
      <c r="D18">
        <v>0</v>
      </c>
      <c r="E18">
        <v>0</v>
      </c>
      <c r="F18">
        <v>0</v>
      </c>
      <c r="G18">
        <v>0</v>
      </c>
      <c r="H18">
        <v>0</v>
      </c>
      <c r="I18">
        <v>0</v>
      </c>
      <c r="J18">
        <v>0</v>
      </c>
      <c r="K18">
        <v>0</v>
      </c>
      <c r="L18">
        <v>0</v>
      </c>
      <c r="M18">
        <v>0</v>
      </c>
      <c r="N18">
        <v>0</v>
      </c>
      <c r="O18">
        <v>0</v>
      </c>
      <c r="P18">
        <v>0</v>
      </c>
      <c r="Q18">
        <v>0</v>
      </c>
      <c r="R18">
        <v>0</v>
      </c>
      <c r="S18">
        <v>0</v>
      </c>
      <c r="T18">
        <v>0</v>
      </c>
      <c r="U18">
        <v>0</v>
      </c>
      <c r="V18">
        <v>0</v>
      </c>
      <c r="W18">
        <v>1</v>
      </c>
      <c r="X18">
        <v>1</v>
      </c>
      <c r="Y18">
        <v>2</v>
      </c>
      <c r="Z18">
        <v>2</v>
      </c>
      <c r="AA18">
        <v>4</v>
      </c>
      <c r="AB18">
        <v>5</v>
      </c>
      <c r="AC18">
        <v>8</v>
      </c>
      <c r="AD18">
        <v>11</v>
      </c>
      <c r="AE18">
        <v>16</v>
      </c>
      <c r="AF18">
        <v>21</v>
      </c>
      <c r="AG18">
        <v>29</v>
      </c>
      <c r="AH18">
        <v>38</v>
      </c>
      <c r="AI18">
        <v>49</v>
      </c>
      <c r="AJ18">
        <v>61</v>
      </c>
      <c r="AK18">
        <v>75</v>
      </c>
      <c r="AL18">
        <v>89</v>
      </c>
      <c r="AM18">
        <v>103</v>
      </c>
      <c r="AN18">
        <v>112</v>
      </c>
      <c r="AO18">
        <v>118</v>
      </c>
      <c r="AP18">
        <v>121</v>
      </c>
      <c r="AQ18">
        <v>120</v>
      </c>
      <c r="AR18">
        <v>116</v>
      </c>
      <c r="AS18">
        <v>111</v>
      </c>
      <c r="AT18">
        <v>105</v>
      </c>
      <c r="AU18">
        <v>100</v>
      </c>
      <c r="AV18">
        <v>97</v>
      </c>
      <c r="AW18">
        <v>92</v>
      </c>
      <c r="AX18">
        <v>77</v>
      </c>
      <c r="AY18">
        <v>61</v>
      </c>
      <c r="AZ18">
        <v>48</v>
      </c>
      <c r="BA18">
        <v>41</v>
      </c>
      <c r="BB18">
        <v>34</v>
      </c>
      <c r="BC18">
        <v>23</v>
      </c>
      <c r="BD18">
        <v>19</v>
      </c>
      <c r="BE18">
        <v>19</v>
      </c>
      <c r="BF18">
        <v>17</v>
      </c>
      <c r="BG18">
        <v>15</v>
      </c>
      <c r="BH18">
        <v>14</v>
      </c>
      <c r="BI18">
        <v>13</v>
      </c>
      <c r="BJ18">
        <v>12</v>
      </c>
      <c r="BK18">
        <v>10</v>
      </c>
      <c r="BL18">
        <v>9</v>
      </c>
      <c r="BM18">
        <v>9</v>
      </c>
      <c r="BN18">
        <v>9</v>
      </c>
      <c r="BO18">
        <v>9</v>
      </c>
      <c r="BP18">
        <v>9</v>
      </c>
      <c r="BQ18">
        <v>9</v>
      </c>
      <c r="BR18">
        <v>9</v>
      </c>
      <c r="BS18">
        <v>9</v>
      </c>
      <c r="BT18">
        <v>9</v>
      </c>
      <c r="BU18">
        <v>9</v>
      </c>
      <c r="BV18">
        <v>9</v>
      </c>
      <c r="BW18">
        <v>9</v>
      </c>
      <c r="BX18">
        <v>9</v>
      </c>
      <c r="BY18">
        <v>9</v>
      </c>
      <c r="BZ18">
        <v>9</v>
      </c>
      <c r="CA18">
        <v>9</v>
      </c>
      <c r="CB18">
        <v>9</v>
      </c>
      <c r="CC18">
        <v>9</v>
      </c>
      <c r="CD18">
        <v>9</v>
      </c>
      <c r="CE18">
        <v>9</v>
      </c>
      <c r="CF18">
        <v>9</v>
      </c>
    </row>
    <row r="19" spans="1:84" x14ac:dyDescent="0.25">
      <c r="A19" s="3" t="s">
        <v>31</v>
      </c>
      <c r="B19" s="3" t="s">
        <v>114</v>
      </c>
      <c r="C19" s="3" t="s">
        <v>117</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1</v>
      </c>
      <c r="AC19">
        <v>1</v>
      </c>
      <c r="AD19">
        <v>1</v>
      </c>
      <c r="AE19">
        <v>2</v>
      </c>
      <c r="AF19">
        <v>3</v>
      </c>
      <c r="AG19">
        <v>4</v>
      </c>
      <c r="AH19">
        <v>6</v>
      </c>
      <c r="AI19">
        <v>8</v>
      </c>
      <c r="AJ19">
        <v>10</v>
      </c>
      <c r="AK19">
        <v>14</v>
      </c>
      <c r="AL19">
        <v>18</v>
      </c>
      <c r="AM19">
        <v>22</v>
      </c>
      <c r="AN19">
        <v>27</v>
      </c>
      <c r="AO19">
        <v>31</v>
      </c>
      <c r="AP19">
        <v>36</v>
      </c>
      <c r="AQ19">
        <v>39</v>
      </c>
      <c r="AR19">
        <v>42</v>
      </c>
      <c r="AS19">
        <v>44</v>
      </c>
      <c r="AT19">
        <v>46</v>
      </c>
      <c r="AU19">
        <v>47</v>
      </c>
      <c r="AV19">
        <v>47</v>
      </c>
      <c r="AW19">
        <v>47</v>
      </c>
      <c r="AX19">
        <v>41</v>
      </c>
      <c r="AY19">
        <v>34</v>
      </c>
      <c r="AZ19">
        <v>27</v>
      </c>
      <c r="BA19">
        <v>24</v>
      </c>
      <c r="BB19">
        <v>21</v>
      </c>
      <c r="BC19">
        <v>15</v>
      </c>
      <c r="BD19">
        <v>12</v>
      </c>
      <c r="BE19">
        <v>12</v>
      </c>
      <c r="BF19">
        <v>10</v>
      </c>
      <c r="BG19">
        <v>8</v>
      </c>
      <c r="BH19">
        <v>6</v>
      </c>
      <c r="BI19">
        <v>5</v>
      </c>
      <c r="BJ19">
        <v>5</v>
      </c>
      <c r="BK19">
        <v>4</v>
      </c>
      <c r="BL19">
        <v>3</v>
      </c>
      <c r="BM19">
        <v>3</v>
      </c>
      <c r="BN19">
        <v>3</v>
      </c>
      <c r="BO19">
        <v>3</v>
      </c>
      <c r="BP19">
        <v>3</v>
      </c>
      <c r="BQ19">
        <v>3</v>
      </c>
      <c r="BR19">
        <v>3</v>
      </c>
      <c r="BS19">
        <v>3</v>
      </c>
      <c r="BT19">
        <v>3</v>
      </c>
      <c r="BU19">
        <v>3</v>
      </c>
      <c r="BV19">
        <v>3</v>
      </c>
      <c r="BW19">
        <v>3</v>
      </c>
      <c r="BX19">
        <v>3</v>
      </c>
      <c r="BY19">
        <v>3</v>
      </c>
      <c r="BZ19">
        <v>3</v>
      </c>
      <c r="CA19">
        <v>3</v>
      </c>
      <c r="CB19">
        <v>3</v>
      </c>
      <c r="CC19">
        <v>3</v>
      </c>
      <c r="CD19">
        <v>3</v>
      </c>
      <c r="CE19">
        <v>3</v>
      </c>
      <c r="CF19">
        <v>3</v>
      </c>
    </row>
    <row r="20" spans="1:84" x14ac:dyDescent="0.25">
      <c r="A20" s="3" t="s">
        <v>31</v>
      </c>
      <c r="B20" s="3" t="s">
        <v>114</v>
      </c>
      <c r="C20" s="3" t="s">
        <v>121</v>
      </c>
      <c r="D20">
        <v>0</v>
      </c>
      <c r="E20">
        <v>0</v>
      </c>
      <c r="F20">
        <v>0</v>
      </c>
      <c r="G20">
        <v>0</v>
      </c>
      <c r="H20">
        <v>0</v>
      </c>
      <c r="I20">
        <v>0</v>
      </c>
      <c r="J20">
        <v>0</v>
      </c>
      <c r="K20">
        <v>0</v>
      </c>
      <c r="L20">
        <v>0</v>
      </c>
      <c r="M20">
        <v>0</v>
      </c>
      <c r="N20">
        <v>0</v>
      </c>
      <c r="O20">
        <v>0</v>
      </c>
      <c r="P20">
        <v>0</v>
      </c>
      <c r="Q20">
        <v>0</v>
      </c>
      <c r="R20">
        <v>0</v>
      </c>
      <c r="S20">
        <v>0</v>
      </c>
      <c r="T20">
        <v>0</v>
      </c>
      <c r="U20">
        <v>0</v>
      </c>
      <c r="V20">
        <v>0</v>
      </c>
      <c r="W20">
        <v>0</v>
      </c>
      <c r="X20">
        <v>1</v>
      </c>
      <c r="Y20">
        <v>1</v>
      </c>
      <c r="Z20">
        <v>2</v>
      </c>
      <c r="AA20">
        <v>3</v>
      </c>
      <c r="AB20">
        <v>4</v>
      </c>
      <c r="AC20">
        <v>6</v>
      </c>
      <c r="AD20">
        <v>8</v>
      </c>
      <c r="AE20">
        <v>12</v>
      </c>
      <c r="AF20">
        <v>17</v>
      </c>
      <c r="AG20">
        <v>23</v>
      </c>
      <c r="AH20">
        <v>31</v>
      </c>
      <c r="AI20">
        <v>41</v>
      </c>
      <c r="AJ20">
        <v>53</v>
      </c>
      <c r="AK20">
        <v>65</v>
      </c>
      <c r="AL20">
        <v>79</v>
      </c>
      <c r="AM20">
        <v>93</v>
      </c>
      <c r="AN20">
        <v>108</v>
      </c>
      <c r="AO20">
        <v>122</v>
      </c>
      <c r="AP20">
        <v>134</v>
      </c>
      <c r="AQ20">
        <v>144</v>
      </c>
      <c r="AR20">
        <v>152</v>
      </c>
      <c r="AS20">
        <v>157</v>
      </c>
      <c r="AT20">
        <v>159</v>
      </c>
      <c r="AU20">
        <v>159</v>
      </c>
      <c r="AV20">
        <v>159</v>
      </c>
      <c r="AW20">
        <v>157</v>
      </c>
      <c r="AX20">
        <v>133</v>
      </c>
      <c r="AY20">
        <v>105</v>
      </c>
      <c r="AZ20">
        <v>84</v>
      </c>
      <c r="BA20">
        <v>74</v>
      </c>
      <c r="BB20">
        <v>60</v>
      </c>
      <c r="BC20">
        <v>39</v>
      </c>
      <c r="BD20">
        <v>34</v>
      </c>
      <c r="BE20">
        <v>31</v>
      </c>
      <c r="BF20">
        <v>22</v>
      </c>
      <c r="BG20">
        <v>16</v>
      </c>
      <c r="BH20">
        <v>15</v>
      </c>
      <c r="BI20">
        <v>14</v>
      </c>
      <c r="BJ20">
        <v>12</v>
      </c>
      <c r="BK20">
        <v>11</v>
      </c>
      <c r="BL20">
        <v>10</v>
      </c>
      <c r="BM20">
        <v>10</v>
      </c>
      <c r="BN20">
        <v>10</v>
      </c>
      <c r="BO20">
        <v>10</v>
      </c>
      <c r="BP20">
        <v>10</v>
      </c>
      <c r="BQ20">
        <v>10</v>
      </c>
      <c r="BR20">
        <v>10</v>
      </c>
      <c r="BS20">
        <v>10</v>
      </c>
      <c r="BT20">
        <v>10</v>
      </c>
      <c r="BU20">
        <v>10</v>
      </c>
      <c r="BV20">
        <v>10</v>
      </c>
      <c r="BW20">
        <v>10</v>
      </c>
      <c r="BX20">
        <v>10</v>
      </c>
      <c r="BY20">
        <v>10</v>
      </c>
      <c r="BZ20">
        <v>10</v>
      </c>
      <c r="CA20">
        <v>10</v>
      </c>
      <c r="CB20">
        <v>10</v>
      </c>
      <c r="CC20">
        <v>10</v>
      </c>
      <c r="CD20">
        <v>10</v>
      </c>
      <c r="CE20">
        <v>10</v>
      </c>
      <c r="CF20">
        <v>10</v>
      </c>
    </row>
    <row r="21" spans="1:84" x14ac:dyDescent="0.25">
      <c r="A21" s="3" t="s">
        <v>31</v>
      </c>
      <c r="B21" s="3" t="s">
        <v>114</v>
      </c>
      <c r="C21" s="3" t="s">
        <v>118</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57</v>
      </c>
      <c r="AY21">
        <v>66</v>
      </c>
      <c r="AZ21">
        <v>57</v>
      </c>
      <c r="BA21">
        <v>32</v>
      </c>
      <c r="BB21">
        <v>41</v>
      </c>
      <c r="BC21">
        <v>46</v>
      </c>
      <c r="BD21">
        <v>16</v>
      </c>
      <c r="BE21">
        <v>12</v>
      </c>
      <c r="BF21">
        <v>13</v>
      </c>
      <c r="BG21">
        <v>11</v>
      </c>
      <c r="BH21">
        <v>12</v>
      </c>
      <c r="BI21">
        <v>11</v>
      </c>
      <c r="BJ21">
        <v>10</v>
      </c>
      <c r="BK21">
        <v>8</v>
      </c>
      <c r="BL21">
        <v>6</v>
      </c>
      <c r="BM21">
        <v>6</v>
      </c>
      <c r="BN21">
        <v>6</v>
      </c>
      <c r="BO21">
        <v>6</v>
      </c>
      <c r="BP21">
        <v>6</v>
      </c>
      <c r="BQ21">
        <v>6</v>
      </c>
      <c r="BR21">
        <v>6</v>
      </c>
      <c r="BS21">
        <v>6</v>
      </c>
      <c r="BT21">
        <v>6</v>
      </c>
      <c r="BU21">
        <v>6</v>
      </c>
      <c r="BV21">
        <v>6</v>
      </c>
      <c r="BW21">
        <v>6</v>
      </c>
      <c r="BX21">
        <v>6</v>
      </c>
      <c r="BY21">
        <v>6</v>
      </c>
      <c r="BZ21">
        <v>6</v>
      </c>
      <c r="CA21">
        <v>6</v>
      </c>
      <c r="CB21">
        <v>6</v>
      </c>
      <c r="CC21">
        <v>6</v>
      </c>
      <c r="CD21">
        <v>6</v>
      </c>
      <c r="CE21">
        <v>6</v>
      </c>
      <c r="CF21">
        <v>6</v>
      </c>
    </row>
    <row r="22" spans="1:84" x14ac:dyDescent="0.25">
      <c r="A22" s="3" t="s">
        <v>31</v>
      </c>
      <c r="B22" s="3" t="s">
        <v>114</v>
      </c>
      <c r="C22" s="3" t="s">
        <v>119</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row>
    <row r="23" spans="1:84" x14ac:dyDescent="0.25">
      <c r="A23" s="3" t="s">
        <v>31</v>
      </c>
      <c r="B23" s="3" t="s">
        <v>114</v>
      </c>
      <c r="C23" s="3" t="s">
        <v>120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v>
      </c>
      <c r="AW23">
        <v>2</v>
      </c>
      <c r="AX23">
        <v>6</v>
      </c>
      <c r="AY23">
        <v>80</v>
      </c>
      <c r="AZ23">
        <v>168</v>
      </c>
      <c r="BA23">
        <v>252</v>
      </c>
      <c r="BB23">
        <v>307</v>
      </c>
      <c r="BC23">
        <v>406</v>
      </c>
      <c r="BD23">
        <v>458</v>
      </c>
      <c r="BE23">
        <v>472</v>
      </c>
      <c r="BF23">
        <v>472</v>
      </c>
      <c r="BG23">
        <v>408</v>
      </c>
      <c r="BH23">
        <v>379</v>
      </c>
      <c r="BI23">
        <v>364</v>
      </c>
      <c r="BJ23">
        <v>330</v>
      </c>
      <c r="BK23">
        <v>282</v>
      </c>
      <c r="BL23">
        <v>232</v>
      </c>
      <c r="BM23">
        <v>232</v>
      </c>
      <c r="BN23">
        <v>232</v>
      </c>
      <c r="BO23">
        <v>232</v>
      </c>
      <c r="BP23">
        <v>232</v>
      </c>
      <c r="BQ23">
        <v>232</v>
      </c>
      <c r="BR23">
        <v>232</v>
      </c>
      <c r="BS23">
        <v>232</v>
      </c>
      <c r="BT23">
        <v>232</v>
      </c>
      <c r="BU23">
        <v>232</v>
      </c>
      <c r="BV23">
        <v>232</v>
      </c>
      <c r="BW23">
        <v>232</v>
      </c>
      <c r="BX23">
        <v>232</v>
      </c>
      <c r="BY23">
        <v>232</v>
      </c>
      <c r="BZ23">
        <v>232</v>
      </c>
      <c r="CA23">
        <v>232</v>
      </c>
      <c r="CB23">
        <v>232</v>
      </c>
      <c r="CC23">
        <v>232</v>
      </c>
      <c r="CD23">
        <v>232</v>
      </c>
      <c r="CE23">
        <v>232</v>
      </c>
      <c r="CF23">
        <v>232</v>
      </c>
    </row>
    <row r="24" spans="1:84" x14ac:dyDescent="0.25">
      <c r="A24" s="3" t="s">
        <v>31</v>
      </c>
      <c r="B24" s="3" t="s">
        <v>100</v>
      </c>
      <c r="C24" s="3" t="s">
        <v>122</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1</v>
      </c>
      <c r="Z24">
        <v>2</v>
      </c>
      <c r="AA24">
        <v>3</v>
      </c>
      <c r="AB24">
        <v>5</v>
      </c>
      <c r="AC24">
        <v>7</v>
      </c>
      <c r="AD24">
        <v>10</v>
      </c>
      <c r="AE24">
        <v>14</v>
      </c>
      <c r="AF24">
        <v>20</v>
      </c>
      <c r="AG24">
        <v>28</v>
      </c>
      <c r="AH24">
        <v>39</v>
      </c>
      <c r="AI24">
        <v>52</v>
      </c>
      <c r="AJ24">
        <v>69</v>
      </c>
      <c r="AK24">
        <v>89</v>
      </c>
      <c r="AL24">
        <v>112</v>
      </c>
      <c r="AM24">
        <v>139</v>
      </c>
      <c r="AN24">
        <v>166</v>
      </c>
      <c r="AO24">
        <v>192</v>
      </c>
      <c r="AP24">
        <v>217</v>
      </c>
      <c r="AQ24">
        <v>238</v>
      </c>
      <c r="AR24">
        <v>255</v>
      </c>
      <c r="AS24">
        <v>267</v>
      </c>
      <c r="AT24">
        <v>276</v>
      </c>
      <c r="AU24">
        <v>282</v>
      </c>
      <c r="AV24">
        <v>227</v>
      </c>
      <c r="AW24">
        <v>200</v>
      </c>
      <c r="AX24">
        <v>194</v>
      </c>
      <c r="AY24">
        <v>164</v>
      </c>
      <c r="AZ24">
        <v>140</v>
      </c>
      <c r="BA24">
        <v>121</v>
      </c>
      <c r="BB24">
        <v>96</v>
      </c>
      <c r="BC24">
        <v>65</v>
      </c>
      <c r="BD24">
        <v>44</v>
      </c>
      <c r="BE24">
        <v>38</v>
      </c>
      <c r="BF24">
        <v>32</v>
      </c>
      <c r="BG24">
        <v>21</v>
      </c>
      <c r="BH24">
        <v>22</v>
      </c>
      <c r="BI24">
        <v>21</v>
      </c>
      <c r="BJ24">
        <v>18</v>
      </c>
      <c r="BK24">
        <v>14</v>
      </c>
      <c r="BL24">
        <v>10</v>
      </c>
      <c r="BM24">
        <v>10</v>
      </c>
      <c r="BN24">
        <v>10</v>
      </c>
      <c r="BO24">
        <v>10</v>
      </c>
      <c r="BP24">
        <v>10</v>
      </c>
      <c r="BQ24">
        <v>10</v>
      </c>
      <c r="BR24">
        <v>10</v>
      </c>
      <c r="BS24">
        <v>10</v>
      </c>
      <c r="BT24">
        <v>10</v>
      </c>
      <c r="BU24">
        <v>10</v>
      </c>
      <c r="BV24">
        <v>10</v>
      </c>
      <c r="BW24">
        <v>10</v>
      </c>
      <c r="BX24">
        <v>10</v>
      </c>
      <c r="BY24">
        <v>10</v>
      </c>
      <c r="BZ24">
        <v>10</v>
      </c>
      <c r="CA24">
        <v>10</v>
      </c>
      <c r="CB24">
        <v>10</v>
      </c>
      <c r="CC24">
        <v>10</v>
      </c>
      <c r="CD24">
        <v>10</v>
      </c>
      <c r="CE24">
        <v>10</v>
      </c>
      <c r="CF24">
        <v>10</v>
      </c>
    </row>
    <row r="25" spans="1:84" x14ac:dyDescent="0.25">
      <c r="A25" s="3" t="s">
        <v>31</v>
      </c>
      <c r="B25" s="3" t="s">
        <v>100</v>
      </c>
      <c r="C25" s="3" t="s">
        <v>116</v>
      </c>
      <c r="D25">
        <v>0</v>
      </c>
      <c r="E25">
        <v>0</v>
      </c>
      <c r="F25">
        <v>0</v>
      </c>
      <c r="G25">
        <v>0</v>
      </c>
      <c r="H25">
        <v>0</v>
      </c>
      <c r="I25">
        <v>0</v>
      </c>
      <c r="J25">
        <v>0</v>
      </c>
      <c r="K25">
        <v>0</v>
      </c>
      <c r="L25">
        <v>0</v>
      </c>
      <c r="M25">
        <v>0</v>
      </c>
      <c r="N25">
        <v>0</v>
      </c>
      <c r="O25">
        <v>0</v>
      </c>
      <c r="P25">
        <v>0</v>
      </c>
      <c r="Q25">
        <v>0</v>
      </c>
      <c r="R25">
        <v>0</v>
      </c>
      <c r="S25">
        <v>0</v>
      </c>
      <c r="T25">
        <v>0</v>
      </c>
      <c r="U25">
        <v>0</v>
      </c>
      <c r="V25">
        <v>1</v>
      </c>
      <c r="W25">
        <v>1</v>
      </c>
      <c r="X25">
        <v>2</v>
      </c>
      <c r="Y25">
        <v>3</v>
      </c>
      <c r="Z25">
        <v>4</v>
      </c>
      <c r="AA25">
        <v>6</v>
      </c>
      <c r="AB25">
        <v>9</v>
      </c>
      <c r="AC25">
        <v>13</v>
      </c>
      <c r="AD25">
        <v>19</v>
      </c>
      <c r="AE25">
        <v>26</v>
      </c>
      <c r="AF25">
        <v>36</v>
      </c>
      <c r="AG25">
        <v>49</v>
      </c>
      <c r="AH25">
        <v>64</v>
      </c>
      <c r="AI25">
        <v>83</v>
      </c>
      <c r="AJ25">
        <v>104</v>
      </c>
      <c r="AK25">
        <v>128</v>
      </c>
      <c r="AL25">
        <v>151</v>
      </c>
      <c r="AM25">
        <v>175</v>
      </c>
      <c r="AN25">
        <v>190</v>
      </c>
      <c r="AO25">
        <v>201</v>
      </c>
      <c r="AP25">
        <v>206</v>
      </c>
      <c r="AQ25">
        <v>203</v>
      </c>
      <c r="AR25">
        <v>197</v>
      </c>
      <c r="AS25">
        <v>189</v>
      </c>
      <c r="AT25">
        <v>179</v>
      </c>
      <c r="AU25">
        <v>171</v>
      </c>
      <c r="AV25">
        <v>131</v>
      </c>
      <c r="AW25">
        <v>109</v>
      </c>
      <c r="AX25">
        <v>102</v>
      </c>
      <c r="AY25">
        <v>85</v>
      </c>
      <c r="AZ25">
        <v>72</v>
      </c>
      <c r="BA25">
        <v>63</v>
      </c>
      <c r="BB25">
        <v>53</v>
      </c>
      <c r="BC25">
        <v>37</v>
      </c>
      <c r="BD25">
        <v>29</v>
      </c>
      <c r="BE25">
        <v>27</v>
      </c>
      <c r="BF25">
        <v>21</v>
      </c>
      <c r="BG25">
        <v>16</v>
      </c>
      <c r="BH25">
        <v>15</v>
      </c>
      <c r="BI25">
        <v>13</v>
      </c>
      <c r="BJ25">
        <v>12</v>
      </c>
      <c r="BK25">
        <v>10</v>
      </c>
      <c r="BL25">
        <v>8</v>
      </c>
      <c r="BM25">
        <v>8</v>
      </c>
      <c r="BN25">
        <v>8</v>
      </c>
      <c r="BO25">
        <v>8</v>
      </c>
      <c r="BP25">
        <v>8</v>
      </c>
      <c r="BQ25">
        <v>8</v>
      </c>
      <c r="BR25">
        <v>8</v>
      </c>
      <c r="BS25">
        <v>8</v>
      </c>
      <c r="BT25">
        <v>8</v>
      </c>
      <c r="BU25">
        <v>8</v>
      </c>
      <c r="BV25">
        <v>8</v>
      </c>
      <c r="BW25">
        <v>8</v>
      </c>
      <c r="BX25">
        <v>8</v>
      </c>
      <c r="BY25">
        <v>8</v>
      </c>
      <c r="BZ25">
        <v>8</v>
      </c>
      <c r="CA25">
        <v>8</v>
      </c>
      <c r="CB25">
        <v>8</v>
      </c>
      <c r="CC25">
        <v>8</v>
      </c>
      <c r="CD25">
        <v>8</v>
      </c>
      <c r="CE25">
        <v>8</v>
      </c>
      <c r="CF25">
        <v>8</v>
      </c>
    </row>
    <row r="26" spans="1:84" x14ac:dyDescent="0.25">
      <c r="A26" s="3" t="s">
        <v>31</v>
      </c>
      <c r="B26" s="3" t="s">
        <v>100</v>
      </c>
      <c r="C26" s="3" t="s">
        <v>117</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1</v>
      </c>
      <c r="AC26">
        <v>2</v>
      </c>
      <c r="AD26">
        <v>2</v>
      </c>
      <c r="AE26">
        <v>4</v>
      </c>
      <c r="AF26">
        <v>5</v>
      </c>
      <c r="AG26">
        <v>7</v>
      </c>
      <c r="AH26">
        <v>10</v>
      </c>
      <c r="AI26">
        <v>14</v>
      </c>
      <c r="AJ26">
        <v>18</v>
      </c>
      <c r="AK26">
        <v>24</v>
      </c>
      <c r="AL26">
        <v>30</v>
      </c>
      <c r="AM26">
        <v>38</v>
      </c>
      <c r="AN26">
        <v>46</v>
      </c>
      <c r="AO26">
        <v>54</v>
      </c>
      <c r="AP26">
        <v>62</v>
      </c>
      <c r="AQ26">
        <v>68</v>
      </c>
      <c r="AR26">
        <v>73</v>
      </c>
      <c r="AS26">
        <v>77</v>
      </c>
      <c r="AT26">
        <v>80</v>
      </c>
      <c r="AU26">
        <v>82</v>
      </c>
      <c r="AV26">
        <v>65</v>
      </c>
      <c r="AW26">
        <v>57</v>
      </c>
      <c r="AX26">
        <v>56</v>
      </c>
      <c r="AY26">
        <v>48</v>
      </c>
      <c r="AZ26">
        <v>42</v>
      </c>
      <c r="BA26">
        <v>38</v>
      </c>
      <c r="BB26">
        <v>33</v>
      </c>
      <c r="BC26">
        <v>23</v>
      </c>
      <c r="BD26">
        <v>18</v>
      </c>
      <c r="BE26">
        <v>17</v>
      </c>
      <c r="BF26">
        <v>13</v>
      </c>
      <c r="BG26">
        <v>8</v>
      </c>
      <c r="BH26">
        <v>6</v>
      </c>
      <c r="BI26">
        <v>5</v>
      </c>
      <c r="BJ26">
        <v>5</v>
      </c>
      <c r="BK26">
        <v>4</v>
      </c>
      <c r="BL26">
        <v>3</v>
      </c>
      <c r="BM26">
        <v>3</v>
      </c>
      <c r="BN26">
        <v>3</v>
      </c>
      <c r="BO26">
        <v>3</v>
      </c>
      <c r="BP26">
        <v>3</v>
      </c>
      <c r="BQ26">
        <v>3</v>
      </c>
      <c r="BR26">
        <v>3</v>
      </c>
      <c r="BS26">
        <v>3</v>
      </c>
      <c r="BT26">
        <v>3</v>
      </c>
      <c r="BU26">
        <v>3</v>
      </c>
      <c r="BV26">
        <v>3</v>
      </c>
      <c r="BW26">
        <v>3</v>
      </c>
      <c r="BX26">
        <v>3</v>
      </c>
      <c r="BY26">
        <v>3</v>
      </c>
      <c r="BZ26">
        <v>3</v>
      </c>
      <c r="CA26">
        <v>3</v>
      </c>
      <c r="CB26">
        <v>3</v>
      </c>
      <c r="CC26">
        <v>3</v>
      </c>
      <c r="CD26">
        <v>3</v>
      </c>
      <c r="CE26">
        <v>3</v>
      </c>
      <c r="CF26">
        <v>3</v>
      </c>
    </row>
    <row r="27" spans="1:84" x14ac:dyDescent="0.25">
      <c r="A27" s="3" t="s">
        <v>31</v>
      </c>
      <c r="B27" s="3" t="s">
        <v>100</v>
      </c>
      <c r="C27" s="3" t="s">
        <v>121</v>
      </c>
      <c r="D27">
        <v>0</v>
      </c>
      <c r="E27">
        <v>0</v>
      </c>
      <c r="F27">
        <v>0</v>
      </c>
      <c r="G27">
        <v>0</v>
      </c>
      <c r="H27">
        <v>0</v>
      </c>
      <c r="I27">
        <v>0</v>
      </c>
      <c r="J27">
        <v>0</v>
      </c>
      <c r="K27">
        <v>0</v>
      </c>
      <c r="L27">
        <v>0</v>
      </c>
      <c r="M27">
        <v>0</v>
      </c>
      <c r="N27">
        <v>0</v>
      </c>
      <c r="O27">
        <v>0</v>
      </c>
      <c r="P27">
        <v>0</v>
      </c>
      <c r="Q27">
        <v>0</v>
      </c>
      <c r="R27">
        <v>0</v>
      </c>
      <c r="S27">
        <v>0</v>
      </c>
      <c r="T27">
        <v>0</v>
      </c>
      <c r="U27">
        <v>0</v>
      </c>
      <c r="V27">
        <v>0</v>
      </c>
      <c r="W27">
        <v>1</v>
      </c>
      <c r="X27">
        <v>1</v>
      </c>
      <c r="Y27">
        <v>2</v>
      </c>
      <c r="Z27">
        <v>3</v>
      </c>
      <c r="AA27">
        <v>4</v>
      </c>
      <c r="AB27">
        <v>6</v>
      </c>
      <c r="AC27">
        <v>10</v>
      </c>
      <c r="AD27">
        <v>14</v>
      </c>
      <c r="AE27">
        <v>20</v>
      </c>
      <c r="AF27">
        <v>28</v>
      </c>
      <c r="AG27">
        <v>39</v>
      </c>
      <c r="AH27">
        <v>53</v>
      </c>
      <c r="AI27">
        <v>69</v>
      </c>
      <c r="AJ27">
        <v>88</v>
      </c>
      <c r="AK27">
        <v>110</v>
      </c>
      <c r="AL27">
        <v>133</v>
      </c>
      <c r="AM27">
        <v>157</v>
      </c>
      <c r="AN27">
        <v>181</v>
      </c>
      <c r="AO27">
        <v>205</v>
      </c>
      <c r="AP27">
        <v>226</v>
      </c>
      <c r="AQ27">
        <v>243</v>
      </c>
      <c r="AR27">
        <v>256</v>
      </c>
      <c r="AS27">
        <v>264</v>
      </c>
      <c r="AT27">
        <v>268</v>
      </c>
      <c r="AU27">
        <v>269</v>
      </c>
      <c r="AV27">
        <v>213</v>
      </c>
      <c r="AW27">
        <v>184</v>
      </c>
      <c r="AX27">
        <v>175</v>
      </c>
      <c r="AY27">
        <v>145</v>
      </c>
      <c r="AZ27">
        <v>125</v>
      </c>
      <c r="BA27">
        <v>112</v>
      </c>
      <c r="BB27">
        <v>92</v>
      </c>
      <c r="BC27">
        <v>61</v>
      </c>
      <c r="BD27">
        <v>52</v>
      </c>
      <c r="BE27">
        <v>44</v>
      </c>
      <c r="BF27">
        <v>28</v>
      </c>
      <c r="BG27">
        <v>17</v>
      </c>
      <c r="BH27">
        <v>16</v>
      </c>
      <c r="BI27">
        <v>14</v>
      </c>
      <c r="BJ27">
        <v>12</v>
      </c>
      <c r="BK27">
        <v>10</v>
      </c>
      <c r="BL27">
        <v>9</v>
      </c>
      <c r="BM27">
        <v>9</v>
      </c>
      <c r="BN27">
        <v>9</v>
      </c>
      <c r="BO27">
        <v>9</v>
      </c>
      <c r="BP27">
        <v>9</v>
      </c>
      <c r="BQ27">
        <v>9</v>
      </c>
      <c r="BR27">
        <v>9</v>
      </c>
      <c r="BS27">
        <v>9</v>
      </c>
      <c r="BT27">
        <v>9</v>
      </c>
      <c r="BU27">
        <v>9</v>
      </c>
      <c r="BV27">
        <v>9</v>
      </c>
      <c r="BW27">
        <v>9</v>
      </c>
      <c r="BX27">
        <v>9</v>
      </c>
      <c r="BY27">
        <v>9</v>
      </c>
      <c r="BZ27">
        <v>9</v>
      </c>
      <c r="CA27">
        <v>9</v>
      </c>
      <c r="CB27">
        <v>9</v>
      </c>
      <c r="CC27">
        <v>9</v>
      </c>
      <c r="CD27">
        <v>9</v>
      </c>
      <c r="CE27">
        <v>9</v>
      </c>
      <c r="CF27">
        <v>9</v>
      </c>
    </row>
    <row r="28" spans="1:84" x14ac:dyDescent="0.25">
      <c r="A28" s="3" t="s">
        <v>31</v>
      </c>
      <c r="B28" s="3" t="s">
        <v>100</v>
      </c>
      <c r="C28" s="3" t="s">
        <v>118</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166</v>
      </c>
      <c r="AW28">
        <v>126</v>
      </c>
      <c r="AX28">
        <v>75</v>
      </c>
      <c r="AY28">
        <v>90</v>
      </c>
      <c r="AZ28">
        <v>83</v>
      </c>
      <c r="BA28">
        <v>48</v>
      </c>
      <c r="BB28">
        <v>60</v>
      </c>
      <c r="BC28">
        <v>71</v>
      </c>
      <c r="BD28">
        <v>25</v>
      </c>
      <c r="BE28">
        <v>18</v>
      </c>
      <c r="BF28">
        <v>18</v>
      </c>
      <c r="BG28">
        <v>13</v>
      </c>
      <c r="BH28">
        <v>14</v>
      </c>
      <c r="BI28">
        <v>13</v>
      </c>
      <c r="BJ28">
        <v>11</v>
      </c>
      <c r="BK28">
        <v>8</v>
      </c>
      <c r="BL28">
        <v>6</v>
      </c>
      <c r="BM28">
        <v>6</v>
      </c>
      <c r="BN28">
        <v>6</v>
      </c>
      <c r="BO28">
        <v>6</v>
      </c>
      <c r="BP28">
        <v>6</v>
      </c>
      <c r="BQ28">
        <v>6</v>
      </c>
      <c r="BR28">
        <v>6</v>
      </c>
      <c r="BS28">
        <v>6</v>
      </c>
      <c r="BT28">
        <v>6</v>
      </c>
      <c r="BU28">
        <v>6</v>
      </c>
      <c r="BV28">
        <v>6</v>
      </c>
      <c r="BW28">
        <v>6</v>
      </c>
      <c r="BX28">
        <v>6</v>
      </c>
      <c r="BY28">
        <v>6</v>
      </c>
      <c r="BZ28">
        <v>6</v>
      </c>
      <c r="CA28">
        <v>6</v>
      </c>
      <c r="CB28">
        <v>6</v>
      </c>
      <c r="CC28">
        <v>6</v>
      </c>
      <c r="CD28">
        <v>6</v>
      </c>
      <c r="CE28">
        <v>6</v>
      </c>
      <c r="CF28">
        <v>6</v>
      </c>
    </row>
    <row r="29" spans="1:84" x14ac:dyDescent="0.25">
      <c r="A29" s="3" t="s">
        <v>31</v>
      </c>
      <c r="B29" s="3" t="s">
        <v>100</v>
      </c>
      <c r="C29" s="3" t="s">
        <v>119</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row>
    <row r="30" spans="1:84" x14ac:dyDescent="0.25">
      <c r="A30" s="3" t="s">
        <v>31</v>
      </c>
      <c r="B30" s="3" t="s">
        <v>100</v>
      </c>
      <c r="C30" s="3" t="s">
        <v>120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152</v>
      </c>
      <c r="AX30">
        <v>261</v>
      </c>
      <c r="AY30">
        <v>363</v>
      </c>
      <c r="AZ30">
        <v>440</v>
      </c>
      <c r="BA30">
        <v>597</v>
      </c>
      <c r="BB30">
        <v>706</v>
      </c>
      <c r="BC30">
        <v>682</v>
      </c>
      <c r="BD30">
        <v>642</v>
      </c>
      <c r="BE30">
        <v>576</v>
      </c>
      <c r="BF30">
        <v>461</v>
      </c>
      <c r="BG30">
        <v>319</v>
      </c>
      <c r="BH30">
        <v>283</v>
      </c>
      <c r="BI30">
        <v>266</v>
      </c>
      <c r="BJ30">
        <v>234</v>
      </c>
      <c r="BK30">
        <v>191</v>
      </c>
      <c r="BL30">
        <v>152</v>
      </c>
      <c r="BM30">
        <v>152</v>
      </c>
      <c r="BN30">
        <v>152</v>
      </c>
      <c r="BO30">
        <v>152</v>
      </c>
      <c r="BP30">
        <v>152</v>
      </c>
      <c r="BQ30">
        <v>152</v>
      </c>
      <c r="BR30">
        <v>152</v>
      </c>
      <c r="BS30">
        <v>152</v>
      </c>
      <c r="BT30">
        <v>152</v>
      </c>
      <c r="BU30">
        <v>152</v>
      </c>
      <c r="BV30">
        <v>152</v>
      </c>
      <c r="BW30">
        <v>152</v>
      </c>
      <c r="BX30">
        <v>152</v>
      </c>
      <c r="BY30">
        <v>152</v>
      </c>
      <c r="BZ30">
        <v>152</v>
      </c>
      <c r="CA30">
        <v>152</v>
      </c>
      <c r="CB30">
        <v>152</v>
      </c>
      <c r="CC30">
        <v>152</v>
      </c>
      <c r="CD30">
        <v>152</v>
      </c>
      <c r="CE30">
        <v>152</v>
      </c>
      <c r="CF30">
        <v>152</v>
      </c>
    </row>
    <row r="31" spans="1:84" x14ac:dyDescent="0.25">
      <c r="A31" s="3" t="s">
        <v>31</v>
      </c>
      <c r="B31" s="3" t="s">
        <v>99</v>
      </c>
      <c r="C31" s="3" t="s">
        <v>122</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2</v>
      </c>
      <c r="AA31">
        <v>3</v>
      </c>
      <c r="AB31">
        <v>5</v>
      </c>
      <c r="AC31">
        <v>7</v>
      </c>
      <c r="AD31">
        <v>10</v>
      </c>
      <c r="AE31">
        <v>15</v>
      </c>
      <c r="AF31">
        <v>21</v>
      </c>
      <c r="AG31">
        <v>29</v>
      </c>
      <c r="AH31">
        <v>40</v>
      </c>
      <c r="AI31">
        <v>54</v>
      </c>
      <c r="AJ31">
        <v>71</v>
      </c>
      <c r="AK31">
        <v>92</v>
      </c>
      <c r="AL31">
        <v>116</v>
      </c>
      <c r="AM31">
        <v>143</v>
      </c>
      <c r="AN31">
        <v>171</v>
      </c>
      <c r="AO31">
        <v>198</v>
      </c>
      <c r="AP31">
        <v>224</v>
      </c>
      <c r="AQ31">
        <v>245</v>
      </c>
      <c r="AR31">
        <v>226</v>
      </c>
      <c r="AS31">
        <v>198</v>
      </c>
      <c r="AT31">
        <v>161</v>
      </c>
      <c r="AU31">
        <v>120</v>
      </c>
      <c r="AV31">
        <v>141</v>
      </c>
      <c r="AW31">
        <v>147</v>
      </c>
      <c r="AX31">
        <v>150</v>
      </c>
      <c r="AY31">
        <v>131</v>
      </c>
      <c r="AZ31">
        <v>115</v>
      </c>
      <c r="BA31">
        <v>99</v>
      </c>
      <c r="BB31">
        <v>75</v>
      </c>
      <c r="BC31">
        <v>54</v>
      </c>
      <c r="BD31">
        <v>37</v>
      </c>
      <c r="BE31">
        <v>30</v>
      </c>
      <c r="BF31">
        <v>26</v>
      </c>
      <c r="BG31">
        <v>17</v>
      </c>
      <c r="BH31">
        <v>18</v>
      </c>
      <c r="BI31">
        <v>17</v>
      </c>
      <c r="BJ31">
        <v>14</v>
      </c>
      <c r="BK31">
        <v>11</v>
      </c>
      <c r="BL31">
        <v>7</v>
      </c>
      <c r="BM31">
        <v>7</v>
      </c>
      <c r="BN31">
        <v>7</v>
      </c>
      <c r="BO31">
        <v>7</v>
      </c>
      <c r="BP31">
        <v>7</v>
      </c>
      <c r="BQ31">
        <v>7</v>
      </c>
      <c r="BR31">
        <v>7</v>
      </c>
      <c r="BS31">
        <v>7</v>
      </c>
      <c r="BT31">
        <v>7</v>
      </c>
      <c r="BU31">
        <v>7</v>
      </c>
      <c r="BV31">
        <v>7</v>
      </c>
      <c r="BW31">
        <v>7</v>
      </c>
      <c r="BX31">
        <v>7</v>
      </c>
      <c r="BY31">
        <v>7</v>
      </c>
      <c r="BZ31">
        <v>7</v>
      </c>
      <c r="CA31">
        <v>7</v>
      </c>
      <c r="CB31">
        <v>7</v>
      </c>
      <c r="CC31">
        <v>7</v>
      </c>
      <c r="CD31">
        <v>7</v>
      </c>
      <c r="CE31">
        <v>7</v>
      </c>
      <c r="CF31">
        <v>7</v>
      </c>
    </row>
    <row r="32" spans="1:84" x14ac:dyDescent="0.25">
      <c r="A32" s="3" t="s">
        <v>31</v>
      </c>
      <c r="B32" s="3" t="s">
        <v>99</v>
      </c>
      <c r="C32" s="3" t="s">
        <v>116</v>
      </c>
      <c r="D32">
        <v>0</v>
      </c>
      <c r="E32">
        <v>0</v>
      </c>
      <c r="F32">
        <v>0</v>
      </c>
      <c r="G32">
        <v>0</v>
      </c>
      <c r="H32">
        <v>0</v>
      </c>
      <c r="I32">
        <v>0</v>
      </c>
      <c r="J32">
        <v>0</v>
      </c>
      <c r="K32">
        <v>0</v>
      </c>
      <c r="L32">
        <v>0</v>
      </c>
      <c r="M32">
        <v>0</v>
      </c>
      <c r="N32">
        <v>0</v>
      </c>
      <c r="O32">
        <v>0</v>
      </c>
      <c r="P32">
        <v>0</v>
      </c>
      <c r="Q32">
        <v>0</v>
      </c>
      <c r="R32">
        <v>0</v>
      </c>
      <c r="S32">
        <v>0</v>
      </c>
      <c r="T32">
        <v>0</v>
      </c>
      <c r="U32">
        <v>0</v>
      </c>
      <c r="V32">
        <v>1</v>
      </c>
      <c r="W32">
        <v>1</v>
      </c>
      <c r="X32">
        <v>2</v>
      </c>
      <c r="Y32">
        <v>3</v>
      </c>
      <c r="Z32">
        <v>4</v>
      </c>
      <c r="AA32">
        <v>6</v>
      </c>
      <c r="AB32">
        <v>10</v>
      </c>
      <c r="AC32">
        <v>14</v>
      </c>
      <c r="AD32">
        <v>20</v>
      </c>
      <c r="AE32">
        <v>28</v>
      </c>
      <c r="AF32">
        <v>38</v>
      </c>
      <c r="AG32">
        <v>52</v>
      </c>
      <c r="AH32">
        <v>68</v>
      </c>
      <c r="AI32">
        <v>88</v>
      </c>
      <c r="AJ32">
        <v>111</v>
      </c>
      <c r="AK32">
        <v>136</v>
      </c>
      <c r="AL32">
        <v>161</v>
      </c>
      <c r="AM32">
        <v>186</v>
      </c>
      <c r="AN32">
        <v>202</v>
      </c>
      <c r="AO32">
        <v>214</v>
      </c>
      <c r="AP32">
        <v>219</v>
      </c>
      <c r="AQ32">
        <v>216</v>
      </c>
      <c r="AR32">
        <v>180</v>
      </c>
      <c r="AS32">
        <v>144</v>
      </c>
      <c r="AT32">
        <v>108</v>
      </c>
      <c r="AU32">
        <v>75</v>
      </c>
      <c r="AV32">
        <v>82</v>
      </c>
      <c r="AW32">
        <v>82</v>
      </c>
      <c r="AX32">
        <v>81</v>
      </c>
      <c r="AY32">
        <v>69</v>
      </c>
      <c r="AZ32">
        <v>60</v>
      </c>
      <c r="BA32">
        <v>52</v>
      </c>
      <c r="BB32">
        <v>42</v>
      </c>
      <c r="BC32">
        <v>31</v>
      </c>
      <c r="BD32">
        <v>25</v>
      </c>
      <c r="BE32">
        <v>22</v>
      </c>
      <c r="BF32">
        <v>18</v>
      </c>
      <c r="BG32">
        <v>13</v>
      </c>
      <c r="BH32">
        <v>12</v>
      </c>
      <c r="BI32">
        <v>11</v>
      </c>
      <c r="BJ32">
        <v>10</v>
      </c>
      <c r="BK32">
        <v>8</v>
      </c>
      <c r="BL32">
        <v>7</v>
      </c>
      <c r="BM32">
        <v>7</v>
      </c>
      <c r="BN32">
        <v>7</v>
      </c>
      <c r="BO32">
        <v>7</v>
      </c>
      <c r="BP32">
        <v>7</v>
      </c>
      <c r="BQ32">
        <v>7</v>
      </c>
      <c r="BR32">
        <v>7</v>
      </c>
      <c r="BS32">
        <v>7</v>
      </c>
      <c r="BT32">
        <v>7</v>
      </c>
      <c r="BU32">
        <v>7</v>
      </c>
      <c r="BV32">
        <v>7</v>
      </c>
      <c r="BW32">
        <v>7</v>
      </c>
      <c r="BX32">
        <v>7</v>
      </c>
      <c r="BY32">
        <v>7</v>
      </c>
      <c r="BZ32">
        <v>7</v>
      </c>
      <c r="CA32">
        <v>7</v>
      </c>
      <c r="CB32">
        <v>7</v>
      </c>
      <c r="CC32">
        <v>7</v>
      </c>
      <c r="CD32">
        <v>7</v>
      </c>
      <c r="CE32">
        <v>7</v>
      </c>
      <c r="CF32">
        <v>7</v>
      </c>
    </row>
    <row r="33" spans="1:84" x14ac:dyDescent="0.25">
      <c r="A33" s="3" t="s">
        <v>31</v>
      </c>
      <c r="B33" s="3" t="s">
        <v>99</v>
      </c>
      <c r="C33" s="3" t="s">
        <v>117</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1</v>
      </c>
      <c r="AA33">
        <v>1</v>
      </c>
      <c r="AB33">
        <v>1</v>
      </c>
      <c r="AC33">
        <v>2</v>
      </c>
      <c r="AD33">
        <v>3</v>
      </c>
      <c r="AE33">
        <v>4</v>
      </c>
      <c r="AF33">
        <v>6</v>
      </c>
      <c r="AG33">
        <v>8</v>
      </c>
      <c r="AH33">
        <v>11</v>
      </c>
      <c r="AI33">
        <v>15</v>
      </c>
      <c r="AJ33">
        <v>20</v>
      </c>
      <c r="AK33">
        <v>26</v>
      </c>
      <c r="AL33">
        <v>34</v>
      </c>
      <c r="AM33">
        <v>42</v>
      </c>
      <c r="AN33">
        <v>51</v>
      </c>
      <c r="AO33">
        <v>60</v>
      </c>
      <c r="AP33">
        <v>68</v>
      </c>
      <c r="AQ33">
        <v>75</v>
      </c>
      <c r="AR33">
        <v>70</v>
      </c>
      <c r="AS33">
        <v>61</v>
      </c>
      <c r="AT33">
        <v>50</v>
      </c>
      <c r="AU33">
        <v>37</v>
      </c>
      <c r="AV33">
        <v>42</v>
      </c>
      <c r="AW33">
        <v>44</v>
      </c>
      <c r="AX33">
        <v>45</v>
      </c>
      <c r="AY33">
        <v>39</v>
      </c>
      <c r="AZ33">
        <v>35</v>
      </c>
      <c r="BA33">
        <v>32</v>
      </c>
      <c r="BB33">
        <v>26</v>
      </c>
      <c r="BC33">
        <v>20</v>
      </c>
      <c r="BD33">
        <v>16</v>
      </c>
      <c r="BE33">
        <v>14</v>
      </c>
      <c r="BF33">
        <v>11</v>
      </c>
      <c r="BG33">
        <v>7</v>
      </c>
      <c r="BH33">
        <v>5</v>
      </c>
      <c r="BI33">
        <v>5</v>
      </c>
      <c r="BJ33">
        <v>4</v>
      </c>
      <c r="BK33">
        <v>3</v>
      </c>
      <c r="BL33">
        <v>2</v>
      </c>
      <c r="BM33">
        <v>2</v>
      </c>
      <c r="BN33">
        <v>2</v>
      </c>
      <c r="BO33">
        <v>2</v>
      </c>
      <c r="BP33">
        <v>2</v>
      </c>
      <c r="BQ33">
        <v>2</v>
      </c>
      <c r="BR33">
        <v>2</v>
      </c>
      <c r="BS33">
        <v>2</v>
      </c>
      <c r="BT33">
        <v>2</v>
      </c>
      <c r="BU33">
        <v>2</v>
      </c>
      <c r="BV33">
        <v>2</v>
      </c>
      <c r="BW33">
        <v>2</v>
      </c>
      <c r="BX33">
        <v>2</v>
      </c>
      <c r="BY33">
        <v>2</v>
      </c>
      <c r="BZ33">
        <v>2</v>
      </c>
      <c r="CA33">
        <v>2</v>
      </c>
      <c r="CB33">
        <v>2</v>
      </c>
      <c r="CC33">
        <v>2</v>
      </c>
      <c r="CD33">
        <v>2</v>
      </c>
      <c r="CE33">
        <v>2</v>
      </c>
      <c r="CF33">
        <v>2</v>
      </c>
    </row>
    <row r="34" spans="1:84" x14ac:dyDescent="0.25">
      <c r="A34" s="3" t="s">
        <v>31</v>
      </c>
      <c r="B34" s="3" t="s">
        <v>99</v>
      </c>
      <c r="C34" s="3" t="s">
        <v>121</v>
      </c>
      <c r="D34">
        <v>0</v>
      </c>
      <c r="E34">
        <v>0</v>
      </c>
      <c r="F34">
        <v>0</v>
      </c>
      <c r="G34">
        <v>0</v>
      </c>
      <c r="H34">
        <v>0</v>
      </c>
      <c r="I34">
        <v>0</v>
      </c>
      <c r="J34">
        <v>0</v>
      </c>
      <c r="K34">
        <v>0</v>
      </c>
      <c r="L34">
        <v>0</v>
      </c>
      <c r="M34">
        <v>0</v>
      </c>
      <c r="N34">
        <v>0</v>
      </c>
      <c r="O34">
        <v>0</v>
      </c>
      <c r="P34">
        <v>0</v>
      </c>
      <c r="Q34">
        <v>0</v>
      </c>
      <c r="R34">
        <v>0</v>
      </c>
      <c r="S34">
        <v>0</v>
      </c>
      <c r="T34">
        <v>0</v>
      </c>
      <c r="U34">
        <v>0</v>
      </c>
      <c r="V34">
        <v>0</v>
      </c>
      <c r="W34">
        <v>1</v>
      </c>
      <c r="X34">
        <v>1</v>
      </c>
      <c r="Y34">
        <v>2</v>
      </c>
      <c r="Z34">
        <v>3</v>
      </c>
      <c r="AA34">
        <v>5</v>
      </c>
      <c r="AB34">
        <v>7</v>
      </c>
      <c r="AC34">
        <v>10</v>
      </c>
      <c r="AD34">
        <v>15</v>
      </c>
      <c r="AE34">
        <v>21</v>
      </c>
      <c r="AF34">
        <v>30</v>
      </c>
      <c r="AG34">
        <v>41</v>
      </c>
      <c r="AH34">
        <v>56</v>
      </c>
      <c r="AI34">
        <v>73</v>
      </c>
      <c r="AJ34">
        <v>94</v>
      </c>
      <c r="AK34">
        <v>116</v>
      </c>
      <c r="AL34">
        <v>141</v>
      </c>
      <c r="AM34">
        <v>166</v>
      </c>
      <c r="AN34">
        <v>192</v>
      </c>
      <c r="AO34">
        <v>217</v>
      </c>
      <c r="AP34">
        <v>240</v>
      </c>
      <c r="AQ34">
        <v>258</v>
      </c>
      <c r="AR34">
        <v>233</v>
      </c>
      <c r="AS34">
        <v>201</v>
      </c>
      <c r="AT34">
        <v>160</v>
      </c>
      <c r="AU34">
        <v>117</v>
      </c>
      <c r="AV34">
        <v>134</v>
      </c>
      <c r="AW34">
        <v>137</v>
      </c>
      <c r="AX34">
        <v>138</v>
      </c>
      <c r="AY34">
        <v>117</v>
      </c>
      <c r="AZ34">
        <v>103</v>
      </c>
      <c r="BA34">
        <v>93</v>
      </c>
      <c r="BB34">
        <v>72</v>
      </c>
      <c r="BC34">
        <v>52</v>
      </c>
      <c r="BD34">
        <v>44</v>
      </c>
      <c r="BE34">
        <v>36</v>
      </c>
      <c r="BF34">
        <v>24</v>
      </c>
      <c r="BG34">
        <v>14</v>
      </c>
      <c r="BH34">
        <v>13</v>
      </c>
      <c r="BI34">
        <v>12</v>
      </c>
      <c r="BJ34">
        <v>10</v>
      </c>
      <c r="BK34">
        <v>8</v>
      </c>
      <c r="BL34">
        <v>7</v>
      </c>
      <c r="BM34">
        <v>7</v>
      </c>
      <c r="BN34">
        <v>7</v>
      </c>
      <c r="BO34">
        <v>7</v>
      </c>
      <c r="BP34">
        <v>7</v>
      </c>
      <c r="BQ34">
        <v>7</v>
      </c>
      <c r="BR34">
        <v>7</v>
      </c>
      <c r="BS34">
        <v>7</v>
      </c>
      <c r="BT34">
        <v>7</v>
      </c>
      <c r="BU34">
        <v>7</v>
      </c>
      <c r="BV34">
        <v>7</v>
      </c>
      <c r="BW34">
        <v>7</v>
      </c>
      <c r="BX34">
        <v>7</v>
      </c>
      <c r="BY34">
        <v>7</v>
      </c>
      <c r="BZ34">
        <v>7</v>
      </c>
      <c r="CA34">
        <v>7</v>
      </c>
      <c r="CB34">
        <v>7</v>
      </c>
      <c r="CC34">
        <v>7</v>
      </c>
      <c r="CD34">
        <v>7</v>
      </c>
      <c r="CE34">
        <v>7</v>
      </c>
      <c r="CF34">
        <v>7</v>
      </c>
    </row>
    <row r="35" spans="1:84" x14ac:dyDescent="0.25">
      <c r="A35" s="3" t="s">
        <v>31</v>
      </c>
      <c r="B35" s="3" t="s">
        <v>99</v>
      </c>
      <c r="C35" s="3" t="s">
        <v>118</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113</v>
      </c>
      <c r="AS35">
        <v>135</v>
      </c>
      <c r="AT35">
        <v>179</v>
      </c>
      <c r="AU35">
        <v>232</v>
      </c>
      <c r="AV35">
        <v>97</v>
      </c>
      <c r="AW35">
        <v>90</v>
      </c>
      <c r="AX35">
        <v>56</v>
      </c>
      <c r="AY35">
        <v>69</v>
      </c>
      <c r="AZ35">
        <v>66</v>
      </c>
      <c r="BA35">
        <v>39</v>
      </c>
      <c r="BB35">
        <v>47</v>
      </c>
      <c r="BC35">
        <v>60</v>
      </c>
      <c r="BD35">
        <v>22</v>
      </c>
      <c r="BE35">
        <v>15</v>
      </c>
      <c r="BF35">
        <v>16</v>
      </c>
      <c r="BG35">
        <v>11</v>
      </c>
      <c r="BH35">
        <v>12</v>
      </c>
      <c r="BI35">
        <v>11</v>
      </c>
      <c r="BJ35">
        <v>9</v>
      </c>
      <c r="BK35">
        <v>7</v>
      </c>
      <c r="BL35">
        <v>5</v>
      </c>
      <c r="BM35">
        <v>5</v>
      </c>
      <c r="BN35">
        <v>5</v>
      </c>
      <c r="BO35">
        <v>5</v>
      </c>
      <c r="BP35">
        <v>5</v>
      </c>
      <c r="BQ35">
        <v>5</v>
      </c>
      <c r="BR35">
        <v>5</v>
      </c>
      <c r="BS35">
        <v>5</v>
      </c>
      <c r="BT35">
        <v>5</v>
      </c>
      <c r="BU35">
        <v>5</v>
      </c>
      <c r="BV35">
        <v>5</v>
      </c>
      <c r="BW35">
        <v>5</v>
      </c>
      <c r="BX35">
        <v>5</v>
      </c>
      <c r="BY35">
        <v>5</v>
      </c>
      <c r="BZ35">
        <v>5</v>
      </c>
      <c r="CA35">
        <v>5</v>
      </c>
      <c r="CB35">
        <v>5</v>
      </c>
      <c r="CC35">
        <v>5</v>
      </c>
      <c r="CD35">
        <v>5</v>
      </c>
      <c r="CE35">
        <v>5</v>
      </c>
      <c r="CF35">
        <v>5</v>
      </c>
    </row>
    <row r="36" spans="1:84" x14ac:dyDescent="0.25">
      <c r="A36" s="3" t="s">
        <v>31</v>
      </c>
      <c r="B36" s="3" t="s">
        <v>99</v>
      </c>
      <c r="C36" s="3" t="s">
        <v>119</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row>
    <row r="37" spans="1:84" x14ac:dyDescent="0.25">
      <c r="A37" s="3" t="s">
        <v>31</v>
      </c>
      <c r="B37" s="3" t="s">
        <v>99</v>
      </c>
      <c r="C37" s="3" t="s">
        <v>120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121</v>
      </c>
      <c r="AT37">
        <v>252</v>
      </c>
      <c r="AU37">
        <v>394</v>
      </c>
      <c r="AV37">
        <v>569</v>
      </c>
      <c r="AW37">
        <v>596</v>
      </c>
      <c r="AX37">
        <v>629</v>
      </c>
      <c r="AY37">
        <v>670</v>
      </c>
      <c r="AZ37">
        <v>714</v>
      </c>
      <c r="BA37">
        <v>666</v>
      </c>
      <c r="BB37">
        <v>598</v>
      </c>
      <c r="BC37">
        <v>507</v>
      </c>
      <c r="BD37">
        <v>424</v>
      </c>
      <c r="BE37">
        <v>318</v>
      </c>
      <c r="BF37">
        <v>275</v>
      </c>
      <c r="BG37">
        <v>214</v>
      </c>
      <c r="BH37">
        <v>189</v>
      </c>
      <c r="BI37">
        <v>177</v>
      </c>
      <c r="BJ37">
        <v>156</v>
      </c>
      <c r="BK37">
        <v>127</v>
      </c>
      <c r="BL37">
        <v>101</v>
      </c>
      <c r="BM37">
        <v>101</v>
      </c>
      <c r="BN37">
        <v>101</v>
      </c>
      <c r="BO37">
        <v>101</v>
      </c>
      <c r="BP37">
        <v>101</v>
      </c>
      <c r="BQ37">
        <v>101</v>
      </c>
      <c r="BR37">
        <v>101</v>
      </c>
      <c r="BS37">
        <v>101</v>
      </c>
      <c r="BT37">
        <v>101</v>
      </c>
      <c r="BU37">
        <v>101</v>
      </c>
      <c r="BV37">
        <v>101</v>
      </c>
      <c r="BW37">
        <v>101</v>
      </c>
      <c r="BX37">
        <v>101</v>
      </c>
      <c r="BY37">
        <v>101</v>
      </c>
      <c r="BZ37">
        <v>101</v>
      </c>
      <c r="CA37">
        <v>101</v>
      </c>
      <c r="CB37">
        <v>101</v>
      </c>
      <c r="CC37">
        <v>101</v>
      </c>
      <c r="CD37">
        <v>101</v>
      </c>
      <c r="CE37">
        <v>101</v>
      </c>
      <c r="CF37">
        <v>101</v>
      </c>
    </row>
    <row r="38" spans="1:84" x14ac:dyDescent="0.25">
      <c r="A38" s="3" t="s">
        <v>31</v>
      </c>
      <c r="B38" s="3" t="s">
        <v>115</v>
      </c>
      <c r="C38" s="3" t="s">
        <v>122</v>
      </c>
      <c r="D38">
        <v>0</v>
      </c>
      <c r="E38">
        <v>0</v>
      </c>
      <c r="F38">
        <v>0</v>
      </c>
      <c r="G38">
        <v>0</v>
      </c>
      <c r="H38">
        <v>0</v>
      </c>
      <c r="I38">
        <v>0</v>
      </c>
      <c r="J38">
        <v>0</v>
      </c>
      <c r="K38">
        <v>0</v>
      </c>
      <c r="L38">
        <v>0</v>
      </c>
      <c r="M38">
        <v>0</v>
      </c>
      <c r="N38">
        <v>0</v>
      </c>
      <c r="O38">
        <v>0</v>
      </c>
      <c r="P38">
        <v>0</v>
      </c>
      <c r="Q38">
        <v>0</v>
      </c>
      <c r="R38">
        <v>0</v>
      </c>
      <c r="S38">
        <v>0</v>
      </c>
      <c r="T38">
        <v>0</v>
      </c>
      <c r="U38">
        <v>0</v>
      </c>
      <c r="V38">
        <v>0</v>
      </c>
      <c r="W38">
        <v>1</v>
      </c>
      <c r="X38">
        <v>1</v>
      </c>
      <c r="Y38">
        <v>1</v>
      </c>
      <c r="Z38">
        <v>2</v>
      </c>
      <c r="AA38">
        <v>3</v>
      </c>
      <c r="AB38">
        <v>5</v>
      </c>
      <c r="AC38">
        <v>8</v>
      </c>
      <c r="AD38">
        <v>11</v>
      </c>
      <c r="AE38">
        <v>16</v>
      </c>
      <c r="AF38">
        <v>23</v>
      </c>
      <c r="AG38">
        <v>32</v>
      </c>
      <c r="AH38">
        <v>44</v>
      </c>
      <c r="AI38">
        <v>59</v>
      </c>
      <c r="AJ38">
        <v>78</v>
      </c>
      <c r="AK38">
        <v>101</v>
      </c>
      <c r="AL38">
        <v>127</v>
      </c>
      <c r="AM38">
        <v>153</v>
      </c>
      <c r="AN38">
        <v>169</v>
      </c>
      <c r="AO38">
        <v>169</v>
      </c>
      <c r="AP38">
        <v>153</v>
      </c>
      <c r="AQ38">
        <v>134</v>
      </c>
      <c r="AR38">
        <v>146</v>
      </c>
      <c r="AS38">
        <v>140</v>
      </c>
      <c r="AT38">
        <v>117</v>
      </c>
      <c r="AU38">
        <v>84</v>
      </c>
      <c r="AV38">
        <v>85</v>
      </c>
      <c r="AW38">
        <v>90</v>
      </c>
      <c r="AX38">
        <v>93</v>
      </c>
      <c r="AY38">
        <v>78</v>
      </c>
      <c r="AZ38">
        <v>63</v>
      </c>
      <c r="BA38">
        <v>58</v>
      </c>
      <c r="BB38">
        <v>44</v>
      </c>
      <c r="BC38">
        <v>36</v>
      </c>
      <c r="BD38">
        <v>27</v>
      </c>
      <c r="BE38">
        <v>25</v>
      </c>
      <c r="BF38">
        <v>24</v>
      </c>
      <c r="BG38">
        <v>17</v>
      </c>
      <c r="BH38">
        <v>19</v>
      </c>
      <c r="BI38">
        <v>18</v>
      </c>
      <c r="BJ38">
        <v>16</v>
      </c>
      <c r="BK38">
        <v>11</v>
      </c>
      <c r="BL38">
        <v>8</v>
      </c>
      <c r="BM38">
        <v>8</v>
      </c>
      <c r="BN38">
        <v>8</v>
      </c>
      <c r="BO38">
        <v>8</v>
      </c>
      <c r="BP38">
        <v>8</v>
      </c>
      <c r="BQ38">
        <v>8</v>
      </c>
      <c r="BR38">
        <v>8</v>
      </c>
      <c r="BS38">
        <v>8</v>
      </c>
      <c r="BT38">
        <v>8</v>
      </c>
      <c r="BU38">
        <v>8</v>
      </c>
      <c r="BV38">
        <v>8</v>
      </c>
      <c r="BW38">
        <v>8</v>
      </c>
      <c r="BX38">
        <v>8</v>
      </c>
      <c r="BY38">
        <v>8</v>
      </c>
      <c r="BZ38">
        <v>8</v>
      </c>
      <c r="CA38">
        <v>8</v>
      </c>
      <c r="CB38">
        <v>8</v>
      </c>
      <c r="CC38">
        <v>8</v>
      </c>
      <c r="CD38">
        <v>8</v>
      </c>
      <c r="CE38">
        <v>8</v>
      </c>
      <c r="CF38">
        <v>8</v>
      </c>
    </row>
    <row r="39" spans="1:84" x14ac:dyDescent="0.25">
      <c r="A39" s="3" t="s">
        <v>31</v>
      </c>
      <c r="B39" s="3" t="s">
        <v>115</v>
      </c>
      <c r="C39" s="3" t="s">
        <v>116</v>
      </c>
      <c r="D39">
        <v>0</v>
      </c>
      <c r="E39">
        <v>0</v>
      </c>
      <c r="F39">
        <v>0</v>
      </c>
      <c r="G39">
        <v>0</v>
      </c>
      <c r="H39">
        <v>0</v>
      </c>
      <c r="I39">
        <v>0</v>
      </c>
      <c r="J39">
        <v>0</v>
      </c>
      <c r="K39">
        <v>0</v>
      </c>
      <c r="L39">
        <v>0</v>
      </c>
      <c r="M39">
        <v>0</v>
      </c>
      <c r="N39">
        <v>0</v>
      </c>
      <c r="O39">
        <v>0</v>
      </c>
      <c r="P39">
        <v>0</v>
      </c>
      <c r="Q39">
        <v>0</v>
      </c>
      <c r="R39">
        <v>0</v>
      </c>
      <c r="S39">
        <v>0</v>
      </c>
      <c r="T39">
        <v>0</v>
      </c>
      <c r="U39">
        <v>0</v>
      </c>
      <c r="V39">
        <v>1</v>
      </c>
      <c r="W39">
        <v>1</v>
      </c>
      <c r="X39">
        <v>3</v>
      </c>
      <c r="Y39">
        <v>4</v>
      </c>
      <c r="Z39">
        <v>5</v>
      </c>
      <c r="AA39">
        <v>8</v>
      </c>
      <c r="AB39">
        <v>12</v>
      </c>
      <c r="AC39">
        <v>18</v>
      </c>
      <c r="AD39">
        <v>26</v>
      </c>
      <c r="AE39">
        <v>36</v>
      </c>
      <c r="AF39">
        <v>49</v>
      </c>
      <c r="AG39">
        <v>67</v>
      </c>
      <c r="AH39">
        <v>88</v>
      </c>
      <c r="AI39">
        <v>113</v>
      </c>
      <c r="AJ39">
        <v>143</v>
      </c>
      <c r="AK39">
        <v>175</v>
      </c>
      <c r="AL39">
        <v>205</v>
      </c>
      <c r="AM39">
        <v>230</v>
      </c>
      <c r="AN39">
        <v>233</v>
      </c>
      <c r="AO39">
        <v>211</v>
      </c>
      <c r="AP39">
        <v>172</v>
      </c>
      <c r="AQ39">
        <v>135</v>
      </c>
      <c r="AR39">
        <v>131</v>
      </c>
      <c r="AS39">
        <v>114</v>
      </c>
      <c r="AT39">
        <v>87</v>
      </c>
      <c r="AU39">
        <v>58</v>
      </c>
      <c r="AV39">
        <v>54</v>
      </c>
      <c r="AW39">
        <v>55</v>
      </c>
      <c r="AX39">
        <v>54</v>
      </c>
      <c r="AY39">
        <v>44</v>
      </c>
      <c r="AZ39">
        <v>35</v>
      </c>
      <c r="BA39">
        <v>32</v>
      </c>
      <c r="BB39">
        <v>26</v>
      </c>
      <c r="BC39">
        <v>22</v>
      </c>
      <c r="BD39">
        <v>20</v>
      </c>
      <c r="BE39">
        <v>20</v>
      </c>
      <c r="BF39">
        <v>18</v>
      </c>
      <c r="BG39">
        <v>15</v>
      </c>
      <c r="BH39">
        <v>15</v>
      </c>
      <c r="BI39">
        <v>13</v>
      </c>
      <c r="BJ39">
        <v>12</v>
      </c>
      <c r="BK39">
        <v>9</v>
      </c>
      <c r="BL39">
        <v>7</v>
      </c>
      <c r="BM39">
        <v>7</v>
      </c>
      <c r="BN39">
        <v>7</v>
      </c>
      <c r="BO39">
        <v>7</v>
      </c>
      <c r="BP39">
        <v>7</v>
      </c>
      <c r="BQ39">
        <v>7</v>
      </c>
      <c r="BR39">
        <v>7</v>
      </c>
      <c r="BS39">
        <v>7</v>
      </c>
      <c r="BT39">
        <v>7</v>
      </c>
      <c r="BU39">
        <v>7</v>
      </c>
      <c r="BV39">
        <v>7</v>
      </c>
      <c r="BW39">
        <v>7</v>
      </c>
      <c r="BX39">
        <v>7</v>
      </c>
      <c r="BY39">
        <v>7</v>
      </c>
      <c r="BZ39">
        <v>7</v>
      </c>
      <c r="CA39">
        <v>7</v>
      </c>
      <c r="CB39">
        <v>7</v>
      </c>
      <c r="CC39">
        <v>7</v>
      </c>
      <c r="CD39">
        <v>7</v>
      </c>
      <c r="CE39">
        <v>7</v>
      </c>
      <c r="CF39">
        <v>7</v>
      </c>
    </row>
    <row r="40" spans="1:84" x14ac:dyDescent="0.25">
      <c r="A40" s="3" t="s">
        <v>31</v>
      </c>
      <c r="B40" s="3" t="s">
        <v>115</v>
      </c>
      <c r="C40" s="3" t="s">
        <v>117</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1</v>
      </c>
      <c r="AA40">
        <v>1</v>
      </c>
      <c r="AB40">
        <v>2</v>
      </c>
      <c r="AC40">
        <v>3</v>
      </c>
      <c r="AD40">
        <v>4</v>
      </c>
      <c r="AE40">
        <v>6</v>
      </c>
      <c r="AF40">
        <v>9</v>
      </c>
      <c r="AG40">
        <v>12</v>
      </c>
      <c r="AH40">
        <v>17</v>
      </c>
      <c r="AI40">
        <v>23</v>
      </c>
      <c r="AJ40">
        <v>31</v>
      </c>
      <c r="AK40">
        <v>41</v>
      </c>
      <c r="AL40">
        <v>52</v>
      </c>
      <c r="AM40">
        <v>63</v>
      </c>
      <c r="AN40">
        <v>70</v>
      </c>
      <c r="AO40">
        <v>71</v>
      </c>
      <c r="AP40">
        <v>64</v>
      </c>
      <c r="AQ40">
        <v>56</v>
      </c>
      <c r="AR40">
        <v>58</v>
      </c>
      <c r="AS40">
        <v>55</v>
      </c>
      <c r="AT40">
        <v>45</v>
      </c>
      <c r="AU40">
        <v>32</v>
      </c>
      <c r="AV40">
        <v>31</v>
      </c>
      <c r="AW40">
        <v>33</v>
      </c>
      <c r="AX40">
        <v>33</v>
      </c>
      <c r="AY40">
        <v>27</v>
      </c>
      <c r="AZ40">
        <v>22</v>
      </c>
      <c r="BA40">
        <v>21</v>
      </c>
      <c r="BB40">
        <v>17</v>
      </c>
      <c r="BC40">
        <v>16</v>
      </c>
      <c r="BD40">
        <v>14</v>
      </c>
      <c r="BE40">
        <v>15</v>
      </c>
      <c r="BF40">
        <v>14</v>
      </c>
      <c r="BG40">
        <v>10</v>
      </c>
      <c r="BH40">
        <v>7</v>
      </c>
      <c r="BI40">
        <v>6</v>
      </c>
      <c r="BJ40">
        <v>5</v>
      </c>
      <c r="BK40">
        <v>4</v>
      </c>
      <c r="BL40">
        <v>3</v>
      </c>
      <c r="BM40">
        <v>3</v>
      </c>
      <c r="BN40">
        <v>3</v>
      </c>
      <c r="BO40">
        <v>3</v>
      </c>
      <c r="BP40">
        <v>3</v>
      </c>
      <c r="BQ40">
        <v>3</v>
      </c>
      <c r="BR40">
        <v>3</v>
      </c>
      <c r="BS40">
        <v>3</v>
      </c>
      <c r="BT40">
        <v>3</v>
      </c>
      <c r="BU40">
        <v>3</v>
      </c>
      <c r="BV40">
        <v>3</v>
      </c>
      <c r="BW40">
        <v>3</v>
      </c>
      <c r="BX40">
        <v>3</v>
      </c>
      <c r="BY40">
        <v>3</v>
      </c>
      <c r="BZ40">
        <v>3</v>
      </c>
      <c r="CA40">
        <v>3</v>
      </c>
      <c r="CB40">
        <v>3</v>
      </c>
      <c r="CC40">
        <v>3</v>
      </c>
      <c r="CD40">
        <v>3</v>
      </c>
      <c r="CE40">
        <v>3</v>
      </c>
      <c r="CF40">
        <v>3</v>
      </c>
    </row>
    <row r="41" spans="1:84" x14ac:dyDescent="0.25">
      <c r="A41" s="3" t="s">
        <v>31</v>
      </c>
      <c r="B41" s="3" t="s">
        <v>115</v>
      </c>
      <c r="C41" s="3" t="s">
        <v>121</v>
      </c>
      <c r="D41">
        <v>0</v>
      </c>
      <c r="E41">
        <v>0</v>
      </c>
      <c r="F41">
        <v>0</v>
      </c>
      <c r="G41">
        <v>0</v>
      </c>
      <c r="H41">
        <v>0</v>
      </c>
      <c r="I41">
        <v>0</v>
      </c>
      <c r="J41">
        <v>0</v>
      </c>
      <c r="K41">
        <v>0</v>
      </c>
      <c r="L41">
        <v>0</v>
      </c>
      <c r="M41">
        <v>0</v>
      </c>
      <c r="N41">
        <v>0</v>
      </c>
      <c r="O41">
        <v>0</v>
      </c>
      <c r="P41">
        <v>0</v>
      </c>
      <c r="Q41">
        <v>0</v>
      </c>
      <c r="R41">
        <v>0</v>
      </c>
      <c r="S41">
        <v>0</v>
      </c>
      <c r="T41">
        <v>0</v>
      </c>
      <c r="U41">
        <v>0</v>
      </c>
      <c r="V41">
        <v>1</v>
      </c>
      <c r="W41">
        <v>1</v>
      </c>
      <c r="X41">
        <v>2</v>
      </c>
      <c r="Y41">
        <v>3</v>
      </c>
      <c r="Z41">
        <v>4</v>
      </c>
      <c r="AA41">
        <v>6</v>
      </c>
      <c r="AB41">
        <v>9</v>
      </c>
      <c r="AC41">
        <v>14</v>
      </c>
      <c r="AD41">
        <v>20</v>
      </c>
      <c r="AE41">
        <v>29</v>
      </c>
      <c r="AF41">
        <v>41</v>
      </c>
      <c r="AG41">
        <v>57</v>
      </c>
      <c r="AH41">
        <v>76</v>
      </c>
      <c r="AI41">
        <v>100</v>
      </c>
      <c r="AJ41">
        <v>128</v>
      </c>
      <c r="AK41">
        <v>160</v>
      </c>
      <c r="AL41">
        <v>192</v>
      </c>
      <c r="AM41">
        <v>220</v>
      </c>
      <c r="AN41">
        <v>236</v>
      </c>
      <c r="AO41">
        <v>229</v>
      </c>
      <c r="AP41">
        <v>201</v>
      </c>
      <c r="AQ41">
        <v>171</v>
      </c>
      <c r="AR41">
        <v>178</v>
      </c>
      <c r="AS41">
        <v>166</v>
      </c>
      <c r="AT41">
        <v>135</v>
      </c>
      <c r="AU41">
        <v>94</v>
      </c>
      <c r="AV41">
        <v>91</v>
      </c>
      <c r="AW41">
        <v>95</v>
      </c>
      <c r="AX41">
        <v>94</v>
      </c>
      <c r="AY41">
        <v>76</v>
      </c>
      <c r="AZ41">
        <v>60</v>
      </c>
      <c r="BA41">
        <v>58</v>
      </c>
      <c r="BB41">
        <v>45</v>
      </c>
      <c r="BC41">
        <v>38</v>
      </c>
      <c r="BD41">
        <v>35</v>
      </c>
      <c r="BE41">
        <v>35</v>
      </c>
      <c r="BF41">
        <v>26</v>
      </c>
      <c r="BG41">
        <v>17</v>
      </c>
      <c r="BH41">
        <v>16</v>
      </c>
      <c r="BI41">
        <v>14</v>
      </c>
      <c r="BJ41">
        <v>12</v>
      </c>
      <c r="BK41">
        <v>9</v>
      </c>
      <c r="BL41">
        <v>8</v>
      </c>
      <c r="BM41">
        <v>8</v>
      </c>
      <c r="BN41">
        <v>8</v>
      </c>
      <c r="BO41">
        <v>8</v>
      </c>
      <c r="BP41">
        <v>8</v>
      </c>
      <c r="BQ41">
        <v>8</v>
      </c>
      <c r="BR41">
        <v>8</v>
      </c>
      <c r="BS41">
        <v>8</v>
      </c>
      <c r="BT41">
        <v>8</v>
      </c>
      <c r="BU41">
        <v>8</v>
      </c>
      <c r="BV41">
        <v>8</v>
      </c>
      <c r="BW41">
        <v>8</v>
      </c>
      <c r="BX41">
        <v>8</v>
      </c>
      <c r="BY41">
        <v>8</v>
      </c>
      <c r="BZ41">
        <v>8</v>
      </c>
      <c r="CA41">
        <v>8</v>
      </c>
      <c r="CB41">
        <v>8</v>
      </c>
      <c r="CC41">
        <v>8</v>
      </c>
      <c r="CD41">
        <v>8</v>
      </c>
      <c r="CE41">
        <v>8</v>
      </c>
      <c r="CF41">
        <v>8</v>
      </c>
    </row>
    <row r="42" spans="1:84" x14ac:dyDescent="0.25">
      <c r="A42" s="3" t="s">
        <v>31</v>
      </c>
      <c r="B42" s="3" t="s">
        <v>115</v>
      </c>
      <c r="C42" s="3" t="s">
        <v>118</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4</v>
      </c>
      <c r="AM42">
        <v>17</v>
      </c>
      <c r="AN42">
        <v>48</v>
      </c>
      <c r="AO42">
        <v>107</v>
      </c>
      <c r="AP42">
        <v>173</v>
      </c>
      <c r="AQ42">
        <v>198</v>
      </c>
      <c r="AR42">
        <v>77</v>
      </c>
      <c r="AS42">
        <v>101</v>
      </c>
      <c r="AT42">
        <v>136</v>
      </c>
      <c r="AU42">
        <v>170</v>
      </c>
      <c r="AV42">
        <v>60</v>
      </c>
      <c r="AW42">
        <v>58</v>
      </c>
      <c r="AX42">
        <v>36</v>
      </c>
      <c r="AY42">
        <v>43</v>
      </c>
      <c r="AZ42">
        <v>37</v>
      </c>
      <c r="BA42">
        <v>24</v>
      </c>
      <c r="BB42">
        <v>29</v>
      </c>
      <c r="BC42">
        <v>43</v>
      </c>
      <c r="BD42">
        <v>17</v>
      </c>
      <c r="BE42">
        <v>14</v>
      </c>
      <c r="BF42">
        <v>16</v>
      </c>
      <c r="BG42">
        <v>13</v>
      </c>
      <c r="BH42">
        <v>14</v>
      </c>
      <c r="BI42">
        <v>13</v>
      </c>
      <c r="BJ42">
        <v>11</v>
      </c>
      <c r="BK42">
        <v>8</v>
      </c>
      <c r="BL42">
        <v>6</v>
      </c>
      <c r="BM42">
        <v>6</v>
      </c>
      <c r="BN42">
        <v>6</v>
      </c>
      <c r="BO42">
        <v>6</v>
      </c>
      <c r="BP42">
        <v>6</v>
      </c>
      <c r="BQ42">
        <v>6</v>
      </c>
      <c r="BR42">
        <v>6</v>
      </c>
      <c r="BS42">
        <v>6</v>
      </c>
      <c r="BT42">
        <v>6</v>
      </c>
      <c r="BU42">
        <v>6</v>
      </c>
      <c r="BV42">
        <v>6</v>
      </c>
      <c r="BW42">
        <v>6</v>
      </c>
      <c r="BX42">
        <v>6</v>
      </c>
      <c r="BY42">
        <v>6</v>
      </c>
      <c r="BZ42">
        <v>6</v>
      </c>
      <c r="CA42">
        <v>6</v>
      </c>
      <c r="CB42">
        <v>6</v>
      </c>
      <c r="CC42">
        <v>6</v>
      </c>
      <c r="CD42">
        <v>6</v>
      </c>
      <c r="CE42">
        <v>6</v>
      </c>
      <c r="CF42">
        <v>6</v>
      </c>
    </row>
    <row r="43" spans="1:84" x14ac:dyDescent="0.25">
      <c r="A43" s="3" t="s">
        <v>31</v>
      </c>
      <c r="B43" s="3" t="s">
        <v>115</v>
      </c>
      <c r="C43" s="3" t="s">
        <v>119</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row>
    <row r="44" spans="1:84" x14ac:dyDescent="0.25">
      <c r="A44" s="3" t="s">
        <v>31</v>
      </c>
      <c r="B44" s="3" t="s">
        <v>115</v>
      </c>
      <c r="C44" s="3" t="s">
        <v>120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6</v>
      </c>
      <c r="AN44">
        <v>29</v>
      </c>
      <c r="AO44">
        <v>84</v>
      </c>
      <c r="AP44">
        <v>180</v>
      </c>
      <c r="AQ44">
        <v>305</v>
      </c>
      <c r="AR44">
        <v>464</v>
      </c>
      <c r="AS44">
        <v>498</v>
      </c>
      <c r="AT44">
        <v>542</v>
      </c>
      <c r="AU44">
        <v>593</v>
      </c>
      <c r="AV44">
        <v>661</v>
      </c>
      <c r="AW44">
        <v>598</v>
      </c>
      <c r="AX44">
        <v>548</v>
      </c>
      <c r="AY44">
        <v>504</v>
      </c>
      <c r="AZ44">
        <v>457</v>
      </c>
      <c r="BA44">
        <v>405</v>
      </c>
      <c r="BB44">
        <v>372</v>
      </c>
      <c r="BC44">
        <v>350</v>
      </c>
      <c r="BD44">
        <v>327</v>
      </c>
      <c r="BE44">
        <v>300</v>
      </c>
      <c r="BF44">
        <v>270</v>
      </c>
      <c r="BG44">
        <v>228</v>
      </c>
      <c r="BH44">
        <v>203</v>
      </c>
      <c r="BI44">
        <v>192</v>
      </c>
      <c r="BJ44">
        <v>169</v>
      </c>
      <c r="BK44">
        <v>134</v>
      </c>
      <c r="BL44">
        <v>104</v>
      </c>
      <c r="BM44">
        <v>104</v>
      </c>
      <c r="BN44">
        <v>104</v>
      </c>
      <c r="BO44">
        <v>104</v>
      </c>
      <c r="BP44">
        <v>104</v>
      </c>
      <c r="BQ44">
        <v>104</v>
      </c>
      <c r="BR44">
        <v>104</v>
      </c>
      <c r="BS44">
        <v>104</v>
      </c>
      <c r="BT44">
        <v>104</v>
      </c>
      <c r="BU44">
        <v>104</v>
      </c>
      <c r="BV44">
        <v>104</v>
      </c>
      <c r="BW44">
        <v>104</v>
      </c>
      <c r="BX44">
        <v>104</v>
      </c>
      <c r="BY44">
        <v>104</v>
      </c>
      <c r="BZ44">
        <v>104</v>
      </c>
      <c r="CA44">
        <v>104</v>
      </c>
      <c r="CB44">
        <v>104</v>
      </c>
      <c r="CC44">
        <v>104</v>
      </c>
      <c r="CD44">
        <v>104</v>
      </c>
      <c r="CE44">
        <v>104</v>
      </c>
      <c r="CF44">
        <v>104</v>
      </c>
    </row>
    <row r="45" spans="1:84" x14ac:dyDescent="0.25">
      <c r="A45" s="3" t="s">
        <v>32</v>
      </c>
      <c r="B45" s="44" t="s">
        <v>128</v>
      </c>
      <c r="C45" s="3" t="s">
        <v>122</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1</v>
      </c>
      <c r="AF45">
        <v>1</v>
      </c>
      <c r="AG45">
        <v>1</v>
      </c>
      <c r="AH45">
        <v>2</v>
      </c>
      <c r="AI45">
        <v>2</v>
      </c>
      <c r="AJ45">
        <v>3</v>
      </c>
      <c r="AK45">
        <v>4</v>
      </c>
      <c r="AL45">
        <v>5</v>
      </c>
      <c r="AM45">
        <v>6</v>
      </c>
      <c r="AN45">
        <v>7</v>
      </c>
      <c r="AO45">
        <v>8</v>
      </c>
      <c r="AP45">
        <v>9</v>
      </c>
      <c r="AQ45">
        <v>10</v>
      </c>
      <c r="AR45">
        <v>11</v>
      </c>
      <c r="AS45">
        <v>12</v>
      </c>
      <c r="AT45">
        <v>12</v>
      </c>
      <c r="AU45">
        <v>12</v>
      </c>
      <c r="AV45">
        <v>13</v>
      </c>
      <c r="AW45">
        <v>13</v>
      </c>
      <c r="AX45">
        <v>11</v>
      </c>
      <c r="AY45">
        <v>9</v>
      </c>
      <c r="AZ45">
        <v>7</v>
      </c>
      <c r="BA45">
        <v>6</v>
      </c>
      <c r="BB45">
        <v>5</v>
      </c>
      <c r="BC45">
        <v>4</v>
      </c>
      <c r="BD45">
        <v>4</v>
      </c>
      <c r="BE45">
        <v>5</v>
      </c>
      <c r="BF45">
        <v>7</v>
      </c>
      <c r="BG45">
        <v>8</v>
      </c>
      <c r="BH45">
        <v>9</v>
      </c>
      <c r="BI45">
        <v>10</v>
      </c>
      <c r="BJ45">
        <v>10</v>
      </c>
      <c r="BK45">
        <v>9</v>
      </c>
      <c r="BL45">
        <v>7</v>
      </c>
      <c r="BM45">
        <v>7</v>
      </c>
      <c r="BN45">
        <v>7</v>
      </c>
      <c r="BO45">
        <v>7</v>
      </c>
      <c r="BP45">
        <v>7</v>
      </c>
      <c r="BQ45">
        <v>7</v>
      </c>
      <c r="BR45">
        <v>7</v>
      </c>
      <c r="BS45">
        <v>7</v>
      </c>
      <c r="BT45">
        <v>7</v>
      </c>
      <c r="BU45">
        <v>7</v>
      </c>
      <c r="BV45">
        <v>7</v>
      </c>
      <c r="BW45">
        <v>7</v>
      </c>
      <c r="BX45">
        <v>7</v>
      </c>
      <c r="BY45">
        <v>7</v>
      </c>
      <c r="BZ45">
        <v>7</v>
      </c>
      <c r="CA45">
        <v>7</v>
      </c>
      <c r="CB45">
        <v>7</v>
      </c>
      <c r="CC45">
        <v>7</v>
      </c>
      <c r="CD45">
        <v>7</v>
      </c>
      <c r="CE45">
        <v>7</v>
      </c>
      <c r="CF45">
        <v>7</v>
      </c>
    </row>
    <row r="46" spans="1:84" x14ac:dyDescent="0.25">
      <c r="A46" s="3" t="s">
        <v>32</v>
      </c>
      <c r="B46" s="44" t="s">
        <v>128</v>
      </c>
      <c r="C46" s="3" t="s">
        <v>116</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1</v>
      </c>
      <c r="AD46">
        <v>1</v>
      </c>
      <c r="AE46">
        <v>1</v>
      </c>
      <c r="AF46">
        <v>1</v>
      </c>
      <c r="AG46">
        <v>2</v>
      </c>
      <c r="AH46">
        <v>3</v>
      </c>
      <c r="AI46">
        <v>3</v>
      </c>
      <c r="AJ46">
        <v>4</v>
      </c>
      <c r="AK46">
        <v>5</v>
      </c>
      <c r="AL46">
        <v>6</v>
      </c>
      <c r="AM46">
        <v>7</v>
      </c>
      <c r="AN46">
        <v>8</v>
      </c>
      <c r="AO46">
        <v>8</v>
      </c>
      <c r="AP46">
        <v>9</v>
      </c>
      <c r="AQ46">
        <v>8</v>
      </c>
      <c r="AR46">
        <v>8</v>
      </c>
      <c r="AS46">
        <v>8</v>
      </c>
      <c r="AT46">
        <v>8</v>
      </c>
      <c r="AU46">
        <v>7</v>
      </c>
      <c r="AV46">
        <v>7</v>
      </c>
      <c r="AW46">
        <v>7</v>
      </c>
      <c r="AX46">
        <v>6</v>
      </c>
      <c r="AY46">
        <v>5</v>
      </c>
      <c r="AZ46">
        <v>4</v>
      </c>
      <c r="BA46">
        <v>3</v>
      </c>
      <c r="BB46">
        <v>3</v>
      </c>
      <c r="BC46">
        <v>2</v>
      </c>
      <c r="BD46">
        <v>3</v>
      </c>
      <c r="BE46">
        <v>4</v>
      </c>
      <c r="BF46">
        <v>5</v>
      </c>
      <c r="BG46">
        <v>6</v>
      </c>
      <c r="BH46">
        <v>6</v>
      </c>
      <c r="BI46">
        <v>6</v>
      </c>
      <c r="BJ46">
        <v>6</v>
      </c>
      <c r="BK46">
        <v>6</v>
      </c>
      <c r="BL46">
        <v>6</v>
      </c>
      <c r="BM46">
        <v>6</v>
      </c>
      <c r="BN46">
        <v>6</v>
      </c>
      <c r="BO46">
        <v>6</v>
      </c>
      <c r="BP46">
        <v>6</v>
      </c>
      <c r="BQ46">
        <v>6</v>
      </c>
      <c r="BR46">
        <v>6</v>
      </c>
      <c r="BS46">
        <v>6</v>
      </c>
      <c r="BT46">
        <v>6</v>
      </c>
      <c r="BU46">
        <v>6</v>
      </c>
      <c r="BV46">
        <v>6</v>
      </c>
      <c r="BW46">
        <v>6</v>
      </c>
      <c r="BX46">
        <v>6</v>
      </c>
      <c r="BY46">
        <v>6</v>
      </c>
      <c r="BZ46">
        <v>6</v>
      </c>
      <c r="CA46">
        <v>6</v>
      </c>
      <c r="CB46">
        <v>6</v>
      </c>
      <c r="CC46">
        <v>6</v>
      </c>
      <c r="CD46">
        <v>6</v>
      </c>
      <c r="CE46">
        <v>6</v>
      </c>
      <c r="CF46">
        <v>6</v>
      </c>
    </row>
    <row r="47" spans="1:84" x14ac:dyDescent="0.25">
      <c r="A47" s="3" t="s">
        <v>32</v>
      </c>
      <c r="B47" s="44" t="s">
        <v>128</v>
      </c>
      <c r="C47" s="3" t="s">
        <v>117</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1</v>
      </c>
      <c r="AJ47">
        <v>1</v>
      </c>
      <c r="AK47">
        <v>1</v>
      </c>
      <c r="AL47">
        <v>1</v>
      </c>
      <c r="AM47">
        <v>2</v>
      </c>
      <c r="AN47">
        <v>2</v>
      </c>
      <c r="AO47">
        <v>2</v>
      </c>
      <c r="AP47">
        <v>2</v>
      </c>
      <c r="AQ47">
        <v>3</v>
      </c>
      <c r="AR47">
        <v>3</v>
      </c>
      <c r="AS47">
        <v>3</v>
      </c>
      <c r="AT47">
        <v>3</v>
      </c>
      <c r="AU47">
        <v>3</v>
      </c>
      <c r="AV47">
        <v>3</v>
      </c>
      <c r="AW47">
        <v>3</v>
      </c>
      <c r="AX47">
        <v>3</v>
      </c>
      <c r="AY47">
        <v>2</v>
      </c>
      <c r="AZ47">
        <v>2</v>
      </c>
      <c r="BA47">
        <v>2</v>
      </c>
      <c r="BB47">
        <v>2</v>
      </c>
      <c r="BC47">
        <v>1</v>
      </c>
      <c r="BD47">
        <v>2</v>
      </c>
      <c r="BE47">
        <v>2</v>
      </c>
      <c r="BF47">
        <v>3</v>
      </c>
      <c r="BG47">
        <v>3</v>
      </c>
      <c r="BH47">
        <v>3</v>
      </c>
      <c r="BI47">
        <v>2</v>
      </c>
      <c r="BJ47">
        <v>2</v>
      </c>
      <c r="BK47">
        <v>2</v>
      </c>
      <c r="BL47">
        <v>2</v>
      </c>
      <c r="BM47">
        <v>2</v>
      </c>
      <c r="BN47">
        <v>2</v>
      </c>
      <c r="BO47">
        <v>2</v>
      </c>
      <c r="BP47">
        <v>2</v>
      </c>
      <c r="BQ47">
        <v>2</v>
      </c>
      <c r="BR47">
        <v>2</v>
      </c>
      <c r="BS47">
        <v>2</v>
      </c>
      <c r="BT47">
        <v>2</v>
      </c>
      <c r="BU47">
        <v>2</v>
      </c>
      <c r="BV47">
        <v>2</v>
      </c>
      <c r="BW47">
        <v>2</v>
      </c>
      <c r="BX47">
        <v>2</v>
      </c>
      <c r="BY47">
        <v>2</v>
      </c>
      <c r="BZ47">
        <v>2</v>
      </c>
      <c r="CA47">
        <v>2</v>
      </c>
      <c r="CB47">
        <v>2</v>
      </c>
      <c r="CC47">
        <v>2</v>
      </c>
      <c r="CD47">
        <v>2</v>
      </c>
      <c r="CE47">
        <v>2</v>
      </c>
      <c r="CF47">
        <v>2</v>
      </c>
    </row>
    <row r="48" spans="1:84" x14ac:dyDescent="0.25">
      <c r="A48" s="3" t="s">
        <v>32</v>
      </c>
      <c r="B48" s="44" t="s">
        <v>128</v>
      </c>
      <c r="C48" s="3" t="s">
        <v>121</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1</v>
      </c>
      <c r="AE48">
        <v>1</v>
      </c>
      <c r="AF48">
        <v>1</v>
      </c>
      <c r="AG48">
        <v>2</v>
      </c>
      <c r="AH48">
        <v>2</v>
      </c>
      <c r="AI48">
        <v>3</v>
      </c>
      <c r="AJ48">
        <v>4</v>
      </c>
      <c r="AK48">
        <v>5</v>
      </c>
      <c r="AL48">
        <v>6</v>
      </c>
      <c r="AM48">
        <v>7</v>
      </c>
      <c r="AN48">
        <v>8</v>
      </c>
      <c r="AO48">
        <v>9</v>
      </c>
      <c r="AP48">
        <v>10</v>
      </c>
      <c r="AQ48">
        <v>10</v>
      </c>
      <c r="AR48">
        <v>11</v>
      </c>
      <c r="AS48">
        <v>11</v>
      </c>
      <c r="AT48">
        <v>12</v>
      </c>
      <c r="AU48">
        <v>12</v>
      </c>
      <c r="AV48">
        <v>12</v>
      </c>
      <c r="AW48">
        <v>12</v>
      </c>
      <c r="AX48">
        <v>10</v>
      </c>
      <c r="AY48">
        <v>8</v>
      </c>
      <c r="AZ48">
        <v>6</v>
      </c>
      <c r="BA48">
        <v>6</v>
      </c>
      <c r="BB48">
        <v>5</v>
      </c>
      <c r="BC48">
        <v>4</v>
      </c>
      <c r="BD48">
        <v>5</v>
      </c>
      <c r="BE48">
        <v>6</v>
      </c>
      <c r="BF48">
        <v>6</v>
      </c>
      <c r="BG48">
        <v>6</v>
      </c>
      <c r="BH48">
        <v>7</v>
      </c>
      <c r="BI48">
        <v>7</v>
      </c>
      <c r="BJ48">
        <v>6</v>
      </c>
      <c r="BK48">
        <v>7</v>
      </c>
      <c r="BL48">
        <v>6</v>
      </c>
      <c r="BM48">
        <v>6</v>
      </c>
      <c r="BN48">
        <v>6</v>
      </c>
      <c r="BO48">
        <v>6</v>
      </c>
      <c r="BP48">
        <v>6</v>
      </c>
      <c r="BQ48">
        <v>6</v>
      </c>
      <c r="BR48">
        <v>6</v>
      </c>
      <c r="BS48">
        <v>6</v>
      </c>
      <c r="BT48">
        <v>6</v>
      </c>
      <c r="BU48">
        <v>6</v>
      </c>
      <c r="BV48">
        <v>6</v>
      </c>
      <c r="BW48">
        <v>6</v>
      </c>
      <c r="BX48">
        <v>6</v>
      </c>
      <c r="BY48">
        <v>6</v>
      </c>
      <c r="BZ48">
        <v>6</v>
      </c>
      <c r="CA48">
        <v>6</v>
      </c>
      <c r="CB48">
        <v>6</v>
      </c>
      <c r="CC48">
        <v>6</v>
      </c>
      <c r="CD48">
        <v>6</v>
      </c>
      <c r="CE48">
        <v>6</v>
      </c>
      <c r="CF48">
        <v>6</v>
      </c>
    </row>
    <row r="49" spans="1:84" x14ac:dyDescent="0.25">
      <c r="A49" s="3" t="s">
        <v>32</v>
      </c>
      <c r="B49" s="44" t="s">
        <v>128</v>
      </c>
      <c r="C49" s="3" t="s">
        <v>118</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4</v>
      </c>
      <c r="AY49">
        <v>5</v>
      </c>
      <c r="AZ49">
        <v>4</v>
      </c>
      <c r="BA49">
        <v>2</v>
      </c>
      <c r="BB49">
        <v>3</v>
      </c>
      <c r="BC49">
        <v>4</v>
      </c>
      <c r="BD49">
        <v>2</v>
      </c>
      <c r="BE49">
        <v>2</v>
      </c>
      <c r="BF49">
        <v>3</v>
      </c>
      <c r="BG49">
        <v>3</v>
      </c>
      <c r="BH49">
        <v>4</v>
      </c>
      <c r="BI49">
        <v>4</v>
      </c>
      <c r="BJ49">
        <v>4</v>
      </c>
      <c r="BK49">
        <v>3</v>
      </c>
      <c r="BL49">
        <v>3</v>
      </c>
      <c r="BM49">
        <v>3</v>
      </c>
      <c r="BN49">
        <v>3</v>
      </c>
      <c r="BO49">
        <v>3</v>
      </c>
      <c r="BP49">
        <v>3</v>
      </c>
      <c r="BQ49">
        <v>3</v>
      </c>
      <c r="BR49">
        <v>3</v>
      </c>
      <c r="BS49">
        <v>3</v>
      </c>
      <c r="BT49">
        <v>3</v>
      </c>
      <c r="BU49">
        <v>3</v>
      </c>
      <c r="BV49">
        <v>3</v>
      </c>
      <c r="BW49">
        <v>3</v>
      </c>
      <c r="BX49">
        <v>3</v>
      </c>
      <c r="BY49">
        <v>3</v>
      </c>
      <c r="BZ49">
        <v>3</v>
      </c>
      <c r="CA49">
        <v>3</v>
      </c>
      <c r="CB49">
        <v>3</v>
      </c>
      <c r="CC49">
        <v>3</v>
      </c>
      <c r="CD49">
        <v>3</v>
      </c>
      <c r="CE49">
        <v>3</v>
      </c>
      <c r="CF49">
        <v>3</v>
      </c>
    </row>
    <row r="50" spans="1:84" x14ac:dyDescent="0.25">
      <c r="A50" s="3" t="s">
        <v>32</v>
      </c>
      <c r="B50" s="44" t="s">
        <v>128</v>
      </c>
      <c r="C50" s="3" t="s">
        <v>119</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row>
    <row r="51" spans="1:84" x14ac:dyDescent="0.25">
      <c r="A51" s="3" t="s">
        <v>32</v>
      </c>
      <c r="B51" s="44" t="s">
        <v>128</v>
      </c>
      <c r="C51" s="3" t="s">
        <v>120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1</v>
      </c>
      <c r="AX51">
        <v>3</v>
      </c>
      <c r="AY51">
        <v>11</v>
      </c>
      <c r="AZ51">
        <v>23</v>
      </c>
      <c r="BA51">
        <v>38</v>
      </c>
      <c r="BB51">
        <v>51</v>
      </c>
      <c r="BC51">
        <v>97</v>
      </c>
      <c r="BD51">
        <v>137</v>
      </c>
      <c r="BE51">
        <v>208</v>
      </c>
      <c r="BF51">
        <v>275</v>
      </c>
      <c r="BG51">
        <v>309</v>
      </c>
      <c r="BH51">
        <v>351</v>
      </c>
      <c r="BI51">
        <v>361</v>
      </c>
      <c r="BJ51">
        <v>357</v>
      </c>
      <c r="BK51">
        <v>345</v>
      </c>
      <c r="BL51">
        <v>305</v>
      </c>
      <c r="BM51">
        <v>305</v>
      </c>
      <c r="BN51">
        <v>305</v>
      </c>
      <c r="BO51">
        <v>305</v>
      </c>
      <c r="BP51">
        <v>305</v>
      </c>
      <c r="BQ51">
        <v>305</v>
      </c>
      <c r="BR51">
        <v>305</v>
      </c>
      <c r="BS51">
        <v>305</v>
      </c>
      <c r="BT51">
        <v>305</v>
      </c>
      <c r="BU51">
        <v>305</v>
      </c>
      <c r="BV51">
        <v>305</v>
      </c>
      <c r="BW51">
        <v>305</v>
      </c>
      <c r="BX51">
        <v>305</v>
      </c>
      <c r="BY51">
        <v>305</v>
      </c>
      <c r="BZ51">
        <v>305</v>
      </c>
      <c r="CA51">
        <v>305</v>
      </c>
      <c r="CB51">
        <v>305</v>
      </c>
      <c r="CC51">
        <v>305</v>
      </c>
      <c r="CD51">
        <v>305</v>
      </c>
      <c r="CE51">
        <v>305</v>
      </c>
      <c r="CF51">
        <v>305</v>
      </c>
    </row>
    <row r="52" spans="1:84" x14ac:dyDescent="0.25">
      <c r="A52" s="3" t="s">
        <v>32</v>
      </c>
      <c r="B52" s="3" t="s">
        <v>113</v>
      </c>
      <c r="C52" s="3" t="s">
        <v>122</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v>
      </c>
      <c r="AB52">
        <v>1</v>
      </c>
      <c r="AC52">
        <v>1</v>
      </c>
      <c r="AD52">
        <v>2</v>
      </c>
      <c r="AE52">
        <v>3</v>
      </c>
      <c r="AF52">
        <v>4</v>
      </c>
      <c r="AG52">
        <v>6</v>
      </c>
      <c r="AH52">
        <v>8</v>
      </c>
      <c r="AI52">
        <v>11</v>
      </c>
      <c r="AJ52">
        <v>14</v>
      </c>
      <c r="AK52">
        <v>18</v>
      </c>
      <c r="AL52">
        <v>23</v>
      </c>
      <c r="AM52">
        <v>29</v>
      </c>
      <c r="AN52">
        <v>34</v>
      </c>
      <c r="AO52">
        <v>40</v>
      </c>
      <c r="AP52">
        <v>45</v>
      </c>
      <c r="AQ52">
        <v>49</v>
      </c>
      <c r="AR52">
        <v>53</v>
      </c>
      <c r="AS52">
        <v>56</v>
      </c>
      <c r="AT52">
        <v>58</v>
      </c>
      <c r="AU52">
        <v>59</v>
      </c>
      <c r="AV52">
        <v>61</v>
      </c>
      <c r="AW52">
        <v>62</v>
      </c>
      <c r="AX52">
        <v>53</v>
      </c>
      <c r="AY52">
        <v>43</v>
      </c>
      <c r="AZ52">
        <v>35</v>
      </c>
      <c r="BA52">
        <v>30</v>
      </c>
      <c r="BB52">
        <v>24</v>
      </c>
      <c r="BC52">
        <v>17</v>
      </c>
      <c r="BD52">
        <v>13</v>
      </c>
      <c r="BE52">
        <v>13</v>
      </c>
      <c r="BF52">
        <v>15</v>
      </c>
      <c r="BG52">
        <v>13</v>
      </c>
      <c r="BH52">
        <v>15</v>
      </c>
      <c r="BI52">
        <v>14</v>
      </c>
      <c r="BJ52">
        <v>13</v>
      </c>
      <c r="BK52">
        <v>11</v>
      </c>
      <c r="BL52">
        <v>8</v>
      </c>
      <c r="BM52">
        <v>8</v>
      </c>
      <c r="BN52">
        <v>8</v>
      </c>
      <c r="BO52">
        <v>8</v>
      </c>
      <c r="BP52">
        <v>8</v>
      </c>
      <c r="BQ52">
        <v>8</v>
      </c>
      <c r="BR52">
        <v>8</v>
      </c>
      <c r="BS52">
        <v>8</v>
      </c>
      <c r="BT52">
        <v>8</v>
      </c>
      <c r="BU52">
        <v>8</v>
      </c>
      <c r="BV52">
        <v>8</v>
      </c>
      <c r="BW52">
        <v>8</v>
      </c>
      <c r="BX52">
        <v>8</v>
      </c>
      <c r="BY52">
        <v>8</v>
      </c>
      <c r="BZ52">
        <v>8</v>
      </c>
      <c r="CA52">
        <v>8</v>
      </c>
      <c r="CB52">
        <v>8</v>
      </c>
      <c r="CC52">
        <v>8</v>
      </c>
      <c r="CD52">
        <v>8</v>
      </c>
      <c r="CE52">
        <v>8</v>
      </c>
      <c r="CF52">
        <v>8</v>
      </c>
    </row>
    <row r="53" spans="1:84" x14ac:dyDescent="0.25">
      <c r="A53" s="3" t="s">
        <v>32</v>
      </c>
      <c r="B53" s="3" t="s">
        <v>113</v>
      </c>
      <c r="C53" s="3" t="s">
        <v>116</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1</v>
      </c>
      <c r="Z53">
        <v>1</v>
      </c>
      <c r="AA53">
        <v>1</v>
      </c>
      <c r="AB53">
        <v>2</v>
      </c>
      <c r="AC53">
        <v>3</v>
      </c>
      <c r="AD53">
        <v>4</v>
      </c>
      <c r="AE53">
        <v>5</v>
      </c>
      <c r="AF53">
        <v>7</v>
      </c>
      <c r="AG53">
        <v>10</v>
      </c>
      <c r="AH53">
        <v>13</v>
      </c>
      <c r="AI53">
        <v>17</v>
      </c>
      <c r="AJ53">
        <v>21</v>
      </c>
      <c r="AK53">
        <v>26</v>
      </c>
      <c r="AL53">
        <v>30</v>
      </c>
      <c r="AM53">
        <v>35</v>
      </c>
      <c r="AN53">
        <v>38</v>
      </c>
      <c r="AO53">
        <v>40</v>
      </c>
      <c r="AP53">
        <v>41</v>
      </c>
      <c r="AQ53">
        <v>41</v>
      </c>
      <c r="AR53">
        <v>40</v>
      </c>
      <c r="AS53">
        <v>38</v>
      </c>
      <c r="AT53">
        <v>36</v>
      </c>
      <c r="AU53">
        <v>35</v>
      </c>
      <c r="AV53">
        <v>34</v>
      </c>
      <c r="AW53">
        <v>33</v>
      </c>
      <c r="AX53">
        <v>27</v>
      </c>
      <c r="AY53">
        <v>22</v>
      </c>
      <c r="AZ53">
        <v>17</v>
      </c>
      <c r="BA53">
        <v>15</v>
      </c>
      <c r="BB53">
        <v>13</v>
      </c>
      <c r="BC53">
        <v>9</v>
      </c>
      <c r="BD53">
        <v>8</v>
      </c>
      <c r="BE53">
        <v>9</v>
      </c>
      <c r="BF53">
        <v>10</v>
      </c>
      <c r="BG53">
        <v>10</v>
      </c>
      <c r="BH53">
        <v>9</v>
      </c>
      <c r="BI53">
        <v>9</v>
      </c>
      <c r="BJ53">
        <v>9</v>
      </c>
      <c r="BK53">
        <v>8</v>
      </c>
      <c r="BL53">
        <v>7</v>
      </c>
      <c r="BM53">
        <v>7</v>
      </c>
      <c r="BN53">
        <v>7</v>
      </c>
      <c r="BO53">
        <v>7</v>
      </c>
      <c r="BP53">
        <v>7</v>
      </c>
      <c r="BQ53">
        <v>7</v>
      </c>
      <c r="BR53">
        <v>7</v>
      </c>
      <c r="BS53">
        <v>7</v>
      </c>
      <c r="BT53">
        <v>7</v>
      </c>
      <c r="BU53">
        <v>7</v>
      </c>
      <c r="BV53">
        <v>7</v>
      </c>
      <c r="BW53">
        <v>7</v>
      </c>
      <c r="BX53">
        <v>7</v>
      </c>
      <c r="BY53">
        <v>7</v>
      </c>
      <c r="BZ53">
        <v>7</v>
      </c>
      <c r="CA53">
        <v>7</v>
      </c>
      <c r="CB53">
        <v>7</v>
      </c>
      <c r="CC53">
        <v>7</v>
      </c>
      <c r="CD53">
        <v>7</v>
      </c>
      <c r="CE53">
        <v>7</v>
      </c>
      <c r="CF53">
        <v>7</v>
      </c>
    </row>
    <row r="54" spans="1:84" x14ac:dyDescent="0.25">
      <c r="A54" s="3" t="s">
        <v>32</v>
      </c>
      <c r="B54" s="3" t="s">
        <v>113</v>
      </c>
      <c r="C54" s="3" t="s">
        <v>117</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1</v>
      </c>
      <c r="AG54">
        <v>1</v>
      </c>
      <c r="AH54">
        <v>2</v>
      </c>
      <c r="AI54">
        <v>3</v>
      </c>
      <c r="AJ54">
        <v>4</v>
      </c>
      <c r="AK54">
        <v>5</v>
      </c>
      <c r="AL54">
        <v>6</v>
      </c>
      <c r="AM54">
        <v>7</v>
      </c>
      <c r="AN54">
        <v>9</v>
      </c>
      <c r="AO54">
        <v>10</v>
      </c>
      <c r="AP54">
        <v>12</v>
      </c>
      <c r="AQ54">
        <v>13</v>
      </c>
      <c r="AR54">
        <v>14</v>
      </c>
      <c r="AS54">
        <v>15</v>
      </c>
      <c r="AT54">
        <v>16</v>
      </c>
      <c r="AU54">
        <v>16</v>
      </c>
      <c r="AV54">
        <v>16</v>
      </c>
      <c r="AW54">
        <v>17</v>
      </c>
      <c r="AX54">
        <v>15</v>
      </c>
      <c r="AY54">
        <v>12</v>
      </c>
      <c r="AZ54">
        <v>10</v>
      </c>
      <c r="BA54">
        <v>9</v>
      </c>
      <c r="BB54">
        <v>8</v>
      </c>
      <c r="BC54">
        <v>6</v>
      </c>
      <c r="BD54">
        <v>5</v>
      </c>
      <c r="BE54">
        <v>6</v>
      </c>
      <c r="BF54">
        <v>6</v>
      </c>
      <c r="BG54">
        <v>5</v>
      </c>
      <c r="BH54">
        <v>4</v>
      </c>
      <c r="BI54">
        <v>4</v>
      </c>
      <c r="BJ54">
        <v>3</v>
      </c>
      <c r="BK54">
        <v>3</v>
      </c>
      <c r="BL54">
        <v>3</v>
      </c>
      <c r="BM54">
        <v>3</v>
      </c>
      <c r="BN54">
        <v>3</v>
      </c>
      <c r="BO54">
        <v>3</v>
      </c>
      <c r="BP54">
        <v>3</v>
      </c>
      <c r="BQ54">
        <v>3</v>
      </c>
      <c r="BR54">
        <v>3</v>
      </c>
      <c r="BS54">
        <v>3</v>
      </c>
      <c r="BT54">
        <v>3</v>
      </c>
      <c r="BU54">
        <v>3</v>
      </c>
      <c r="BV54">
        <v>3</v>
      </c>
      <c r="BW54">
        <v>3</v>
      </c>
      <c r="BX54">
        <v>3</v>
      </c>
      <c r="BY54">
        <v>3</v>
      </c>
      <c r="BZ54">
        <v>3</v>
      </c>
      <c r="CA54">
        <v>3</v>
      </c>
      <c r="CB54">
        <v>3</v>
      </c>
      <c r="CC54">
        <v>3</v>
      </c>
      <c r="CD54">
        <v>3</v>
      </c>
      <c r="CE54">
        <v>3</v>
      </c>
      <c r="CF54">
        <v>3</v>
      </c>
    </row>
    <row r="55" spans="1:84" x14ac:dyDescent="0.25">
      <c r="A55" s="3" t="s">
        <v>32</v>
      </c>
      <c r="B55" s="3" t="s">
        <v>113</v>
      </c>
      <c r="C55" s="3" t="s">
        <v>121</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1</v>
      </c>
      <c r="AA55">
        <v>1</v>
      </c>
      <c r="AB55">
        <v>1</v>
      </c>
      <c r="AC55">
        <v>2</v>
      </c>
      <c r="AD55">
        <v>3</v>
      </c>
      <c r="AE55">
        <v>4</v>
      </c>
      <c r="AF55">
        <v>6</v>
      </c>
      <c r="AG55">
        <v>8</v>
      </c>
      <c r="AH55">
        <v>11</v>
      </c>
      <c r="AI55">
        <v>14</v>
      </c>
      <c r="AJ55">
        <v>18</v>
      </c>
      <c r="AK55">
        <v>23</v>
      </c>
      <c r="AL55">
        <v>28</v>
      </c>
      <c r="AM55">
        <v>32</v>
      </c>
      <c r="AN55">
        <v>37</v>
      </c>
      <c r="AO55">
        <v>42</v>
      </c>
      <c r="AP55">
        <v>46</v>
      </c>
      <c r="AQ55">
        <v>50</v>
      </c>
      <c r="AR55">
        <v>53</v>
      </c>
      <c r="AS55">
        <v>55</v>
      </c>
      <c r="AT55">
        <v>56</v>
      </c>
      <c r="AU55">
        <v>56</v>
      </c>
      <c r="AV55">
        <v>57</v>
      </c>
      <c r="AW55">
        <v>56</v>
      </c>
      <c r="AX55">
        <v>48</v>
      </c>
      <c r="AY55">
        <v>38</v>
      </c>
      <c r="AZ55">
        <v>31</v>
      </c>
      <c r="BA55">
        <v>27</v>
      </c>
      <c r="BB55">
        <v>22</v>
      </c>
      <c r="BC55">
        <v>16</v>
      </c>
      <c r="BD55">
        <v>15</v>
      </c>
      <c r="BE55">
        <v>16</v>
      </c>
      <c r="BF55">
        <v>13</v>
      </c>
      <c r="BG55">
        <v>11</v>
      </c>
      <c r="BH55">
        <v>11</v>
      </c>
      <c r="BI55">
        <v>10</v>
      </c>
      <c r="BJ55">
        <v>9</v>
      </c>
      <c r="BK55">
        <v>8</v>
      </c>
      <c r="BL55">
        <v>8</v>
      </c>
      <c r="BM55">
        <v>8</v>
      </c>
      <c r="BN55">
        <v>8</v>
      </c>
      <c r="BO55">
        <v>8</v>
      </c>
      <c r="BP55">
        <v>8</v>
      </c>
      <c r="BQ55">
        <v>8</v>
      </c>
      <c r="BR55">
        <v>8</v>
      </c>
      <c r="BS55">
        <v>8</v>
      </c>
      <c r="BT55">
        <v>8</v>
      </c>
      <c r="BU55">
        <v>8</v>
      </c>
      <c r="BV55">
        <v>8</v>
      </c>
      <c r="BW55">
        <v>8</v>
      </c>
      <c r="BX55">
        <v>8</v>
      </c>
      <c r="BY55">
        <v>8</v>
      </c>
      <c r="BZ55">
        <v>8</v>
      </c>
      <c r="CA55">
        <v>8</v>
      </c>
      <c r="CB55">
        <v>8</v>
      </c>
      <c r="CC55">
        <v>8</v>
      </c>
      <c r="CD55">
        <v>8</v>
      </c>
      <c r="CE55">
        <v>8</v>
      </c>
      <c r="CF55">
        <v>8</v>
      </c>
    </row>
    <row r="56" spans="1:84" x14ac:dyDescent="0.25">
      <c r="A56" s="3" t="s">
        <v>32</v>
      </c>
      <c r="B56" s="3" t="s">
        <v>113</v>
      </c>
      <c r="C56" s="3" t="s">
        <v>118</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21</v>
      </c>
      <c r="AY56">
        <v>24</v>
      </c>
      <c r="AZ56">
        <v>20</v>
      </c>
      <c r="BA56">
        <v>12</v>
      </c>
      <c r="BB56">
        <v>15</v>
      </c>
      <c r="BC56">
        <v>17</v>
      </c>
      <c r="BD56">
        <v>7</v>
      </c>
      <c r="BE56">
        <v>6</v>
      </c>
      <c r="BF56">
        <v>7</v>
      </c>
      <c r="BG56">
        <v>7</v>
      </c>
      <c r="BH56">
        <v>8</v>
      </c>
      <c r="BI56">
        <v>8</v>
      </c>
      <c r="BJ56">
        <v>7</v>
      </c>
      <c r="BK56">
        <v>6</v>
      </c>
      <c r="BL56">
        <v>5</v>
      </c>
      <c r="BM56">
        <v>5</v>
      </c>
      <c r="BN56">
        <v>5</v>
      </c>
      <c r="BO56">
        <v>5</v>
      </c>
      <c r="BP56">
        <v>5</v>
      </c>
      <c r="BQ56">
        <v>5</v>
      </c>
      <c r="BR56">
        <v>5</v>
      </c>
      <c r="BS56">
        <v>5</v>
      </c>
      <c r="BT56">
        <v>5</v>
      </c>
      <c r="BU56">
        <v>5</v>
      </c>
      <c r="BV56">
        <v>5</v>
      </c>
      <c r="BW56">
        <v>5</v>
      </c>
      <c r="BX56">
        <v>5</v>
      </c>
      <c r="BY56">
        <v>5</v>
      </c>
      <c r="BZ56">
        <v>5</v>
      </c>
      <c r="CA56">
        <v>5</v>
      </c>
      <c r="CB56">
        <v>5</v>
      </c>
      <c r="CC56">
        <v>5</v>
      </c>
      <c r="CD56">
        <v>5</v>
      </c>
      <c r="CE56">
        <v>5</v>
      </c>
      <c r="CF56">
        <v>5</v>
      </c>
    </row>
    <row r="57" spans="1:84" x14ac:dyDescent="0.25">
      <c r="A57" s="3" t="s">
        <v>32</v>
      </c>
      <c r="B57" s="3" t="s">
        <v>113</v>
      </c>
      <c r="C57" s="3" t="s">
        <v>119</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row>
    <row r="58" spans="1:84" x14ac:dyDescent="0.25">
      <c r="A58" s="3" t="s">
        <v>32</v>
      </c>
      <c r="B58" s="3" t="s">
        <v>113</v>
      </c>
      <c r="C58" s="3" t="s">
        <v>120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1</v>
      </c>
      <c r="AX58">
        <v>4</v>
      </c>
      <c r="AY58">
        <v>34</v>
      </c>
      <c r="AZ58">
        <v>75</v>
      </c>
      <c r="BA58">
        <v>120</v>
      </c>
      <c r="BB58">
        <v>157</v>
      </c>
      <c r="BC58">
        <v>235</v>
      </c>
      <c r="BD58">
        <v>291</v>
      </c>
      <c r="BE58">
        <v>338</v>
      </c>
      <c r="BF58">
        <v>372</v>
      </c>
      <c r="BG58">
        <v>345</v>
      </c>
      <c r="BH58">
        <v>331</v>
      </c>
      <c r="BI58">
        <v>321</v>
      </c>
      <c r="BJ58">
        <v>294</v>
      </c>
      <c r="BK58">
        <v>252</v>
      </c>
      <c r="BL58">
        <v>207</v>
      </c>
      <c r="BM58">
        <v>207</v>
      </c>
      <c r="BN58">
        <v>207</v>
      </c>
      <c r="BO58">
        <v>207</v>
      </c>
      <c r="BP58">
        <v>207</v>
      </c>
      <c r="BQ58">
        <v>207</v>
      </c>
      <c r="BR58">
        <v>207</v>
      </c>
      <c r="BS58">
        <v>207</v>
      </c>
      <c r="BT58">
        <v>207</v>
      </c>
      <c r="BU58">
        <v>207</v>
      </c>
      <c r="BV58">
        <v>207</v>
      </c>
      <c r="BW58">
        <v>207</v>
      </c>
      <c r="BX58">
        <v>207</v>
      </c>
      <c r="BY58">
        <v>207</v>
      </c>
      <c r="BZ58">
        <v>207</v>
      </c>
      <c r="CA58">
        <v>207</v>
      </c>
      <c r="CB58">
        <v>207</v>
      </c>
      <c r="CC58">
        <v>207</v>
      </c>
      <c r="CD58">
        <v>207</v>
      </c>
      <c r="CE58">
        <v>207</v>
      </c>
      <c r="CF58">
        <v>207</v>
      </c>
    </row>
    <row r="59" spans="1:84" x14ac:dyDescent="0.25">
      <c r="A59" s="3" t="s">
        <v>32</v>
      </c>
      <c r="B59" s="3" t="s">
        <v>114</v>
      </c>
      <c r="C59" s="3" t="s">
        <v>122</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1</v>
      </c>
      <c r="Z59">
        <v>1</v>
      </c>
      <c r="AA59">
        <v>2</v>
      </c>
      <c r="AB59">
        <v>3</v>
      </c>
      <c r="AC59">
        <v>4</v>
      </c>
      <c r="AD59">
        <v>6</v>
      </c>
      <c r="AE59">
        <v>9</v>
      </c>
      <c r="AF59">
        <v>12</v>
      </c>
      <c r="AG59">
        <v>17</v>
      </c>
      <c r="AH59">
        <v>23</v>
      </c>
      <c r="AI59">
        <v>31</v>
      </c>
      <c r="AJ59">
        <v>41</v>
      </c>
      <c r="AK59">
        <v>54</v>
      </c>
      <c r="AL59">
        <v>68</v>
      </c>
      <c r="AM59">
        <v>83</v>
      </c>
      <c r="AN59">
        <v>99</v>
      </c>
      <c r="AO59">
        <v>115</v>
      </c>
      <c r="AP59">
        <v>130</v>
      </c>
      <c r="AQ59">
        <v>143</v>
      </c>
      <c r="AR59">
        <v>153</v>
      </c>
      <c r="AS59">
        <v>162</v>
      </c>
      <c r="AT59">
        <v>168</v>
      </c>
      <c r="AU59">
        <v>173</v>
      </c>
      <c r="AV59">
        <v>177</v>
      </c>
      <c r="AW59">
        <v>180</v>
      </c>
      <c r="AX59">
        <v>156</v>
      </c>
      <c r="AY59">
        <v>126</v>
      </c>
      <c r="AZ59">
        <v>100</v>
      </c>
      <c r="BA59">
        <v>85</v>
      </c>
      <c r="BB59">
        <v>66</v>
      </c>
      <c r="BC59">
        <v>43</v>
      </c>
      <c r="BD59">
        <v>30</v>
      </c>
      <c r="BE59">
        <v>27</v>
      </c>
      <c r="BF59">
        <v>26</v>
      </c>
      <c r="BG59">
        <v>19</v>
      </c>
      <c r="BH59">
        <v>21</v>
      </c>
      <c r="BI59">
        <v>20</v>
      </c>
      <c r="BJ59">
        <v>18</v>
      </c>
      <c r="BK59">
        <v>15</v>
      </c>
      <c r="BL59">
        <v>11</v>
      </c>
      <c r="BM59">
        <v>11</v>
      </c>
      <c r="BN59">
        <v>11</v>
      </c>
      <c r="BO59">
        <v>11</v>
      </c>
      <c r="BP59">
        <v>11</v>
      </c>
      <c r="BQ59">
        <v>11</v>
      </c>
      <c r="BR59">
        <v>11</v>
      </c>
      <c r="BS59">
        <v>11</v>
      </c>
      <c r="BT59">
        <v>11</v>
      </c>
      <c r="BU59">
        <v>11</v>
      </c>
      <c r="BV59">
        <v>11</v>
      </c>
      <c r="BW59">
        <v>11</v>
      </c>
      <c r="BX59">
        <v>11</v>
      </c>
      <c r="BY59">
        <v>11</v>
      </c>
      <c r="BZ59">
        <v>11</v>
      </c>
      <c r="CA59">
        <v>11</v>
      </c>
      <c r="CB59">
        <v>11</v>
      </c>
      <c r="CC59">
        <v>11</v>
      </c>
      <c r="CD59">
        <v>11</v>
      </c>
      <c r="CE59">
        <v>11</v>
      </c>
      <c r="CF59">
        <v>11</v>
      </c>
    </row>
    <row r="60" spans="1:84" x14ac:dyDescent="0.25">
      <c r="A60" s="3" t="s">
        <v>32</v>
      </c>
      <c r="B60" s="3" t="s">
        <v>114</v>
      </c>
      <c r="C60" s="3" t="s">
        <v>116</v>
      </c>
      <c r="D60">
        <v>0</v>
      </c>
      <c r="E60">
        <v>0</v>
      </c>
      <c r="F60">
        <v>0</v>
      </c>
      <c r="G60">
        <v>0</v>
      </c>
      <c r="H60">
        <v>0</v>
      </c>
      <c r="I60">
        <v>0</v>
      </c>
      <c r="J60">
        <v>0</v>
      </c>
      <c r="K60">
        <v>0</v>
      </c>
      <c r="L60">
        <v>0</v>
      </c>
      <c r="M60">
        <v>0</v>
      </c>
      <c r="N60">
        <v>0</v>
      </c>
      <c r="O60">
        <v>0</v>
      </c>
      <c r="P60">
        <v>0</v>
      </c>
      <c r="Q60">
        <v>0</v>
      </c>
      <c r="R60">
        <v>0</v>
      </c>
      <c r="S60">
        <v>0</v>
      </c>
      <c r="T60">
        <v>0</v>
      </c>
      <c r="U60">
        <v>0</v>
      </c>
      <c r="V60">
        <v>0</v>
      </c>
      <c r="W60">
        <v>1</v>
      </c>
      <c r="X60">
        <v>1</v>
      </c>
      <c r="Y60">
        <v>1</v>
      </c>
      <c r="Z60">
        <v>2</v>
      </c>
      <c r="AA60">
        <v>4</v>
      </c>
      <c r="AB60">
        <v>5</v>
      </c>
      <c r="AC60">
        <v>8</v>
      </c>
      <c r="AD60">
        <v>11</v>
      </c>
      <c r="AE60">
        <v>16</v>
      </c>
      <c r="AF60">
        <v>21</v>
      </c>
      <c r="AG60">
        <v>29</v>
      </c>
      <c r="AH60">
        <v>38</v>
      </c>
      <c r="AI60">
        <v>49</v>
      </c>
      <c r="AJ60">
        <v>62</v>
      </c>
      <c r="AK60">
        <v>75</v>
      </c>
      <c r="AL60">
        <v>89</v>
      </c>
      <c r="AM60">
        <v>103</v>
      </c>
      <c r="AN60">
        <v>112</v>
      </c>
      <c r="AO60">
        <v>118</v>
      </c>
      <c r="AP60">
        <v>121</v>
      </c>
      <c r="AQ60">
        <v>120</v>
      </c>
      <c r="AR60">
        <v>116</v>
      </c>
      <c r="AS60">
        <v>112</v>
      </c>
      <c r="AT60">
        <v>107</v>
      </c>
      <c r="AU60">
        <v>103</v>
      </c>
      <c r="AV60">
        <v>100</v>
      </c>
      <c r="AW60">
        <v>96</v>
      </c>
      <c r="AX60">
        <v>81</v>
      </c>
      <c r="AY60">
        <v>64</v>
      </c>
      <c r="AZ60">
        <v>51</v>
      </c>
      <c r="BA60">
        <v>43</v>
      </c>
      <c r="BB60">
        <v>36</v>
      </c>
      <c r="BC60">
        <v>24</v>
      </c>
      <c r="BD60">
        <v>20</v>
      </c>
      <c r="BE60">
        <v>19</v>
      </c>
      <c r="BF60">
        <v>17</v>
      </c>
      <c r="BG60">
        <v>15</v>
      </c>
      <c r="BH60">
        <v>14</v>
      </c>
      <c r="BI60">
        <v>13</v>
      </c>
      <c r="BJ60">
        <v>12</v>
      </c>
      <c r="BK60">
        <v>10</v>
      </c>
      <c r="BL60">
        <v>9</v>
      </c>
      <c r="BM60">
        <v>9</v>
      </c>
      <c r="BN60">
        <v>9</v>
      </c>
      <c r="BO60">
        <v>9</v>
      </c>
      <c r="BP60">
        <v>9</v>
      </c>
      <c r="BQ60">
        <v>9</v>
      </c>
      <c r="BR60">
        <v>9</v>
      </c>
      <c r="BS60">
        <v>9</v>
      </c>
      <c r="BT60">
        <v>9</v>
      </c>
      <c r="BU60">
        <v>9</v>
      </c>
      <c r="BV60">
        <v>9</v>
      </c>
      <c r="BW60">
        <v>9</v>
      </c>
      <c r="BX60">
        <v>9</v>
      </c>
      <c r="BY60">
        <v>9</v>
      </c>
      <c r="BZ60">
        <v>9</v>
      </c>
      <c r="CA60">
        <v>9</v>
      </c>
      <c r="CB60">
        <v>9</v>
      </c>
      <c r="CC60">
        <v>9</v>
      </c>
      <c r="CD60">
        <v>9</v>
      </c>
      <c r="CE60">
        <v>9</v>
      </c>
      <c r="CF60">
        <v>9</v>
      </c>
    </row>
    <row r="61" spans="1:84" x14ac:dyDescent="0.25">
      <c r="A61" s="3" t="s">
        <v>32</v>
      </c>
      <c r="B61" s="3" t="s">
        <v>114</v>
      </c>
      <c r="C61" s="3" t="s">
        <v>117</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1</v>
      </c>
      <c r="AC61">
        <v>1</v>
      </c>
      <c r="AD61">
        <v>1</v>
      </c>
      <c r="AE61">
        <v>2</v>
      </c>
      <c r="AF61">
        <v>3</v>
      </c>
      <c r="AG61">
        <v>4</v>
      </c>
      <c r="AH61">
        <v>6</v>
      </c>
      <c r="AI61">
        <v>8</v>
      </c>
      <c r="AJ61">
        <v>11</v>
      </c>
      <c r="AK61">
        <v>14</v>
      </c>
      <c r="AL61">
        <v>18</v>
      </c>
      <c r="AM61">
        <v>22</v>
      </c>
      <c r="AN61">
        <v>27</v>
      </c>
      <c r="AO61">
        <v>31</v>
      </c>
      <c r="AP61">
        <v>35</v>
      </c>
      <c r="AQ61">
        <v>39</v>
      </c>
      <c r="AR61">
        <v>42</v>
      </c>
      <c r="AS61">
        <v>45</v>
      </c>
      <c r="AT61">
        <v>47</v>
      </c>
      <c r="AU61">
        <v>48</v>
      </c>
      <c r="AV61">
        <v>49</v>
      </c>
      <c r="AW61">
        <v>50</v>
      </c>
      <c r="AX61">
        <v>43</v>
      </c>
      <c r="AY61">
        <v>35</v>
      </c>
      <c r="AZ61">
        <v>29</v>
      </c>
      <c r="BA61">
        <v>26</v>
      </c>
      <c r="BB61">
        <v>22</v>
      </c>
      <c r="BC61">
        <v>15</v>
      </c>
      <c r="BD61">
        <v>12</v>
      </c>
      <c r="BE61">
        <v>12</v>
      </c>
      <c r="BF61">
        <v>10</v>
      </c>
      <c r="BG61">
        <v>8</v>
      </c>
      <c r="BH61">
        <v>6</v>
      </c>
      <c r="BI61">
        <v>5</v>
      </c>
      <c r="BJ61">
        <v>5</v>
      </c>
      <c r="BK61">
        <v>4</v>
      </c>
      <c r="BL61">
        <v>3</v>
      </c>
      <c r="BM61">
        <v>3</v>
      </c>
      <c r="BN61">
        <v>3</v>
      </c>
      <c r="BO61">
        <v>3</v>
      </c>
      <c r="BP61">
        <v>3</v>
      </c>
      <c r="BQ61">
        <v>3</v>
      </c>
      <c r="BR61">
        <v>3</v>
      </c>
      <c r="BS61">
        <v>3</v>
      </c>
      <c r="BT61">
        <v>3</v>
      </c>
      <c r="BU61">
        <v>3</v>
      </c>
      <c r="BV61">
        <v>3</v>
      </c>
      <c r="BW61">
        <v>3</v>
      </c>
      <c r="BX61">
        <v>3</v>
      </c>
      <c r="BY61">
        <v>3</v>
      </c>
      <c r="BZ61">
        <v>3</v>
      </c>
      <c r="CA61">
        <v>3</v>
      </c>
      <c r="CB61">
        <v>3</v>
      </c>
      <c r="CC61">
        <v>3</v>
      </c>
      <c r="CD61">
        <v>3</v>
      </c>
      <c r="CE61">
        <v>3</v>
      </c>
      <c r="CF61">
        <v>3</v>
      </c>
    </row>
    <row r="62" spans="1:84" x14ac:dyDescent="0.25">
      <c r="A62" s="3" t="s">
        <v>32</v>
      </c>
      <c r="B62" s="3" t="s">
        <v>114</v>
      </c>
      <c r="C62" s="3" t="s">
        <v>121</v>
      </c>
      <c r="D62">
        <v>0</v>
      </c>
      <c r="E62">
        <v>0</v>
      </c>
      <c r="F62">
        <v>0</v>
      </c>
      <c r="G62">
        <v>0</v>
      </c>
      <c r="H62">
        <v>0</v>
      </c>
      <c r="I62">
        <v>0</v>
      </c>
      <c r="J62">
        <v>0</v>
      </c>
      <c r="K62">
        <v>0</v>
      </c>
      <c r="L62">
        <v>0</v>
      </c>
      <c r="M62">
        <v>0</v>
      </c>
      <c r="N62">
        <v>0</v>
      </c>
      <c r="O62">
        <v>0</v>
      </c>
      <c r="P62">
        <v>0</v>
      </c>
      <c r="Q62">
        <v>0</v>
      </c>
      <c r="R62">
        <v>0</v>
      </c>
      <c r="S62">
        <v>0</v>
      </c>
      <c r="T62">
        <v>0</v>
      </c>
      <c r="U62">
        <v>0</v>
      </c>
      <c r="V62">
        <v>0</v>
      </c>
      <c r="W62">
        <v>0</v>
      </c>
      <c r="X62">
        <v>1</v>
      </c>
      <c r="Y62">
        <v>1</v>
      </c>
      <c r="Z62">
        <v>2</v>
      </c>
      <c r="AA62">
        <v>3</v>
      </c>
      <c r="AB62">
        <v>4</v>
      </c>
      <c r="AC62">
        <v>6</v>
      </c>
      <c r="AD62">
        <v>8</v>
      </c>
      <c r="AE62">
        <v>12</v>
      </c>
      <c r="AF62">
        <v>17</v>
      </c>
      <c r="AG62">
        <v>24</v>
      </c>
      <c r="AH62">
        <v>32</v>
      </c>
      <c r="AI62">
        <v>42</v>
      </c>
      <c r="AJ62">
        <v>54</v>
      </c>
      <c r="AK62">
        <v>66</v>
      </c>
      <c r="AL62">
        <v>80</v>
      </c>
      <c r="AM62">
        <v>94</v>
      </c>
      <c r="AN62">
        <v>109</v>
      </c>
      <c r="AO62">
        <v>123</v>
      </c>
      <c r="AP62">
        <v>136</v>
      </c>
      <c r="AQ62">
        <v>146</v>
      </c>
      <c r="AR62">
        <v>154</v>
      </c>
      <c r="AS62">
        <v>159</v>
      </c>
      <c r="AT62">
        <v>163</v>
      </c>
      <c r="AU62">
        <v>165</v>
      </c>
      <c r="AV62">
        <v>166</v>
      </c>
      <c r="AW62">
        <v>165</v>
      </c>
      <c r="AX62">
        <v>140</v>
      </c>
      <c r="AY62">
        <v>111</v>
      </c>
      <c r="AZ62">
        <v>89</v>
      </c>
      <c r="BA62">
        <v>78</v>
      </c>
      <c r="BB62">
        <v>63</v>
      </c>
      <c r="BC62">
        <v>41</v>
      </c>
      <c r="BD62">
        <v>35</v>
      </c>
      <c r="BE62">
        <v>31</v>
      </c>
      <c r="BF62">
        <v>23</v>
      </c>
      <c r="BG62">
        <v>16</v>
      </c>
      <c r="BH62">
        <v>15</v>
      </c>
      <c r="BI62">
        <v>14</v>
      </c>
      <c r="BJ62">
        <v>12</v>
      </c>
      <c r="BK62">
        <v>11</v>
      </c>
      <c r="BL62">
        <v>10</v>
      </c>
      <c r="BM62">
        <v>10</v>
      </c>
      <c r="BN62">
        <v>10</v>
      </c>
      <c r="BO62">
        <v>10</v>
      </c>
      <c r="BP62">
        <v>10</v>
      </c>
      <c r="BQ62">
        <v>10</v>
      </c>
      <c r="BR62">
        <v>10</v>
      </c>
      <c r="BS62">
        <v>10</v>
      </c>
      <c r="BT62">
        <v>10</v>
      </c>
      <c r="BU62">
        <v>10</v>
      </c>
      <c r="BV62">
        <v>10</v>
      </c>
      <c r="BW62">
        <v>10</v>
      </c>
      <c r="BX62">
        <v>10</v>
      </c>
      <c r="BY62">
        <v>10</v>
      </c>
      <c r="BZ62">
        <v>10</v>
      </c>
      <c r="CA62">
        <v>10</v>
      </c>
      <c r="CB62">
        <v>10</v>
      </c>
      <c r="CC62">
        <v>10</v>
      </c>
      <c r="CD62">
        <v>10</v>
      </c>
      <c r="CE62">
        <v>10</v>
      </c>
      <c r="CF62">
        <v>10</v>
      </c>
    </row>
    <row r="63" spans="1:84" x14ac:dyDescent="0.25">
      <c r="A63" s="3" t="s">
        <v>32</v>
      </c>
      <c r="B63" s="3" t="s">
        <v>114</v>
      </c>
      <c r="C63" s="3" t="s">
        <v>118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60</v>
      </c>
      <c r="AY63">
        <v>70</v>
      </c>
      <c r="AZ63">
        <v>60</v>
      </c>
      <c r="BA63">
        <v>34</v>
      </c>
      <c r="BB63">
        <v>43</v>
      </c>
      <c r="BC63">
        <v>47</v>
      </c>
      <c r="BD63">
        <v>17</v>
      </c>
      <c r="BE63">
        <v>12</v>
      </c>
      <c r="BF63">
        <v>14</v>
      </c>
      <c r="BG63">
        <v>11</v>
      </c>
      <c r="BH63">
        <v>12</v>
      </c>
      <c r="BI63">
        <v>11</v>
      </c>
      <c r="BJ63">
        <v>10</v>
      </c>
      <c r="BK63">
        <v>8</v>
      </c>
      <c r="BL63">
        <v>6</v>
      </c>
      <c r="BM63">
        <v>6</v>
      </c>
      <c r="BN63">
        <v>6</v>
      </c>
      <c r="BO63">
        <v>6</v>
      </c>
      <c r="BP63">
        <v>6</v>
      </c>
      <c r="BQ63">
        <v>6</v>
      </c>
      <c r="BR63">
        <v>6</v>
      </c>
      <c r="BS63">
        <v>6</v>
      </c>
      <c r="BT63">
        <v>6</v>
      </c>
      <c r="BU63">
        <v>6</v>
      </c>
      <c r="BV63">
        <v>6</v>
      </c>
      <c r="BW63">
        <v>6</v>
      </c>
      <c r="BX63">
        <v>6</v>
      </c>
      <c r="BY63">
        <v>6</v>
      </c>
      <c r="BZ63">
        <v>6</v>
      </c>
      <c r="CA63">
        <v>6</v>
      </c>
      <c r="CB63">
        <v>6</v>
      </c>
      <c r="CC63">
        <v>6</v>
      </c>
      <c r="CD63">
        <v>6</v>
      </c>
      <c r="CE63">
        <v>6</v>
      </c>
      <c r="CF63">
        <v>6</v>
      </c>
    </row>
    <row r="64" spans="1:84" x14ac:dyDescent="0.25">
      <c r="A64" s="3" t="s">
        <v>32</v>
      </c>
      <c r="B64" s="3" t="s">
        <v>114</v>
      </c>
      <c r="C64" s="3" t="s">
        <v>119</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row>
    <row r="65" spans="1:84" x14ac:dyDescent="0.25">
      <c r="A65" s="3" t="s">
        <v>32</v>
      </c>
      <c r="B65" s="3" t="s">
        <v>114</v>
      </c>
      <c r="C65" s="3" t="s">
        <v>120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1</v>
      </c>
      <c r="AW65">
        <v>2</v>
      </c>
      <c r="AX65">
        <v>6</v>
      </c>
      <c r="AY65">
        <v>84</v>
      </c>
      <c r="AZ65">
        <v>178</v>
      </c>
      <c r="BA65">
        <v>265</v>
      </c>
      <c r="BB65">
        <v>320</v>
      </c>
      <c r="BC65">
        <v>420</v>
      </c>
      <c r="BD65">
        <v>470</v>
      </c>
      <c r="BE65">
        <v>480</v>
      </c>
      <c r="BF65">
        <v>476</v>
      </c>
      <c r="BG65">
        <v>409</v>
      </c>
      <c r="BH65">
        <v>380</v>
      </c>
      <c r="BI65">
        <v>365</v>
      </c>
      <c r="BJ65">
        <v>331</v>
      </c>
      <c r="BK65">
        <v>283</v>
      </c>
      <c r="BL65">
        <v>232</v>
      </c>
      <c r="BM65">
        <v>232</v>
      </c>
      <c r="BN65">
        <v>232</v>
      </c>
      <c r="BO65">
        <v>232</v>
      </c>
      <c r="BP65">
        <v>232</v>
      </c>
      <c r="BQ65">
        <v>232</v>
      </c>
      <c r="BR65">
        <v>232</v>
      </c>
      <c r="BS65">
        <v>232</v>
      </c>
      <c r="BT65">
        <v>232</v>
      </c>
      <c r="BU65">
        <v>232</v>
      </c>
      <c r="BV65">
        <v>232</v>
      </c>
      <c r="BW65">
        <v>232</v>
      </c>
      <c r="BX65">
        <v>232</v>
      </c>
      <c r="BY65">
        <v>232</v>
      </c>
      <c r="BZ65">
        <v>232</v>
      </c>
      <c r="CA65">
        <v>232</v>
      </c>
      <c r="CB65">
        <v>232</v>
      </c>
      <c r="CC65">
        <v>232</v>
      </c>
      <c r="CD65">
        <v>232</v>
      </c>
      <c r="CE65">
        <v>232</v>
      </c>
      <c r="CF65">
        <v>232</v>
      </c>
    </row>
    <row r="66" spans="1:84" x14ac:dyDescent="0.25">
      <c r="A66" s="3" t="s">
        <v>32</v>
      </c>
      <c r="B66" s="3" t="s">
        <v>100</v>
      </c>
      <c r="C66" s="3" t="s">
        <v>122</v>
      </c>
      <c r="D66">
        <v>0</v>
      </c>
      <c r="E66">
        <v>0</v>
      </c>
      <c r="F66">
        <v>0</v>
      </c>
      <c r="G66">
        <v>0</v>
      </c>
      <c r="H66">
        <v>0</v>
      </c>
      <c r="I66">
        <v>0</v>
      </c>
      <c r="J66">
        <v>0</v>
      </c>
      <c r="K66">
        <v>0</v>
      </c>
      <c r="L66">
        <v>0</v>
      </c>
      <c r="M66">
        <v>0</v>
      </c>
      <c r="N66">
        <v>0</v>
      </c>
      <c r="O66">
        <v>0</v>
      </c>
      <c r="P66">
        <v>0</v>
      </c>
      <c r="Q66">
        <v>0</v>
      </c>
      <c r="R66">
        <v>0</v>
      </c>
      <c r="S66">
        <v>0</v>
      </c>
      <c r="T66">
        <v>0</v>
      </c>
      <c r="U66">
        <v>0</v>
      </c>
      <c r="V66">
        <v>0</v>
      </c>
      <c r="W66">
        <v>0</v>
      </c>
      <c r="X66">
        <v>1</v>
      </c>
      <c r="Y66">
        <v>1</v>
      </c>
      <c r="Z66">
        <v>2</v>
      </c>
      <c r="AA66">
        <v>3</v>
      </c>
      <c r="AB66">
        <v>4</v>
      </c>
      <c r="AC66">
        <v>7</v>
      </c>
      <c r="AD66">
        <v>10</v>
      </c>
      <c r="AE66">
        <v>14</v>
      </c>
      <c r="AF66">
        <v>20</v>
      </c>
      <c r="AG66">
        <v>28</v>
      </c>
      <c r="AH66">
        <v>39</v>
      </c>
      <c r="AI66">
        <v>52</v>
      </c>
      <c r="AJ66">
        <v>69</v>
      </c>
      <c r="AK66">
        <v>89</v>
      </c>
      <c r="AL66">
        <v>113</v>
      </c>
      <c r="AM66">
        <v>139</v>
      </c>
      <c r="AN66">
        <v>165</v>
      </c>
      <c r="AO66">
        <v>192</v>
      </c>
      <c r="AP66">
        <v>216</v>
      </c>
      <c r="AQ66">
        <v>238</v>
      </c>
      <c r="AR66">
        <v>255</v>
      </c>
      <c r="AS66">
        <v>270</v>
      </c>
      <c r="AT66">
        <v>280</v>
      </c>
      <c r="AU66">
        <v>290</v>
      </c>
      <c r="AV66">
        <v>235</v>
      </c>
      <c r="AW66">
        <v>209</v>
      </c>
      <c r="AX66">
        <v>204</v>
      </c>
      <c r="AY66">
        <v>173</v>
      </c>
      <c r="AZ66">
        <v>148</v>
      </c>
      <c r="BA66">
        <v>127</v>
      </c>
      <c r="BB66">
        <v>100</v>
      </c>
      <c r="BC66">
        <v>67</v>
      </c>
      <c r="BD66">
        <v>45</v>
      </c>
      <c r="BE66">
        <v>38</v>
      </c>
      <c r="BF66">
        <v>33</v>
      </c>
      <c r="BG66">
        <v>21</v>
      </c>
      <c r="BH66">
        <v>22</v>
      </c>
      <c r="BI66">
        <v>21</v>
      </c>
      <c r="BJ66">
        <v>18</v>
      </c>
      <c r="BK66">
        <v>14</v>
      </c>
      <c r="BL66">
        <v>10</v>
      </c>
      <c r="BM66">
        <v>10</v>
      </c>
      <c r="BN66">
        <v>10</v>
      </c>
      <c r="BO66">
        <v>10</v>
      </c>
      <c r="BP66">
        <v>10</v>
      </c>
      <c r="BQ66">
        <v>10</v>
      </c>
      <c r="BR66">
        <v>10</v>
      </c>
      <c r="BS66">
        <v>10</v>
      </c>
      <c r="BT66">
        <v>10</v>
      </c>
      <c r="BU66">
        <v>10</v>
      </c>
      <c r="BV66">
        <v>10</v>
      </c>
      <c r="BW66">
        <v>10</v>
      </c>
      <c r="BX66">
        <v>10</v>
      </c>
      <c r="BY66">
        <v>10</v>
      </c>
      <c r="BZ66">
        <v>10</v>
      </c>
      <c r="CA66">
        <v>10</v>
      </c>
      <c r="CB66">
        <v>10</v>
      </c>
      <c r="CC66">
        <v>10</v>
      </c>
      <c r="CD66">
        <v>10</v>
      </c>
      <c r="CE66">
        <v>10</v>
      </c>
      <c r="CF66">
        <v>10</v>
      </c>
    </row>
    <row r="67" spans="1:84" x14ac:dyDescent="0.25">
      <c r="A67" s="3" t="s">
        <v>32</v>
      </c>
      <c r="B67" s="3" t="s">
        <v>100</v>
      </c>
      <c r="C67" s="3" t="s">
        <v>116</v>
      </c>
      <c r="D67">
        <v>0</v>
      </c>
      <c r="E67">
        <v>0</v>
      </c>
      <c r="F67">
        <v>0</v>
      </c>
      <c r="G67">
        <v>0</v>
      </c>
      <c r="H67">
        <v>0</v>
      </c>
      <c r="I67">
        <v>0</v>
      </c>
      <c r="J67">
        <v>0</v>
      </c>
      <c r="K67">
        <v>0</v>
      </c>
      <c r="L67">
        <v>0</v>
      </c>
      <c r="M67">
        <v>0</v>
      </c>
      <c r="N67">
        <v>0</v>
      </c>
      <c r="O67">
        <v>0</v>
      </c>
      <c r="P67">
        <v>0</v>
      </c>
      <c r="Q67">
        <v>0</v>
      </c>
      <c r="R67">
        <v>0</v>
      </c>
      <c r="S67">
        <v>0</v>
      </c>
      <c r="T67">
        <v>0</v>
      </c>
      <c r="U67">
        <v>0</v>
      </c>
      <c r="V67">
        <v>1</v>
      </c>
      <c r="W67">
        <v>1</v>
      </c>
      <c r="X67">
        <v>2</v>
      </c>
      <c r="Y67">
        <v>3</v>
      </c>
      <c r="Z67">
        <v>4</v>
      </c>
      <c r="AA67">
        <v>6</v>
      </c>
      <c r="AB67">
        <v>9</v>
      </c>
      <c r="AC67">
        <v>13</v>
      </c>
      <c r="AD67">
        <v>19</v>
      </c>
      <c r="AE67">
        <v>26</v>
      </c>
      <c r="AF67">
        <v>36</v>
      </c>
      <c r="AG67">
        <v>49</v>
      </c>
      <c r="AH67">
        <v>65</v>
      </c>
      <c r="AI67">
        <v>83</v>
      </c>
      <c r="AJ67">
        <v>105</v>
      </c>
      <c r="AK67">
        <v>128</v>
      </c>
      <c r="AL67">
        <v>152</v>
      </c>
      <c r="AM67">
        <v>174</v>
      </c>
      <c r="AN67">
        <v>190</v>
      </c>
      <c r="AO67">
        <v>200</v>
      </c>
      <c r="AP67">
        <v>205</v>
      </c>
      <c r="AQ67">
        <v>203</v>
      </c>
      <c r="AR67">
        <v>198</v>
      </c>
      <c r="AS67">
        <v>191</v>
      </c>
      <c r="AT67">
        <v>182</v>
      </c>
      <c r="AU67">
        <v>175</v>
      </c>
      <c r="AV67">
        <v>135</v>
      </c>
      <c r="AW67">
        <v>114</v>
      </c>
      <c r="AX67">
        <v>107</v>
      </c>
      <c r="AY67">
        <v>90</v>
      </c>
      <c r="AZ67">
        <v>76</v>
      </c>
      <c r="BA67">
        <v>66</v>
      </c>
      <c r="BB67">
        <v>55</v>
      </c>
      <c r="BC67">
        <v>38</v>
      </c>
      <c r="BD67">
        <v>30</v>
      </c>
      <c r="BE67">
        <v>27</v>
      </c>
      <c r="BF67">
        <v>21</v>
      </c>
      <c r="BG67">
        <v>16</v>
      </c>
      <c r="BH67">
        <v>15</v>
      </c>
      <c r="BI67">
        <v>13</v>
      </c>
      <c r="BJ67">
        <v>12</v>
      </c>
      <c r="BK67">
        <v>10</v>
      </c>
      <c r="BL67">
        <v>8</v>
      </c>
      <c r="BM67">
        <v>8</v>
      </c>
      <c r="BN67">
        <v>8</v>
      </c>
      <c r="BO67">
        <v>8</v>
      </c>
      <c r="BP67">
        <v>8</v>
      </c>
      <c r="BQ67">
        <v>8</v>
      </c>
      <c r="BR67">
        <v>8</v>
      </c>
      <c r="BS67">
        <v>8</v>
      </c>
      <c r="BT67">
        <v>8</v>
      </c>
      <c r="BU67">
        <v>8</v>
      </c>
      <c r="BV67">
        <v>8</v>
      </c>
      <c r="BW67">
        <v>8</v>
      </c>
      <c r="BX67">
        <v>8</v>
      </c>
      <c r="BY67">
        <v>8</v>
      </c>
      <c r="BZ67">
        <v>8</v>
      </c>
      <c r="CA67">
        <v>8</v>
      </c>
      <c r="CB67">
        <v>8</v>
      </c>
      <c r="CC67">
        <v>8</v>
      </c>
      <c r="CD67">
        <v>8</v>
      </c>
      <c r="CE67">
        <v>8</v>
      </c>
      <c r="CF67">
        <v>8</v>
      </c>
    </row>
    <row r="68" spans="1:84" x14ac:dyDescent="0.25">
      <c r="A68" s="3" t="s">
        <v>32</v>
      </c>
      <c r="B68" s="3" t="s">
        <v>100</v>
      </c>
      <c r="C68" s="3" t="s">
        <v>117</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1</v>
      </c>
      <c r="AB68">
        <v>1</v>
      </c>
      <c r="AC68">
        <v>2</v>
      </c>
      <c r="AD68">
        <v>2</v>
      </c>
      <c r="AE68">
        <v>4</v>
      </c>
      <c r="AF68">
        <v>5</v>
      </c>
      <c r="AG68">
        <v>7</v>
      </c>
      <c r="AH68">
        <v>10</v>
      </c>
      <c r="AI68">
        <v>14</v>
      </c>
      <c r="AJ68">
        <v>18</v>
      </c>
      <c r="AK68">
        <v>24</v>
      </c>
      <c r="AL68">
        <v>31</v>
      </c>
      <c r="AM68">
        <v>38</v>
      </c>
      <c r="AN68">
        <v>46</v>
      </c>
      <c r="AO68">
        <v>54</v>
      </c>
      <c r="AP68">
        <v>62</v>
      </c>
      <c r="AQ68">
        <v>68</v>
      </c>
      <c r="AR68">
        <v>74</v>
      </c>
      <c r="AS68">
        <v>78</v>
      </c>
      <c r="AT68">
        <v>81</v>
      </c>
      <c r="AU68">
        <v>84</v>
      </c>
      <c r="AV68">
        <v>68</v>
      </c>
      <c r="AW68">
        <v>60</v>
      </c>
      <c r="AX68">
        <v>59</v>
      </c>
      <c r="AY68">
        <v>50</v>
      </c>
      <c r="AZ68">
        <v>44</v>
      </c>
      <c r="BA68">
        <v>40</v>
      </c>
      <c r="BB68">
        <v>34</v>
      </c>
      <c r="BC68">
        <v>24</v>
      </c>
      <c r="BD68">
        <v>19</v>
      </c>
      <c r="BE68">
        <v>17</v>
      </c>
      <c r="BF68">
        <v>13</v>
      </c>
      <c r="BG68">
        <v>8</v>
      </c>
      <c r="BH68">
        <v>6</v>
      </c>
      <c r="BI68">
        <v>5</v>
      </c>
      <c r="BJ68">
        <v>5</v>
      </c>
      <c r="BK68">
        <v>4</v>
      </c>
      <c r="BL68">
        <v>3</v>
      </c>
      <c r="BM68">
        <v>3</v>
      </c>
      <c r="BN68">
        <v>3</v>
      </c>
      <c r="BO68">
        <v>3</v>
      </c>
      <c r="BP68">
        <v>3</v>
      </c>
      <c r="BQ68">
        <v>3</v>
      </c>
      <c r="BR68">
        <v>3</v>
      </c>
      <c r="BS68">
        <v>3</v>
      </c>
      <c r="BT68">
        <v>3</v>
      </c>
      <c r="BU68">
        <v>3</v>
      </c>
      <c r="BV68">
        <v>3</v>
      </c>
      <c r="BW68">
        <v>3</v>
      </c>
      <c r="BX68">
        <v>3</v>
      </c>
      <c r="BY68">
        <v>3</v>
      </c>
      <c r="BZ68">
        <v>3</v>
      </c>
      <c r="CA68">
        <v>3</v>
      </c>
      <c r="CB68">
        <v>3</v>
      </c>
      <c r="CC68">
        <v>3</v>
      </c>
      <c r="CD68">
        <v>3</v>
      </c>
      <c r="CE68">
        <v>3</v>
      </c>
      <c r="CF68">
        <v>3</v>
      </c>
    </row>
    <row r="69" spans="1:84" x14ac:dyDescent="0.25">
      <c r="A69" s="3" t="s">
        <v>32</v>
      </c>
      <c r="B69" s="3" t="s">
        <v>100</v>
      </c>
      <c r="C69" s="3" t="s">
        <v>121</v>
      </c>
      <c r="D69">
        <v>0</v>
      </c>
      <c r="E69">
        <v>0</v>
      </c>
      <c r="F69">
        <v>0</v>
      </c>
      <c r="G69">
        <v>0</v>
      </c>
      <c r="H69">
        <v>0</v>
      </c>
      <c r="I69">
        <v>0</v>
      </c>
      <c r="J69">
        <v>0</v>
      </c>
      <c r="K69">
        <v>0</v>
      </c>
      <c r="L69">
        <v>0</v>
      </c>
      <c r="M69">
        <v>0</v>
      </c>
      <c r="N69">
        <v>0</v>
      </c>
      <c r="O69">
        <v>0</v>
      </c>
      <c r="P69">
        <v>0</v>
      </c>
      <c r="Q69">
        <v>0</v>
      </c>
      <c r="R69">
        <v>0</v>
      </c>
      <c r="S69">
        <v>0</v>
      </c>
      <c r="T69">
        <v>0</v>
      </c>
      <c r="U69">
        <v>0</v>
      </c>
      <c r="V69">
        <v>0</v>
      </c>
      <c r="W69">
        <v>1</v>
      </c>
      <c r="X69">
        <v>1</v>
      </c>
      <c r="Y69">
        <v>2</v>
      </c>
      <c r="Z69">
        <v>3</v>
      </c>
      <c r="AA69">
        <v>4</v>
      </c>
      <c r="AB69">
        <v>6</v>
      </c>
      <c r="AC69">
        <v>10</v>
      </c>
      <c r="AD69">
        <v>14</v>
      </c>
      <c r="AE69">
        <v>20</v>
      </c>
      <c r="AF69">
        <v>29</v>
      </c>
      <c r="AG69">
        <v>40</v>
      </c>
      <c r="AH69">
        <v>54</v>
      </c>
      <c r="AI69">
        <v>71</v>
      </c>
      <c r="AJ69">
        <v>90</v>
      </c>
      <c r="AK69">
        <v>112</v>
      </c>
      <c r="AL69">
        <v>135</v>
      </c>
      <c r="AM69">
        <v>159</v>
      </c>
      <c r="AN69">
        <v>183</v>
      </c>
      <c r="AO69">
        <v>207</v>
      </c>
      <c r="AP69">
        <v>228</v>
      </c>
      <c r="AQ69">
        <v>246</v>
      </c>
      <c r="AR69">
        <v>260</v>
      </c>
      <c r="AS69">
        <v>269</v>
      </c>
      <c r="AT69">
        <v>274</v>
      </c>
      <c r="AU69">
        <v>278</v>
      </c>
      <c r="AV69">
        <v>222</v>
      </c>
      <c r="AW69">
        <v>194</v>
      </c>
      <c r="AX69">
        <v>185</v>
      </c>
      <c r="AY69">
        <v>154</v>
      </c>
      <c r="AZ69">
        <v>132</v>
      </c>
      <c r="BA69">
        <v>118</v>
      </c>
      <c r="BB69">
        <v>96</v>
      </c>
      <c r="BC69">
        <v>64</v>
      </c>
      <c r="BD69">
        <v>53</v>
      </c>
      <c r="BE69">
        <v>45</v>
      </c>
      <c r="BF69">
        <v>29</v>
      </c>
      <c r="BG69">
        <v>17</v>
      </c>
      <c r="BH69">
        <v>16</v>
      </c>
      <c r="BI69">
        <v>14</v>
      </c>
      <c r="BJ69">
        <v>12</v>
      </c>
      <c r="BK69">
        <v>10</v>
      </c>
      <c r="BL69">
        <v>9</v>
      </c>
      <c r="BM69">
        <v>9</v>
      </c>
      <c r="BN69">
        <v>9</v>
      </c>
      <c r="BO69">
        <v>9</v>
      </c>
      <c r="BP69">
        <v>9</v>
      </c>
      <c r="BQ69">
        <v>9</v>
      </c>
      <c r="BR69">
        <v>9</v>
      </c>
      <c r="BS69">
        <v>9</v>
      </c>
      <c r="BT69">
        <v>9</v>
      </c>
      <c r="BU69">
        <v>9</v>
      </c>
      <c r="BV69">
        <v>9</v>
      </c>
      <c r="BW69">
        <v>9</v>
      </c>
      <c r="BX69">
        <v>9</v>
      </c>
      <c r="BY69">
        <v>9</v>
      </c>
      <c r="BZ69">
        <v>9</v>
      </c>
      <c r="CA69">
        <v>9</v>
      </c>
      <c r="CB69">
        <v>9</v>
      </c>
      <c r="CC69">
        <v>9</v>
      </c>
      <c r="CD69">
        <v>9</v>
      </c>
      <c r="CE69">
        <v>9</v>
      </c>
      <c r="CF69">
        <v>9</v>
      </c>
    </row>
    <row r="70" spans="1:84" x14ac:dyDescent="0.25">
      <c r="A70" s="3" t="s">
        <v>32</v>
      </c>
      <c r="B70" s="3" t="s">
        <v>100</v>
      </c>
      <c r="C70" s="3" t="s">
        <v>118</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172</v>
      </c>
      <c r="AW70">
        <v>132</v>
      </c>
      <c r="AX70">
        <v>79</v>
      </c>
      <c r="AY70">
        <v>95</v>
      </c>
      <c r="AZ70">
        <v>87</v>
      </c>
      <c r="BA70">
        <v>50</v>
      </c>
      <c r="BB70">
        <v>63</v>
      </c>
      <c r="BC70">
        <v>74</v>
      </c>
      <c r="BD70">
        <v>26</v>
      </c>
      <c r="BE70">
        <v>18</v>
      </c>
      <c r="BF70">
        <v>18</v>
      </c>
      <c r="BG70">
        <v>13</v>
      </c>
      <c r="BH70">
        <v>14</v>
      </c>
      <c r="BI70">
        <v>13</v>
      </c>
      <c r="BJ70">
        <v>11</v>
      </c>
      <c r="BK70">
        <v>8</v>
      </c>
      <c r="BL70">
        <v>6</v>
      </c>
      <c r="BM70">
        <v>6</v>
      </c>
      <c r="BN70">
        <v>6</v>
      </c>
      <c r="BO70">
        <v>6</v>
      </c>
      <c r="BP70">
        <v>6</v>
      </c>
      <c r="BQ70">
        <v>6</v>
      </c>
      <c r="BR70">
        <v>6</v>
      </c>
      <c r="BS70">
        <v>6</v>
      </c>
      <c r="BT70">
        <v>6</v>
      </c>
      <c r="BU70">
        <v>6</v>
      </c>
      <c r="BV70">
        <v>6</v>
      </c>
      <c r="BW70">
        <v>6</v>
      </c>
      <c r="BX70">
        <v>6</v>
      </c>
      <c r="BY70">
        <v>6</v>
      </c>
      <c r="BZ70">
        <v>6</v>
      </c>
      <c r="CA70">
        <v>6</v>
      </c>
      <c r="CB70">
        <v>6</v>
      </c>
      <c r="CC70">
        <v>6</v>
      </c>
      <c r="CD70">
        <v>6</v>
      </c>
      <c r="CE70">
        <v>6</v>
      </c>
      <c r="CF70">
        <v>6</v>
      </c>
    </row>
    <row r="71" spans="1:84" x14ac:dyDescent="0.25">
      <c r="A71" s="3" t="s">
        <v>32</v>
      </c>
      <c r="B71" s="3" t="s">
        <v>100</v>
      </c>
      <c r="C71" s="3" t="s">
        <v>119</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row>
    <row r="72" spans="1:84" x14ac:dyDescent="0.25">
      <c r="A72" s="3" t="s">
        <v>32</v>
      </c>
      <c r="B72" s="3" t="s">
        <v>100</v>
      </c>
      <c r="C72" s="3" t="s">
        <v>120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159</v>
      </c>
      <c r="AX72">
        <v>274</v>
      </c>
      <c r="AY72">
        <v>383</v>
      </c>
      <c r="AZ72">
        <v>466</v>
      </c>
      <c r="BA72">
        <v>628</v>
      </c>
      <c r="BB72">
        <v>737</v>
      </c>
      <c r="BC72">
        <v>705</v>
      </c>
      <c r="BD72">
        <v>658</v>
      </c>
      <c r="BE72">
        <v>586</v>
      </c>
      <c r="BF72">
        <v>466</v>
      </c>
      <c r="BG72">
        <v>321</v>
      </c>
      <c r="BH72">
        <v>284</v>
      </c>
      <c r="BI72">
        <v>266</v>
      </c>
      <c r="BJ72">
        <v>235</v>
      </c>
      <c r="BK72">
        <v>191</v>
      </c>
      <c r="BL72">
        <v>153</v>
      </c>
      <c r="BM72">
        <v>153</v>
      </c>
      <c r="BN72">
        <v>153</v>
      </c>
      <c r="BO72">
        <v>153</v>
      </c>
      <c r="BP72">
        <v>153</v>
      </c>
      <c r="BQ72">
        <v>153</v>
      </c>
      <c r="BR72">
        <v>153</v>
      </c>
      <c r="BS72">
        <v>153</v>
      </c>
      <c r="BT72">
        <v>153</v>
      </c>
      <c r="BU72">
        <v>153</v>
      </c>
      <c r="BV72">
        <v>153</v>
      </c>
      <c r="BW72">
        <v>153</v>
      </c>
      <c r="BX72">
        <v>153</v>
      </c>
      <c r="BY72">
        <v>153</v>
      </c>
      <c r="BZ72">
        <v>153</v>
      </c>
      <c r="CA72">
        <v>153</v>
      </c>
      <c r="CB72">
        <v>153</v>
      </c>
      <c r="CC72">
        <v>153</v>
      </c>
      <c r="CD72">
        <v>153</v>
      </c>
      <c r="CE72">
        <v>153</v>
      </c>
      <c r="CF72">
        <v>153</v>
      </c>
    </row>
    <row r="73" spans="1:84" x14ac:dyDescent="0.25">
      <c r="A73" s="3" t="s">
        <v>32</v>
      </c>
      <c r="B73" s="3" t="s">
        <v>99</v>
      </c>
      <c r="C73" s="3" t="s">
        <v>122</v>
      </c>
      <c r="D73">
        <v>0</v>
      </c>
      <c r="E73">
        <v>0</v>
      </c>
      <c r="F73">
        <v>0</v>
      </c>
      <c r="G73">
        <v>0</v>
      </c>
      <c r="H73">
        <v>0</v>
      </c>
      <c r="I73">
        <v>0</v>
      </c>
      <c r="J73">
        <v>0</v>
      </c>
      <c r="K73">
        <v>0</v>
      </c>
      <c r="L73">
        <v>0</v>
      </c>
      <c r="M73">
        <v>0</v>
      </c>
      <c r="N73">
        <v>0</v>
      </c>
      <c r="O73">
        <v>0</v>
      </c>
      <c r="P73">
        <v>0</v>
      </c>
      <c r="Q73">
        <v>0</v>
      </c>
      <c r="R73">
        <v>0</v>
      </c>
      <c r="S73">
        <v>0</v>
      </c>
      <c r="T73">
        <v>0</v>
      </c>
      <c r="U73">
        <v>0</v>
      </c>
      <c r="V73">
        <v>0</v>
      </c>
      <c r="W73">
        <v>0</v>
      </c>
      <c r="X73">
        <v>1</v>
      </c>
      <c r="Y73">
        <v>1</v>
      </c>
      <c r="Z73">
        <v>2</v>
      </c>
      <c r="AA73">
        <v>3</v>
      </c>
      <c r="AB73">
        <v>5</v>
      </c>
      <c r="AC73">
        <v>7</v>
      </c>
      <c r="AD73">
        <v>10</v>
      </c>
      <c r="AE73">
        <v>15</v>
      </c>
      <c r="AF73">
        <v>21</v>
      </c>
      <c r="AG73">
        <v>29</v>
      </c>
      <c r="AH73">
        <v>40</v>
      </c>
      <c r="AI73">
        <v>54</v>
      </c>
      <c r="AJ73">
        <v>71</v>
      </c>
      <c r="AK73">
        <v>92</v>
      </c>
      <c r="AL73">
        <v>116</v>
      </c>
      <c r="AM73">
        <v>143</v>
      </c>
      <c r="AN73">
        <v>171</v>
      </c>
      <c r="AO73">
        <v>198</v>
      </c>
      <c r="AP73">
        <v>223</v>
      </c>
      <c r="AQ73">
        <v>245</v>
      </c>
      <c r="AR73">
        <v>226</v>
      </c>
      <c r="AS73">
        <v>200</v>
      </c>
      <c r="AT73">
        <v>164</v>
      </c>
      <c r="AU73">
        <v>123</v>
      </c>
      <c r="AV73">
        <v>145</v>
      </c>
      <c r="AW73">
        <v>153</v>
      </c>
      <c r="AX73">
        <v>158</v>
      </c>
      <c r="AY73">
        <v>138</v>
      </c>
      <c r="AZ73">
        <v>121</v>
      </c>
      <c r="BA73">
        <v>104</v>
      </c>
      <c r="BB73">
        <v>78</v>
      </c>
      <c r="BC73">
        <v>56</v>
      </c>
      <c r="BD73">
        <v>37</v>
      </c>
      <c r="BE73">
        <v>31</v>
      </c>
      <c r="BF73">
        <v>27</v>
      </c>
      <c r="BG73">
        <v>17</v>
      </c>
      <c r="BH73">
        <v>18</v>
      </c>
      <c r="BI73">
        <v>17</v>
      </c>
      <c r="BJ73">
        <v>14</v>
      </c>
      <c r="BK73">
        <v>11</v>
      </c>
      <c r="BL73">
        <v>7</v>
      </c>
      <c r="BM73">
        <v>7</v>
      </c>
      <c r="BN73">
        <v>7</v>
      </c>
      <c r="BO73">
        <v>7</v>
      </c>
      <c r="BP73">
        <v>7</v>
      </c>
      <c r="BQ73">
        <v>7</v>
      </c>
      <c r="BR73">
        <v>7</v>
      </c>
      <c r="BS73">
        <v>7</v>
      </c>
      <c r="BT73">
        <v>7</v>
      </c>
      <c r="BU73">
        <v>7</v>
      </c>
      <c r="BV73">
        <v>7</v>
      </c>
      <c r="BW73">
        <v>7</v>
      </c>
      <c r="BX73">
        <v>7</v>
      </c>
      <c r="BY73">
        <v>7</v>
      </c>
      <c r="BZ73">
        <v>7</v>
      </c>
      <c r="CA73">
        <v>7</v>
      </c>
      <c r="CB73">
        <v>7</v>
      </c>
      <c r="CC73">
        <v>7</v>
      </c>
      <c r="CD73">
        <v>7</v>
      </c>
      <c r="CE73">
        <v>7</v>
      </c>
      <c r="CF73">
        <v>7</v>
      </c>
    </row>
    <row r="74" spans="1:84" x14ac:dyDescent="0.25">
      <c r="A74" s="3" t="s">
        <v>32</v>
      </c>
      <c r="B74" s="3" t="s">
        <v>99</v>
      </c>
      <c r="C74" s="3" t="s">
        <v>116</v>
      </c>
      <c r="D74">
        <v>0</v>
      </c>
      <c r="E74">
        <v>0</v>
      </c>
      <c r="F74">
        <v>0</v>
      </c>
      <c r="G74">
        <v>0</v>
      </c>
      <c r="H74">
        <v>0</v>
      </c>
      <c r="I74">
        <v>0</v>
      </c>
      <c r="J74">
        <v>0</v>
      </c>
      <c r="K74">
        <v>0</v>
      </c>
      <c r="L74">
        <v>0</v>
      </c>
      <c r="M74">
        <v>0</v>
      </c>
      <c r="N74">
        <v>0</v>
      </c>
      <c r="O74">
        <v>0</v>
      </c>
      <c r="P74">
        <v>0</v>
      </c>
      <c r="Q74">
        <v>0</v>
      </c>
      <c r="R74">
        <v>0</v>
      </c>
      <c r="S74">
        <v>0</v>
      </c>
      <c r="T74">
        <v>0</v>
      </c>
      <c r="U74">
        <v>0</v>
      </c>
      <c r="V74">
        <v>1</v>
      </c>
      <c r="W74">
        <v>1</v>
      </c>
      <c r="X74">
        <v>2</v>
      </c>
      <c r="Y74">
        <v>3</v>
      </c>
      <c r="Z74">
        <v>4</v>
      </c>
      <c r="AA74">
        <v>6</v>
      </c>
      <c r="AB74">
        <v>9</v>
      </c>
      <c r="AC74">
        <v>14</v>
      </c>
      <c r="AD74">
        <v>20</v>
      </c>
      <c r="AE74">
        <v>28</v>
      </c>
      <c r="AF74">
        <v>38</v>
      </c>
      <c r="AG74">
        <v>52</v>
      </c>
      <c r="AH74">
        <v>69</v>
      </c>
      <c r="AI74">
        <v>89</v>
      </c>
      <c r="AJ74">
        <v>112</v>
      </c>
      <c r="AK74">
        <v>136</v>
      </c>
      <c r="AL74">
        <v>161</v>
      </c>
      <c r="AM74">
        <v>185</v>
      </c>
      <c r="AN74">
        <v>202</v>
      </c>
      <c r="AO74">
        <v>213</v>
      </c>
      <c r="AP74">
        <v>218</v>
      </c>
      <c r="AQ74">
        <v>216</v>
      </c>
      <c r="AR74">
        <v>181</v>
      </c>
      <c r="AS74">
        <v>146</v>
      </c>
      <c r="AT74">
        <v>110</v>
      </c>
      <c r="AU74">
        <v>77</v>
      </c>
      <c r="AV74">
        <v>85</v>
      </c>
      <c r="AW74">
        <v>85</v>
      </c>
      <c r="AX74">
        <v>85</v>
      </c>
      <c r="AY74">
        <v>73</v>
      </c>
      <c r="AZ74">
        <v>63</v>
      </c>
      <c r="BA74">
        <v>55</v>
      </c>
      <c r="BB74">
        <v>43</v>
      </c>
      <c r="BC74">
        <v>32</v>
      </c>
      <c r="BD74">
        <v>26</v>
      </c>
      <c r="BE74">
        <v>22</v>
      </c>
      <c r="BF74">
        <v>18</v>
      </c>
      <c r="BG74">
        <v>13</v>
      </c>
      <c r="BH74">
        <v>12</v>
      </c>
      <c r="BI74">
        <v>11</v>
      </c>
      <c r="BJ74">
        <v>10</v>
      </c>
      <c r="BK74">
        <v>8</v>
      </c>
      <c r="BL74">
        <v>7</v>
      </c>
      <c r="BM74">
        <v>7</v>
      </c>
      <c r="BN74">
        <v>7</v>
      </c>
      <c r="BO74">
        <v>7</v>
      </c>
      <c r="BP74">
        <v>7</v>
      </c>
      <c r="BQ74">
        <v>7</v>
      </c>
      <c r="BR74">
        <v>7</v>
      </c>
      <c r="BS74">
        <v>7</v>
      </c>
      <c r="BT74">
        <v>7</v>
      </c>
      <c r="BU74">
        <v>7</v>
      </c>
      <c r="BV74">
        <v>7</v>
      </c>
      <c r="BW74">
        <v>7</v>
      </c>
      <c r="BX74">
        <v>7</v>
      </c>
      <c r="BY74">
        <v>7</v>
      </c>
      <c r="BZ74">
        <v>7</v>
      </c>
      <c r="CA74">
        <v>7</v>
      </c>
      <c r="CB74">
        <v>7</v>
      </c>
      <c r="CC74">
        <v>7</v>
      </c>
      <c r="CD74">
        <v>7</v>
      </c>
      <c r="CE74">
        <v>7</v>
      </c>
      <c r="CF74">
        <v>7</v>
      </c>
    </row>
    <row r="75" spans="1:84" x14ac:dyDescent="0.25">
      <c r="A75" s="3" t="s">
        <v>32</v>
      </c>
      <c r="B75" s="3" t="s">
        <v>99</v>
      </c>
      <c r="C75" s="3" t="s">
        <v>117</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1</v>
      </c>
      <c r="AA75">
        <v>1</v>
      </c>
      <c r="AB75">
        <v>1</v>
      </c>
      <c r="AC75">
        <v>2</v>
      </c>
      <c r="AD75">
        <v>3</v>
      </c>
      <c r="AE75">
        <v>4</v>
      </c>
      <c r="AF75">
        <v>6</v>
      </c>
      <c r="AG75">
        <v>8</v>
      </c>
      <c r="AH75">
        <v>11</v>
      </c>
      <c r="AI75">
        <v>15</v>
      </c>
      <c r="AJ75">
        <v>20</v>
      </c>
      <c r="AK75">
        <v>26</v>
      </c>
      <c r="AL75">
        <v>34</v>
      </c>
      <c r="AM75">
        <v>42</v>
      </c>
      <c r="AN75">
        <v>51</v>
      </c>
      <c r="AO75">
        <v>59</v>
      </c>
      <c r="AP75">
        <v>68</v>
      </c>
      <c r="AQ75">
        <v>75</v>
      </c>
      <c r="AR75">
        <v>70</v>
      </c>
      <c r="AS75">
        <v>62</v>
      </c>
      <c r="AT75">
        <v>50</v>
      </c>
      <c r="AU75">
        <v>38</v>
      </c>
      <c r="AV75">
        <v>44</v>
      </c>
      <c r="AW75">
        <v>46</v>
      </c>
      <c r="AX75">
        <v>47</v>
      </c>
      <c r="AY75">
        <v>42</v>
      </c>
      <c r="AZ75">
        <v>37</v>
      </c>
      <c r="BA75">
        <v>34</v>
      </c>
      <c r="BB75">
        <v>27</v>
      </c>
      <c r="BC75">
        <v>21</v>
      </c>
      <c r="BD75">
        <v>16</v>
      </c>
      <c r="BE75">
        <v>15</v>
      </c>
      <c r="BF75">
        <v>11</v>
      </c>
      <c r="BG75">
        <v>7</v>
      </c>
      <c r="BH75">
        <v>5</v>
      </c>
      <c r="BI75">
        <v>5</v>
      </c>
      <c r="BJ75">
        <v>4</v>
      </c>
      <c r="BK75">
        <v>3</v>
      </c>
      <c r="BL75">
        <v>2</v>
      </c>
      <c r="BM75">
        <v>2</v>
      </c>
      <c r="BN75">
        <v>2</v>
      </c>
      <c r="BO75">
        <v>2</v>
      </c>
      <c r="BP75">
        <v>2</v>
      </c>
      <c r="BQ75">
        <v>2</v>
      </c>
      <c r="BR75">
        <v>2</v>
      </c>
      <c r="BS75">
        <v>2</v>
      </c>
      <c r="BT75">
        <v>2</v>
      </c>
      <c r="BU75">
        <v>2</v>
      </c>
      <c r="BV75">
        <v>2</v>
      </c>
      <c r="BW75">
        <v>2</v>
      </c>
      <c r="BX75">
        <v>2</v>
      </c>
      <c r="BY75">
        <v>2</v>
      </c>
      <c r="BZ75">
        <v>2</v>
      </c>
      <c r="CA75">
        <v>2</v>
      </c>
      <c r="CB75">
        <v>2</v>
      </c>
      <c r="CC75">
        <v>2</v>
      </c>
      <c r="CD75">
        <v>2</v>
      </c>
      <c r="CE75">
        <v>2</v>
      </c>
      <c r="CF75">
        <v>2</v>
      </c>
    </row>
    <row r="76" spans="1:84" x14ac:dyDescent="0.25">
      <c r="A76" s="3" t="s">
        <v>32</v>
      </c>
      <c r="B76" s="3" t="s">
        <v>99</v>
      </c>
      <c r="C76" s="3" t="s">
        <v>121</v>
      </c>
      <c r="D76">
        <v>0</v>
      </c>
      <c r="E76">
        <v>0</v>
      </c>
      <c r="F76">
        <v>0</v>
      </c>
      <c r="G76">
        <v>0</v>
      </c>
      <c r="H76">
        <v>0</v>
      </c>
      <c r="I76">
        <v>0</v>
      </c>
      <c r="J76">
        <v>0</v>
      </c>
      <c r="K76">
        <v>0</v>
      </c>
      <c r="L76">
        <v>0</v>
      </c>
      <c r="M76">
        <v>0</v>
      </c>
      <c r="N76">
        <v>0</v>
      </c>
      <c r="O76">
        <v>0</v>
      </c>
      <c r="P76">
        <v>0</v>
      </c>
      <c r="Q76">
        <v>0</v>
      </c>
      <c r="R76">
        <v>0</v>
      </c>
      <c r="S76">
        <v>0</v>
      </c>
      <c r="T76">
        <v>0</v>
      </c>
      <c r="U76">
        <v>0</v>
      </c>
      <c r="V76">
        <v>0</v>
      </c>
      <c r="W76">
        <v>1</v>
      </c>
      <c r="X76">
        <v>1</v>
      </c>
      <c r="Y76">
        <v>2</v>
      </c>
      <c r="Z76">
        <v>3</v>
      </c>
      <c r="AA76">
        <v>5</v>
      </c>
      <c r="AB76">
        <v>7</v>
      </c>
      <c r="AC76">
        <v>10</v>
      </c>
      <c r="AD76">
        <v>15</v>
      </c>
      <c r="AE76">
        <v>22</v>
      </c>
      <c r="AF76">
        <v>30</v>
      </c>
      <c r="AG76">
        <v>42</v>
      </c>
      <c r="AH76">
        <v>57</v>
      </c>
      <c r="AI76">
        <v>75</v>
      </c>
      <c r="AJ76">
        <v>96</v>
      </c>
      <c r="AK76">
        <v>119</v>
      </c>
      <c r="AL76">
        <v>143</v>
      </c>
      <c r="AM76">
        <v>168</v>
      </c>
      <c r="AN76">
        <v>194</v>
      </c>
      <c r="AO76">
        <v>219</v>
      </c>
      <c r="AP76">
        <v>242</v>
      </c>
      <c r="AQ76">
        <v>261</v>
      </c>
      <c r="AR76">
        <v>237</v>
      </c>
      <c r="AS76">
        <v>204</v>
      </c>
      <c r="AT76">
        <v>164</v>
      </c>
      <c r="AU76">
        <v>121</v>
      </c>
      <c r="AV76">
        <v>140</v>
      </c>
      <c r="AW76">
        <v>144</v>
      </c>
      <c r="AX76">
        <v>145</v>
      </c>
      <c r="AY76">
        <v>124</v>
      </c>
      <c r="AZ76">
        <v>110</v>
      </c>
      <c r="BA76">
        <v>98</v>
      </c>
      <c r="BB76">
        <v>76</v>
      </c>
      <c r="BC76">
        <v>54</v>
      </c>
      <c r="BD76">
        <v>45</v>
      </c>
      <c r="BE76">
        <v>37</v>
      </c>
      <c r="BF76">
        <v>24</v>
      </c>
      <c r="BG76">
        <v>14</v>
      </c>
      <c r="BH76">
        <v>13</v>
      </c>
      <c r="BI76">
        <v>12</v>
      </c>
      <c r="BJ76">
        <v>10</v>
      </c>
      <c r="BK76">
        <v>8</v>
      </c>
      <c r="BL76">
        <v>7</v>
      </c>
      <c r="BM76">
        <v>7</v>
      </c>
      <c r="BN76">
        <v>7</v>
      </c>
      <c r="BO76">
        <v>7</v>
      </c>
      <c r="BP76">
        <v>7</v>
      </c>
      <c r="BQ76">
        <v>7</v>
      </c>
      <c r="BR76">
        <v>7</v>
      </c>
      <c r="BS76">
        <v>7</v>
      </c>
      <c r="BT76">
        <v>7</v>
      </c>
      <c r="BU76">
        <v>7</v>
      </c>
      <c r="BV76">
        <v>7</v>
      </c>
      <c r="BW76">
        <v>7</v>
      </c>
      <c r="BX76">
        <v>7</v>
      </c>
      <c r="BY76">
        <v>7</v>
      </c>
      <c r="BZ76">
        <v>7</v>
      </c>
      <c r="CA76">
        <v>7</v>
      </c>
      <c r="CB76">
        <v>7</v>
      </c>
      <c r="CC76">
        <v>7</v>
      </c>
      <c r="CD76">
        <v>7</v>
      </c>
      <c r="CE76">
        <v>7</v>
      </c>
      <c r="CF76">
        <v>7</v>
      </c>
    </row>
    <row r="77" spans="1:84" x14ac:dyDescent="0.25">
      <c r="A77" s="3" t="s">
        <v>32</v>
      </c>
      <c r="B77" s="3" t="s">
        <v>99</v>
      </c>
      <c r="C77" s="3" t="s">
        <v>118</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114</v>
      </c>
      <c r="AS77">
        <v>136</v>
      </c>
      <c r="AT77">
        <v>182</v>
      </c>
      <c r="AU77">
        <v>238</v>
      </c>
      <c r="AV77">
        <v>101</v>
      </c>
      <c r="AW77">
        <v>94</v>
      </c>
      <c r="AX77">
        <v>59</v>
      </c>
      <c r="AY77">
        <v>73</v>
      </c>
      <c r="AZ77">
        <v>70</v>
      </c>
      <c r="BA77">
        <v>41</v>
      </c>
      <c r="BB77">
        <v>49</v>
      </c>
      <c r="BC77">
        <v>63</v>
      </c>
      <c r="BD77">
        <v>22</v>
      </c>
      <c r="BE77">
        <v>16</v>
      </c>
      <c r="BF77">
        <v>16</v>
      </c>
      <c r="BG77">
        <v>11</v>
      </c>
      <c r="BH77">
        <v>12</v>
      </c>
      <c r="BI77">
        <v>11</v>
      </c>
      <c r="BJ77">
        <v>9</v>
      </c>
      <c r="BK77">
        <v>7</v>
      </c>
      <c r="BL77">
        <v>5</v>
      </c>
      <c r="BM77">
        <v>5</v>
      </c>
      <c r="BN77">
        <v>5</v>
      </c>
      <c r="BO77">
        <v>5</v>
      </c>
      <c r="BP77">
        <v>5</v>
      </c>
      <c r="BQ77">
        <v>5</v>
      </c>
      <c r="BR77">
        <v>5</v>
      </c>
      <c r="BS77">
        <v>5</v>
      </c>
      <c r="BT77">
        <v>5</v>
      </c>
      <c r="BU77">
        <v>5</v>
      </c>
      <c r="BV77">
        <v>5</v>
      </c>
      <c r="BW77">
        <v>5</v>
      </c>
      <c r="BX77">
        <v>5</v>
      </c>
      <c r="BY77">
        <v>5</v>
      </c>
      <c r="BZ77">
        <v>5</v>
      </c>
      <c r="CA77">
        <v>5</v>
      </c>
      <c r="CB77">
        <v>5</v>
      </c>
      <c r="CC77">
        <v>5</v>
      </c>
      <c r="CD77">
        <v>5</v>
      </c>
      <c r="CE77">
        <v>5</v>
      </c>
      <c r="CF77">
        <v>5</v>
      </c>
    </row>
    <row r="78" spans="1:84" x14ac:dyDescent="0.25">
      <c r="A78" s="3" t="s">
        <v>32</v>
      </c>
      <c r="B78" s="3" t="s">
        <v>99</v>
      </c>
      <c r="C78" s="3" t="s">
        <v>119</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row>
    <row r="79" spans="1:84" x14ac:dyDescent="0.25">
      <c r="A79" s="3" t="s">
        <v>32</v>
      </c>
      <c r="B79" s="3" t="s">
        <v>99</v>
      </c>
      <c r="C79" s="3" t="s">
        <v>120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123</v>
      </c>
      <c r="AT79">
        <v>257</v>
      </c>
      <c r="AU79">
        <v>405</v>
      </c>
      <c r="AV79">
        <v>590</v>
      </c>
      <c r="AW79">
        <v>623</v>
      </c>
      <c r="AX79">
        <v>662</v>
      </c>
      <c r="AY79">
        <v>708</v>
      </c>
      <c r="AZ79">
        <v>755</v>
      </c>
      <c r="BA79">
        <v>701</v>
      </c>
      <c r="BB79">
        <v>625</v>
      </c>
      <c r="BC79">
        <v>525</v>
      </c>
      <c r="BD79">
        <v>435</v>
      </c>
      <c r="BE79">
        <v>323</v>
      </c>
      <c r="BF79">
        <v>278</v>
      </c>
      <c r="BG79">
        <v>215</v>
      </c>
      <c r="BH79">
        <v>189</v>
      </c>
      <c r="BI79">
        <v>177</v>
      </c>
      <c r="BJ79">
        <v>157</v>
      </c>
      <c r="BK79">
        <v>127</v>
      </c>
      <c r="BL79">
        <v>101</v>
      </c>
      <c r="BM79">
        <v>101</v>
      </c>
      <c r="BN79">
        <v>101</v>
      </c>
      <c r="BO79">
        <v>101</v>
      </c>
      <c r="BP79">
        <v>101</v>
      </c>
      <c r="BQ79">
        <v>101</v>
      </c>
      <c r="BR79">
        <v>101</v>
      </c>
      <c r="BS79">
        <v>101</v>
      </c>
      <c r="BT79">
        <v>101</v>
      </c>
      <c r="BU79">
        <v>101</v>
      </c>
      <c r="BV79">
        <v>101</v>
      </c>
      <c r="BW79">
        <v>101</v>
      </c>
      <c r="BX79">
        <v>101</v>
      </c>
      <c r="BY79">
        <v>101</v>
      </c>
      <c r="BZ79">
        <v>101</v>
      </c>
      <c r="CA79">
        <v>101</v>
      </c>
      <c r="CB79">
        <v>101</v>
      </c>
      <c r="CC79">
        <v>101</v>
      </c>
      <c r="CD79">
        <v>101</v>
      </c>
      <c r="CE79">
        <v>101</v>
      </c>
      <c r="CF79">
        <v>101</v>
      </c>
    </row>
    <row r="80" spans="1:84" x14ac:dyDescent="0.25">
      <c r="A80" s="3" t="s">
        <v>32</v>
      </c>
      <c r="B80" s="3" t="s">
        <v>115</v>
      </c>
      <c r="C80" s="3" t="s">
        <v>122</v>
      </c>
      <c r="D80">
        <v>0</v>
      </c>
      <c r="E80">
        <v>0</v>
      </c>
      <c r="F80">
        <v>0</v>
      </c>
      <c r="G80">
        <v>0</v>
      </c>
      <c r="H80">
        <v>0</v>
      </c>
      <c r="I80">
        <v>0</v>
      </c>
      <c r="J80">
        <v>0</v>
      </c>
      <c r="K80">
        <v>0</v>
      </c>
      <c r="L80">
        <v>0</v>
      </c>
      <c r="M80">
        <v>0</v>
      </c>
      <c r="N80">
        <v>0</v>
      </c>
      <c r="O80">
        <v>0</v>
      </c>
      <c r="P80">
        <v>0</v>
      </c>
      <c r="Q80">
        <v>0</v>
      </c>
      <c r="R80">
        <v>0</v>
      </c>
      <c r="S80">
        <v>0</v>
      </c>
      <c r="T80">
        <v>0</v>
      </c>
      <c r="U80">
        <v>0</v>
      </c>
      <c r="V80">
        <v>0</v>
      </c>
      <c r="W80">
        <v>1</v>
      </c>
      <c r="X80">
        <v>1</v>
      </c>
      <c r="Y80">
        <v>1</v>
      </c>
      <c r="Z80">
        <v>2</v>
      </c>
      <c r="AA80">
        <v>3</v>
      </c>
      <c r="AB80">
        <v>5</v>
      </c>
      <c r="AC80">
        <v>8</v>
      </c>
      <c r="AD80">
        <v>11</v>
      </c>
      <c r="AE80">
        <v>16</v>
      </c>
      <c r="AF80">
        <v>23</v>
      </c>
      <c r="AG80">
        <v>32</v>
      </c>
      <c r="AH80">
        <v>44</v>
      </c>
      <c r="AI80">
        <v>60</v>
      </c>
      <c r="AJ80">
        <v>79</v>
      </c>
      <c r="AK80">
        <v>102</v>
      </c>
      <c r="AL80">
        <v>127</v>
      </c>
      <c r="AM80">
        <v>153</v>
      </c>
      <c r="AN80">
        <v>169</v>
      </c>
      <c r="AO80">
        <v>169</v>
      </c>
      <c r="AP80">
        <v>152</v>
      </c>
      <c r="AQ80">
        <v>134</v>
      </c>
      <c r="AR80">
        <v>146</v>
      </c>
      <c r="AS80">
        <v>141</v>
      </c>
      <c r="AT80">
        <v>119</v>
      </c>
      <c r="AU80">
        <v>87</v>
      </c>
      <c r="AV80">
        <v>88</v>
      </c>
      <c r="AW80">
        <v>94</v>
      </c>
      <c r="AX80">
        <v>97</v>
      </c>
      <c r="AY80">
        <v>82</v>
      </c>
      <c r="AZ80">
        <v>66</v>
      </c>
      <c r="BA80">
        <v>61</v>
      </c>
      <c r="BB80">
        <v>46</v>
      </c>
      <c r="BC80">
        <v>38</v>
      </c>
      <c r="BD80">
        <v>28</v>
      </c>
      <c r="BE80">
        <v>25</v>
      </c>
      <c r="BF80">
        <v>25</v>
      </c>
      <c r="BG80">
        <v>17</v>
      </c>
      <c r="BH80">
        <v>19</v>
      </c>
      <c r="BI80">
        <v>18</v>
      </c>
      <c r="BJ80">
        <v>16</v>
      </c>
      <c r="BK80">
        <v>11</v>
      </c>
      <c r="BL80">
        <v>8</v>
      </c>
      <c r="BM80">
        <v>8</v>
      </c>
      <c r="BN80">
        <v>8</v>
      </c>
      <c r="BO80">
        <v>8</v>
      </c>
      <c r="BP80">
        <v>8</v>
      </c>
      <c r="BQ80">
        <v>8</v>
      </c>
      <c r="BR80">
        <v>8</v>
      </c>
      <c r="BS80">
        <v>8</v>
      </c>
      <c r="BT80">
        <v>8</v>
      </c>
      <c r="BU80">
        <v>8</v>
      </c>
      <c r="BV80">
        <v>8</v>
      </c>
      <c r="BW80">
        <v>8</v>
      </c>
      <c r="BX80">
        <v>8</v>
      </c>
      <c r="BY80">
        <v>8</v>
      </c>
      <c r="BZ80">
        <v>8</v>
      </c>
      <c r="CA80">
        <v>8</v>
      </c>
      <c r="CB80">
        <v>8</v>
      </c>
      <c r="CC80">
        <v>8</v>
      </c>
      <c r="CD80">
        <v>8</v>
      </c>
      <c r="CE80">
        <v>8</v>
      </c>
      <c r="CF80">
        <v>8</v>
      </c>
    </row>
    <row r="81" spans="1:84" x14ac:dyDescent="0.25">
      <c r="A81" s="3" t="s">
        <v>32</v>
      </c>
      <c r="B81" s="3" t="s">
        <v>115</v>
      </c>
      <c r="C81" s="3" t="s">
        <v>116</v>
      </c>
      <c r="D81">
        <v>0</v>
      </c>
      <c r="E81">
        <v>0</v>
      </c>
      <c r="F81">
        <v>0</v>
      </c>
      <c r="G81">
        <v>0</v>
      </c>
      <c r="H81">
        <v>0</v>
      </c>
      <c r="I81">
        <v>0</v>
      </c>
      <c r="J81">
        <v>0</v>
      </c>
      <c r="K81">
        <v>0</v>
      </c>
      <c r="L81">
        <v>0</v>
      </c>
      <c r="M81">
        <v>0</v>
      </c>
      <c r="N81">
        <v>0</v>
      </c>
      <c r="O81">
        <v>0</v>
      </c>
      <c r="P81">
        <v>0</v>
      </c>
      <c r="Q81">
        <v>0</v>
      </c>
      <c r="R81">
        <v>0</v>
      </c>
      <c r="S81">
        <v>0</v>
      </c>
      <c r="T81">
        <v>0</v>
      </c>
      <c r="U81">
        <v>0</v>
      </c>
      <c r="V81">
        <v>1</v>
      </c>
      <c r="W81">
        <v>1</v>
      </c>
      <c r="X81">
        <v>2</v>
      </c>
      <c r="Y81">
        <v>3</v>
      </c>
      <c r="Z81">
        <v>5</v>
      </c>
      <c r="AA81">
        <v>8</v>
      </c>
      <c r="AB81">
        <v>12</v>
      </c>
      <c r="AC81">
        <v>18</v>
      </c>
      <c r="AD81">
        <v>25</v>
      </c>
      <c r="AE81">
        <v>36</v>
      </c>
      <c r="AF81">
        <v>49</v>
      </c>
      <c r="AG81">
        <v>67</v>
      </c>
      <c r="AH81">
        <v>88</v>
      </c>
      <c r="AI81">
        <v>114</v>
      </c>
      <c r="AJ81">
        <v>144</v>
      </c>
      <c r="AK81">
        <v>175</v>
      </c>
      <c r="AL81">
        <v>206</v>
      </c>
      <c r="AM81">
        <v>230</v>
      </c>
      <c r="AN81">
        <v>232</v>
      </c>
      <c r="AO81">
        <v>211</v>
      </c>
      <c r="AP81">
        <v>172</v>
      </c>
      <c r="AQ81">
        <v>135</v>
      </c>
      <c r="AR81">
        <v>131</v>
      </c>
      <c r="AS81">
        <v>115</v>
      </c>
      <c r="AT81">
        <v>88</v>
      </c>
      <c r="AU81">
        <v>59</v>
      </c>
      <c r="AV81">
        <v>56</v>
      </c>
      <c r="AW81">
        <v>57</v>
      </c>
      <c r="AX81">
        <v>56</v>
      </c>
      <c r="AY81">
        <v>46</v>
      </c>
      <c r="AZ81">
        <v>36</v>
      </c>
      <c r="BA81">
        <v>34</v>
      </c>
      <c r="BB81">
        <v>27</v>
      </c>
      <c r="BC81">
        <v>23</v>
      </c>
      <c r="BD81">
        <v>20</v>
      </c>
      <c r="BE81">
        <v>21</v>
      </c>
      <c r="BF81">
        <v>18</v>
      </c>
      <c r="BG81">
        <v>15</v>
      </c>
      <c r="BH81">
        <v>15</v>
      </c>
      <c r="BI81">
        <v>13</v>
      </c>
      <c r="BJ81">
        <v>12</v>
      </c>
      <c r="BK81">
        <v>9</v>
      </c>
      <c r="BL81">
        <v>7</v>
      </c>
      <c r="BM81">
        <v>7</v>
      </c>
      <c r="BN81">
        <v>7</v>
      </c>
      <c r="BO81">
        <v>7</v>
      </c>
      <c r="BP81">
        <v>7</v>
      </c>
      <c r="BQ81">
        <v>7</v>
      </c>
      <c r="BR81">
        <v>7</v>
      </c>
      <c r="BS81">
        <v>7</v>
      </c>
      <c r="BT81">
        <v>7</v>
      </c>
      <c r="BU81">
        <v>7</v>
      </c>
      <c r="BV81">
        <v>7</v>
      </c>
      <c r="BW81">
        <v>7</v>
      </c>
      <c r="BX81">
        <v>7</v>
      </c>
      <c r="BY81">
        <v>7</v>
      </c>
      <c r="BZ81">
        <v>7</v>
      </c>
      <c r="CA81">
        <v>7</v>
      </c>
      <c r="CB81">
        <v>7</v>
      </c>
      <c r="CC81">
        <v>7</v>
      </c>
      <c r="CD81">
        <v>7</v>
      </c>
      <c r="CE81">
        <v>7</v>
      </c>
      <c r="CF81">
        <v>7</v>
      </c>
    </row>
    <row r="82" spans="1:84" x14ac:dyDescent="0.25">
      <c r="A82" s="3" t="s">
        <v>32</v>
      </c>
      <c r="B82" s="3" t="s">
        <v>115</v>
      </c>
      <c r="C82" s="3" t="s">
        <v>117</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1</v>
      </c>
      <c r="Z82">
        <v>1</v>
      </c>
      <c r="AA82">
        <v>1</v>
      </c>
      <c r="AB82">
        <v>2</v>
      </c>
      <c r="AC82">
        <v>3</v>
      </c>
      <c r="AD82">
        <v>4</v>
      </c>
      <c r="AE82">
        <v>6</v>
      </c>
      <c r="AF82">
        <v>9</v>
      </c>
      <c r="AG82">
        <v>12</v>
      </c>
      <c r="AH82">
        <v>17</v>
      </c>
      <c r="AI82">
        <v>23</v>
      </c>
      <c r="AJ82">
        <v>31</v>
      </c>
      <c r="AK82">
        <v>41</v>
      </c>
      <c r="AL82">
        <v>52</v>
      </c>
      <c r="AM82">
        <v>63</v>
      </c>
      <c r="AN82">
        <v>70</v>
      </c>
      <c r="AO82">
        <v>71</v>
      </c>
      <c r="AP82">
        <v>64</v>
      </c>
      <c r="AQ82">
        <v>56</v>
      </c>
      <c r="AR82">
        <v>59</v>
      </c>
      <c r="AS82">
        <v>56</v>
      </c>
      <c r="AT82">
        <v>46</v>
      </c>
      <c r="AU82">
        <v>33</v>
      </c>
      <c r="AV82">
        <v>32</v>
      </c>
      <c r="AW82">
        <v>34</v>
      </c>
      <c r="AX82">
        <v>35</v>
      </c>
      <c r="AY82">
        <v>29</v>
      </c>
      <c r="AZ82">
        <v>23</v>
      </c>
      <c r="BA82">
        <v>22</v>
      </c>
      <c r="BB82">
        <v>18</v>
      </c>
      <c r="BC82">
        <v>16</v>
      </c>
      <c r="BD82">
        <v>14</v>
      </c>
      <c r="BE82">
        <v>16</v>
      </c>
      <c r="BF82">
        <v>14</v>
      </c>
      <c r="BG82">
        <v>10</v>
      </c>
      <c r="BH82">
        <v>7</v>
      </c>
      <c r="BI82">
        <v>6</v>
      </c>
      <c r="BJ82">
        <v>5</v>
      </c>
      <c r="BK82">
        <v>4</v>
      </c>
      <c r="BL82">
        <v>3</v>
      </c>
      <c r="BM82">
        <v>3</v>
      </c>
      <c r="BN82">
        <v>3</v>
      </c>
      <c r="BO82">
        <v>3</v>
      </c>
      <c r="BP82">
        <v>3</v>
      </c>
      <c r="BQ82">
        <v>3</v>
      </c>
      <c r="BR82">
        <v>3</v>
      </c>
      <c r="BS82">
        <v>3</v>
      </c>
      <c r="BT82">
        <v>3</v>
      </c>
      <c r="BU82">
        <v>3</v>
      </c>
      <c r="BV82">
        <v>3</v>
      </c>
      <c r="BW82">
        <v>3</v>
      </c>
      <c r="BX82">
        <v>3</v>
      </c>
      <c r="BY82">
        <v>3</v>
      </c>
      <c r="BZ82">
        <v>3</v>
      </c>
      <c r="CA82">
        <v>3</v>
      </c>
      <c r="CB82">
        <v>3</v>
      </c>
      <c r="CC82">
        <v>3</v>
      </c>
      <c r="CD82">
        <v>3</v>
      </c>
      <c r="CE82">
        <v>3</v>
      </c>
      <c r="CF82">
        <v>3</v>
      </c>
    </row>
    <row r="83" spans="1:84" x14ac:dyDescent="0.25">
      <c r="A83" s="3" t="s">
        <v>32</v>
      </c>
      <c r="B83" s="3" t="s">
        <v>115</v>
      </c>
      <c r="C83" s="3" t="s">
        <v>121</v>
      </c>
      <c r="D83">
        <v>0</v>
      </c>
      <c r="E83">
        <v>0</v>
      </c>
      <c r="F83">
        <v>0</v>
      </c>
      <c r="G83">
        <v>0</v>
      </c>
      <c r="H83">
        <v>0</v>
      </c>
      <c r="I83">
        <v>0</v>
      </c>
      <c r="J83">
        <v>0</v>
      </c>
      <c r="K83">
        <v>0</v>
      </c>
      <c r="L83">
        <v>0</v>
      </c>
      <c r="M83">
        <v>0</v>
      </c>
      <c r="N83">
        <v>0</v>
      </c>
      <c r="O83">
        <v>0</v>
      </c>
      <c r="P83">
        <v>0</v>
      </c>
      <c r="Q83">
        <v>0</v>
      </c>
      <c r="R83">
        <v>0</v>
      </c>
      <c r="S83">
        <v>0</v>
      </c>
      <c r="T83">
        <v>0</v>
      </c>
      <c r="U83">
        <v>0</v>
      </c>
      <c r="V83">
        <v>1</v>
      </c>
      <c r="W83">
        <v>1</v>
      </c>
      <c r="X83">
        <v>2</v>
      </c>
      <c r="Y83">
        <v>3</v>
      </c>
      <c r="Z83">
        <v>4</v>
      </c>
      <c r="AA83">
        <v>6</v>
      </c>
      <c r="AB83">
        <v>9</v>
      </c>
      <c r="AC83">
        <v>14</v>
      </c>
      <c r="AD83">
        <v>20</v>
      </c>
      <c r="AE83">
        <v>29</v>
      </c>
      <c r="AF83">
        <v>42</v>
      </c>
      <c r="AG83">
        <v>58</v>
      </c>
      <c r="AH83">
        <v>78</v>
      </c>
      <c r="AI83">
        <v>103</v>
      </c>
      <c r="AJ83">
        <v>131</v>
      </c>
      <c r="AK83">
        <v>163</v>
      </c>
      <c r="AL83">
        <v>195</v>
      </c>
      <c r="AM83">
        <v>223</v>
      </c>
      <c r="AN83">
        <v>239</v>
      </c>
      <c r="AO83">
        <v>231</v>
      </c>
      <c r="AP83">
        <v>203</v>
      </c>
      <c r="AQ83">
        <v>173</v>
      </c>
      <c r="AR83">
        <v>181</v>
      </c>
      <c r="AS83">
        <v>169</v>
      </c>
      <c r="AT83">
        <v>138</v>
      </c>
      <c r="AU83">
        <v>97</v>
      </c>
      <c r="AV83">
        <v>94</v>
      </c>
      <c r="AW83">
        <v>100</v>
      </c>
      <c r="AX83">
        <v>99</v>
      </c>
      <c r="AY83">
        <v>80</v>
      </c>
      <c r="AZ83">
        <v>64</v>
      </c>
      <c r="BA83">
        <v>61</v>
      </c>
      <c r="BB83">
        <v>47</v>
      </c>
      <c r="BC83">
        <v>39</v>
      </c>
      <c r="BD83">
        <v>36</v>
      </c>
      <c r="BE83">
        <v>35</v>
      </c>
      <c r="BF83">
        <v>26</v>
      </c>
      <c r="BG83">
        <v>18</v>
      </c>
      <c r="BH83">
        <v>16</v>
      </c>
      <c r="BI83">
        <v>14</v>
      </c>
      <c r="BJ83">
        <v>12</v>
      </c>
      <c r="BK83">
        <v>9</v>
      </c>
      <c r="BL83">
        <v>8</v>
      </c>
      <c r="BM83">
        <v>8</v>
      </c>
      <c r="BN83">
        <v>8</v>
      </c>
      <c r="BO83">
        <v>8</v>
      </c>
      <c r="BP83">
        <v>8</v>
      </c>
      <c r="BQ83">
        <v>8</v>
      </c>
      <c r="BR83">
        <v>8</v>
      </c>
      <c r="BS83">
        <v>8</v>
      </c>
      <c r="BT83">
        <v>8</v>
      </c>
      <c r="BU83">
        <v>8</v>
      </c>
      <c r="BV83">
        <v>8</v>
      </c>
      <c r="BW83">
        <v>8</v>
      </c>
      <c r="BX83">
        <v>8</v>
      </c>
      <c r="BY83">
        <v>8</v>
      </c>
      <c r="BZ83">
        <v>8</v>
      </c>
      <c r="CA83">
        <v>8</v>
      </c>
      <c r="CB83">
        <v>8</v>
      </c>
      <c r="CC83">
        <v>8</v>
      </c>
      <c r="CD83">
        <v>8</v>
      </c>
      <c r="CE83">
        <v>8</v>
      </c>
      <c r="CF83">
        <v>8</v>
      </c>
    </row>
    <row r="84" spans="1:84" x14ac:dyDescent="0.25">
      <c r="A84" s="3" t="s">
        <v>32</v>
      </c>
      <c r="B84" s="3" t="s">
        <v>115</v>
      </c>
      <c r="C84" s="3" t="s">
        <v>118</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4</v>
      </c>
      <c r="AM84">
        <v>17</v>
      </c>
      <c r="AN84">
        <v>48</v>
      </c>
      <c r="AO84">
        <v>107</v>
      </c>
      <c r="AP84">
        <v>174</v>
      </c>
      <c r="AQ84">
        <v>199</v>
      </c>
      <c r="AR84">
        <v>78</v>
      </c>
      <c r="AS84">
        <v>102</v>
      </c>
      <c r="AT84">
        <v>139</v>
      </c>
      <c r="AU84">
        <v>175</v>
      </c>
      <c r="AV84">
        <v>62</v>
      </c>
      <c r="AW84">
        <v>61</v>
      </c>
      <c r="AX84">
        <v>38</v>
      </c>
      <c r="AY84">
        <v>45</v>
      </c>
      <c r="AZ84">
        <v>39</v>
      </c>
      <c r="BA84">
        <v>25</v>
      </c>
      <c r="BB84">
        <v>30</v>
      </c>
      <c r="BC84">
        <v>44</v>
      </c>
      <c r="BD84">
        <v>18</v>
      </c>
      <c r="BE84">
        <v>14</v>
      </c>
      <c r="BF84">
        <v>16</v>
      </c>
      <c r="BG84">
        <v>13</v>
      </c>
      <c r="BH84">
        <v>14</v>
      </c>
      <c r="BI84">
        <v>13</v>
      </c>
      <c r="BJ84">
        <v>11</v>
      </c>
      <c r="BK84">
        <v>8</v>
      </c>
      <c r="BL84">
        <v>6</v>
      </c>
      <c r="BM84">
        <v>6</v>
      </c>
      <c r="BN84">
        <v>6</v>
      </c>
      <c r="BO84">
        <v>6</v>
      </c>
      <c r="BP84">
        <v>6</v>
      </c>
      <c r="BQ84">
        <v>6</v>
      </c>
      <c r="BR84">
        <v>6</v>
      </c>
      <c r="BS84">
        <v>6</v>
      </c>
      <c r="BT84">
        <v>6</v>
      </c>
      <c r="BU84">
        <v>6</v>
      </c>
      <c r="BV84">
        <v>6</v>
      </c>
      <c r="BW84">
        <v>6</v>
      </c>
      <c r="BX84">
        <v>6</v>
      </c>
      <c r="BY84">
        <v>6</v>
      </c>
      <c r="BZ84">
        <v>6</v>
      </c>
      <c r="CA84">
        <v>6</v>
      </c>
      <c r="CB84">
        <v>6</v>
      </c>
      <c r="CC84">
        <v>6</v>
      </c>
      <c r="CD84">
        <v>6</v>
      </c>
      <c r="CE84">
        <v>6</v>
      </c>
      <c r="CF84">
        <v>6</v>
      </c>
    </row>
    <row r="85" spans="1:84" x14ac:dyDescent="0.25">
      <c r="A85" s="3" t="s">
        <v>32</v>
      </c>
      <c r="B85" s="3" t="s">
        <v>115</v>
      </c>
      <c r="C85" s="3" t="s">
        <v>119</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row>
    <row r="86" spans="1:84" x14ac:dyDescent="0.25">
      <c r="A86" s="3" t="s">
        <v>32</v>
      </c>
      <c r="B86" s="3" t="s">
        <v>115</v>
      </c>
      <c r="C86" s="3" t="s">
        <v>120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6</v>
      </c>
      <c r="AN86">
        <v>29</v>
      </c>
      <c r="AO86">
        <v>84</v>
      </c>
      <c r="AP86">
        <v>180</v>
      </c>
      <c r="AQ86">
        <v>306</v>
      </c>
      <c r="AR86">
        <v>467</v>
      </c>
      <c r="AS86">
        <v>504</v>
      </c>
      <c r="AT86">
        <v>553</v>
      </c>
      <c r="AU86">
        <v>610</v>
      </c>
      <c r="AV86">
        <v>686</v>
      </c>
      <c r="AW86">
        <v>625</v>
      </c>
      <c r="AX86">
        <v>577</v>
      </c>
      <c r="AY86">
        <v>532</v>
      </c>
      <c r="AZ86">
        <v>483</v>
      </c>
      <c r="BA86">
        <v>427</v>
      </c>
      <c r="BB86">
        <v>388</v>
      </c>
      <c r="BC86">
        <v>362</v>
      </c>
      <c r="BD86">
        <v>336</v>
      </c>
      <c r="BE86">
        <v>305</v>
      </c>
      <c r="BF86">
        <v>273</v>
      </c>
      <c r="BG86">
        <v>229</v>
      </c>
      <c r="BH86">
        <v>203</v>
      </c>
      <c r="BI86">
        <v>192</v>
      </c>
      <c r="BJ86">
        <v>169</v>
      </c>
      <c r="BK86">
        <v>134</v>
      </c>
      <c r="BL86">
        <v>104</v>
      </c>
      <c r="BM86">
        <v>104</v>
      </c>
      <c r="BN86">
        <v>104</v>
      </c>
      <c r="BO86">
        <v>104</v>
      </c>
      <c r="BP86">
        <v>104</v>
      </c>
      <c r="BQ86">
        <v>104</v>
      </c>
      <c r="BR86">
        <v>104</v>
      </c>
      <c r="BS86">
        <v>104</v>
      </c>
      <c r="BT86">
        <v>104</v>
      </c>
      <c r="BU86">
        <v>104</v>
      </c>
      <c r="BV86">
        <v>104</v>
      </c>
      <c r="BW86">
        <v>104</v>
      </c>
      <c r="BX86">
        <v>104</v>
      </c>
      <c r="BY86">
        <v>104</v>
      </c>
      <c r="BZ86">
        <v>104</v>
      </c>
      <c r="CA86">
        <v>104</v>
      </c>
      <c r="CB86">
        <v>104</v>
      </c>
      <c r="CC86">
        <v>104</v>
      </c>
      <c r="CD86">
        <v>104</v>
      </c>
      <c r="CE86">
        <v>104</v>
      </c>
      <c r="CF86">
        <v>104</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323</v>
      </c>
      <c r="B2" s="39">
        <v>0.15</v>
      </c>
      <c r="C2" s="8" t="s">
        <v>324</v>
      </c>
      <c r="D2" s="8" t="s">
        <v>325</v>
      </c>
    </row>
    <row r="3" spans="1:4" x14ac:dyDescent="0.25">
      <c r="A3" s="253" t="s">
        <v>326</v>
      </c>
      <c r="B3" s="39">
        <v>0</v>
      </c>
      <c r="C3" s="8" t="s">
        <v>327</v>
      </c>
      <c r="D3" s="8" t="s">
        <v>328</v>
      </c>
    </row>
    <row r="4" spans="1:4" x14ac:dyDescent="0.25">
      <c r="A4" s="253" t="s">
        <v>329</v>
      </c>
      <c r="B4" s="39">
        <v>0.2</v>
      </c>
      <c r="C4" s="8" t="s">
        <v>330</v>
      </c>
      <c r="D4" s="8" t="s">
        <v>331</v>
      </c>
    </row>
    <row r="5" spans="1:4" x14ac:dyDescent="0.25">
      <c r="A5" s="253" t="s">
        <v>332</v>
      </c>
      <c r="B5" s="39">
        <v>0</v>
      </c>
      <c r="C5" s="8" t="s">
        <v>333</v>
      </c>
      <c r="D5" s="8" t="s">
        <v>334</v>
      </c>
    </row>
    <row r="6" spans="1:4" x14ac:dyDescent="0.25">
      <c r="A6" s="38"/>
      <c r="B6" s="25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45"/>
  <sheetViews>
    <sheetView zoomScale="75" zoomScaleNormal="75" workbookViewId="0">
      <selection activeCell="A34" sqref="A34"/>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5" t="s">
        <v>22</v>
      </c>
      <c r="B1" s="266" t="s">
        <v>342</v>
      </c>
      <c r="C1" s="266" t="s">
        <v>343</v>
      </c>
      <c r="D1" s="266" t="s">
        <v>344</v>
      </c>
      <c r="E1" s="266" t="s">
        <v>345</v>
      </c>
      <c r="F1" s="266" t="s">
        <v>346</v>
      </c>
      <c r="G1" s="267" t="s">
        <v>11</v>
      </c>
      <c r="H1" s="268" t="s">
        <v>4</v>
      </c>
      <c r="I1" s="269"/>
      <c r="J1" s="270" t="s">
        <v>148</v>
      </c>
      <c r="K1" s="271" t="s">
        <v>344</v>
      </c>
      <c r="L1" s="271" t="s">
        <v>345</v>
      </c>
      <c r="M1" s="272" t="s">
        <v>11</v>
      </c>
      <c r="N1" s="269"/>
      <c r="O1" s="354" t="s">
        <v>347</v>
      </c>
      <c r="P1" s="354"/>
      <c r="Q1" s="354"/>
      <c r="R1" s="354"/>
      <c r="S1" s="354"/>
      <c r="T1" s="273"/>
    </row>
    <row r="2" spans="1:20" x14ac:dyDescent="0.25">
      <c r="A2" s="274" t="s">
        <v>348</v>
      </c>
      <c r="B2" s="255"/>
      <c r="C2" s="254"/>
      <c r="D2" s="254"/>
      <c r="E2" s="254"/>
      <c r="F2" s="254"/>
      <c r="G2" s="8"/>
      <c r="H2" s="8"/>
      <c r="I2" s="256"/>
      <c r="J2" s="8" t="s">
        <v>349</v>
      </c>
      <c r="K2" s="254" t="s">
        <v>350</v>
      </c>
      <c r="L2" s="254" t="s">
        <v>350</v>
      </c>
      <c r="M2" s="8" t="s">
        <v>351</v>
      </c>
      <c r="N2" s="256"/>
      <c r="O2" s="257" t="s">
        <v>352</v>
      </c>
      <c r="P2" s="257" t="s">
        <v>107</v>
      </c>
      <c r="Q2" s="257" t="s">
        <v>353</v>
      </c>
      <c r="R2" s="257" t="s">
        <v>354</v>
      </c>
      <c r="S2" s="257" t="s">
        <v>355</v>
      </c>
      <c r="T2" s="275"/>
    </row>
    <row r="3" spans="1:20" x14ac:dyDescent="0.25">
      <c r="A3" s="276" t="s">
        <v>356</v>
      </c>
      <c r="B3" s="39">
        <f>0.01*EpiInputs!B19</f>
        <v>1E-4</v>
      </c>
      <c r="C3" s="254" t="s">
        <v>349</v>
      </c>
      <c r="D3" s="39">
        <v>6.75</v>
      </c>
      <c r="E3" s="39">
        <v>4600</v>
      </c>
      <c r="F3" s="39" t="b">
        <v>1</v>
      </c>
      <c r="G3" s="8" t="s">
        <v>357</v>
      </c>
      <c r="H3" s="8" t="s">
        <v>232</v>
      </c>
      <c r="I3" s="256"/>
      <c r="J3" s="8" t="s">
        <v>358</v>
      </c>
      <c r="K3" s="254" t="s">
        <v>350</v>
      </c>
      <c r="L3" s="254" t="s">
        <v>359</v>
      </c>
      <c r="M3" s="8" t="s">
        <v>360</v>
      </c>
      <c r="N3" s="256"/>
      <c r="O3" s="258">
        <v>0</v>
      </c>
      <c r="P3" s="259">
        <f t="shared" ref="P3:P36" si="0">O3*($C$36-$C$35)/$O$36+$C$35</f>
        <v>5.7740351662810552E-4</v>
      </c>
      <c r="Q3" s="259">
        <f t="shared" ref="Q3:Q36" si="1">IF($C$28="Beta",_xlfn.BETA.DIST(P3,$C$29,$C$30,TRUE),IF($C$28="Lognormal",_xlfn.LOGNORM.DIST(P3,$C$29,$C$30,TRUE),IF($C$28="Gamma",_xlfn.GAMMA.DIST(P3,$C$29,1/$C$30,TRUE),IF($C$28="Normal",_xlfn.NORM.DIST(P3,$C$29,$C$30,TRUE),"Panic"))))</f>
        <v>2.5000000000000012E-2</v>
      </c>
      <c r="R3" s="259">
        <f>Q4-Q3</f>
        <v>1.5415730033570222E-2</v>
      </c>
      <c r="S3" s="259">
        <f>0.5*SUM(P3:P4)</f>
        <v>6.1045037973449017E-4</v>
      </c>
      <c r="T3" s="275"/>
    </row>
    <row r="4" spans="1:20" x14ac:dyDescent="0.25">
      <c r="A4" s="276" t="s">
        <v>389</v>
      </c>
      <c r="B4" s="260">
        <f>0.01*EpiInputs!B3</f>
        <v>1E-3</v>
      </c>
      <c r="C4" s="254" t="s">
        <v>349</v>
      </c>
      <c r="D4" s="39">
        <v>8.1999999999999993</v>
      </c>
      <c r="E4" s="39">
        <v>9991.7999999999993</v>
      </c>
      <c r="F4" s="39" t="b">
        <v>1</v>
      </c>
      <c r="G4" s="8" t="s">
        <v>357</v>
      </c>
      <c r="H4" s="8" t="s">
        <v>180</v>
      </c>
      <c r="I4" s="256"/>
      <c r="J4" s="8" t="s">
        <v>363</v>
      </c>
      <c r="K4" s="254" t="s">
        <v>235</v>
      </c>
      <c r="L4" s="254" t="s">
        <v>364</v>
      </c>
      <c r="M4" s="8" t="s">
        <v>365</v>
      </c>
      <c r="N4" s="256"/>
      <c r="O4" s="258">
        <v>1</v>
      </c>
      <c r="P4" s="259">
        <f t="shared" si="0"/>
        <v>6.4349724284087494E-4</v>
      </c>
      <c r="Q4" s="259">
        <f t="shared" si="1"/>
        <v>4.0415730033570234E-2</v>
      </c>
      <c r="R4" s="259">
        <f t="shared" ref="R4:R35" si="2">Q5-Q4</f>
        <v>2.0519906316789863E-2</v>
      </c>
      <c r="S4" s="259">
        <f t="shared" ref="S4:S33" si="3">0.5*SUM(P4:P5)</f>
        <v>6.7654410594725971E-4</v>
      </c>
      <c r="T4" s="275"/>
    </row>
    <row r="5" spans="1:20" x14ac:dyDescent="0.25">
      <c r="A5" s="277" t="s">
        <v>361</v>
      </c>
      <c r="B5" s="260">
        <f>EpiInputs!B4</f>
        <v>1</v>
      </c>
      <c r="C5" s="254" t="s">
        <v>362</v>
      </c>
      <c r="D5" s="39">
        <f>LN(1)+E5*E5</f>
        <v>1</v>
      </c>
      <c r="E5" s="39">
        <v>1</v>
      </c>
      <c r="F5" s="39" t="b">
        <v>1</v>
      </c>
      <c r="G5" s="8"/>
      <c r="H5" s="8" t="s">
        <v>181</v>
      </c>
      <c r="I5" s="256"/>
      <c r="J5" s="8" t="s">
        <v>362</v>
      </c>
      <c r="K5" s="254" t="s">
        <v>235</v>
      </c>
      <c r="L5" s="254" t="s">
        <v>364</v>
      </c>
      <c r="M5" s="8" t="s">
        <v>368</v>
      </c>
      <c r="N5" s="256"/>
      <c r="O5" s="258">
        <f>O4+1</f>
        <v>2</v>
      </c>
      <c r="P5" s="259">
        <f t="shared" si="0"/>
        <v>7.0959096905364436E-4</v>
      </c>
      <c r="Q5" s="259">
        <f t="shared" si="1"/>
        <v>6.0935636350360096E-2</v>
      </c>
      <c r="R5" s="259">
        <f t="shared" si="2"/>
        <v>2.5857414078457396E-2</v>
      </c>
      <c r="S5" s="259">
        <f t="shared" si="3"/>
        <v>7.4263783216002913E-4</v>
      </c>
      <c r="T5" s="275"/>
    </row>
    <row r="6" spans="1:20" x14ac:dyDescent="0.25">
      <c r="A6" s="277" t="s">
        <v>366</v>
      </c>
      <c r="B6" s="39">
        <f>HIVFertilityInputs!B29</f>
        <v>0.92</v>
      </c>
      <c r="C6" s="254" t="s">
        <v>362</v>
      </c>
      <c r="D6" s="39">
        <f>LN(1)+E6*E6</f>
        <v>0.16000000000000003</v>
      </c>
      <c r="E6" s="39">
        <v>0.4</v>
      </c>
      <c r="F6" s="39" t="b">
        <v>1</v>
      </c>
      <c r="G6" s="8"/>
      <c r="H6" s="8" t="s">
        <v>367</v>
      </c>
      <c r="I6" s="256"/>
      <c r="J6" s="256"/>
      <c r="K6" s="256"/>
      <c r="L6" s="256"/>
      <c r="M6" s="256"/>
      <c r="N6" s="256"/>
      <c r="O6" s="258">
        <f t="shared" ref="O6:O36" si="4">O5+1</f>
        <v>3</v>
      </c>
      <c r="P6" s="259">
        <f t="shared" si="0"/>
        <v>7.7568469526641389E-4</v>
      </c>
      <c r="Q6" s="259">
        <f t="shared" si="1"/>
        <v>8.6793050428817492E-2</v>
      </c>
      <c r="R6" s="259">
        <f t="shared" si="2"/>
        <v>3.1133363545912632E-2</v>
      </c>
      <c r="S6" s="259">
        <f t="shared" si="3"/>
        <v>8.0873155837279855E-4</v>
      </c>
      <c r="T6" s="275"/>
    </row>
    <row r="7" spans="1:20" x14ac:dyDescent="0.25">
      <c r="A7" s="274"/>
      <c r="B7" s="254"/>
      <c r="C7" s="254"/>
      <c r="D7" s="254"/>
      <c r="E7" s="254"/>
      <c r="F7" s="254"/>
      <c r="G7" s="8"/>
      <c r="H7" s="8"/>
      <c r="I7" s="256"/>
      <c r="J7" s="256"/>
      <c r="K7" s="256"/>
      <c r="L7" s="256"/>
      <c r="M7" s="256"/>
      <c r="N7" s="256"/>
      <c r="O7" s="258">
        <f t="shared" si="4"/>
        <v>4</v>
      </c>
      <c r="P7" s="259">
        <f t="shared" si="0"/>
        <v>8.4177842147918332E-4</v>
      </c>
      <c r="Q7" s="259">
        <f t="shared" si="1"/>
        <v>0.11792641397473012</v>
      </c>
      <c r="R7" s="259">
        <f t="shared" si="2"/>
        <v>3.6073451053717995E-2</v>
      </c>
      <c r="S7" s="259">
        <f t="shared" si="3"/>
        <v>8.7482528458556808E-4</v>
      </c>
      <c r="T7" s="275"/>
    </row>
    <row r="8" spans="1:20" x14ac:dyDescent="0.25">
      <c r="A8" s="274" t="s">
        <v>369</v>
      </c>
      <c r="B8" s="254"/>
      <c r="C8" s="254"/>
      <c r="D8" s="254"/>
      <c r="E8" s="254"/>
      <c r="F8" s="254"/>
      <c r="G8" s="8"/>
      <c r="H8" s="8"/>
      <c r="I8" s="256"/>
      <c r="J8" s="256"/>
      <c r="K8" s="256"/>
      <c r="L8" s="256"/>
      <c r="M8" s="256"/>
      <c r="N8" s="256"/>
      <c r="O8" s="258">
        <f t="shared" si="4"/>
        <v>5</v>
      </c>
      <c r="P8" s="259">
        <f t="shared" si="0"/>
        <v>9.0787214769195274E-4</v>
      </c>
      <c r="Q8" s="259">
        <f t="shared" si="1"/>
        <v>0.15399986502844812</v>
      </c>
      <c r="R8" s="259">
        <f t="shared" si="2"/>
        <v>4.0447214994619202E-2</v>
      </c>
      <c r="S8" s="259">
        <f t="shared" si="3"/>
        <v>9.4091901079833751E-4</v>
      </c>
      <c r="T8" s="275"/>
    </row>
    <row r="9" spans="1:20" x14ac:dyDescent="0.25">
      <c r="A9" s="277" t="s">
        <v>390</v>
      </c>
      <c r="B9" s="4">
        <f>AVERAGE(PartnershipInputs!B2:CD2)</f>
        <v>100</v>
      </c>
      <c r="C9" s="127" t="s">
        <v>358</v>
      </c>
      <c r="D9" s="39">
        <v>6.25</v>
      </c>
      <c r="E9" s="39">
        <v>0.16</v>
      </c>
      <c r="F9" s="39" t="b">
        <v>1</v>
      </c>
      <c r="G9" s="355" t="s">
        <v>391</v>
      </c>
      <c r="H9" s="8" t="s">
        <v>370</v>
      </c>
      <c r="I9" s="256"/>
      <c r="J9" s="256"/>
      <c r="K9" s="256"/>
      <c r="L9" s="256"/>
      <c r="M9" s="256"/>
      <c r="N9" s="256"/>
      <c r="O9" s="258">
        <f t="shared" si="4"/>
        <v>6</v>
      </c>
      <c r="P9" s="259">
        <f t="shared" si="0"/>
        <v>9.7396587390472227E-4</v>
      </c>
      <c r="Q9" s="259">
        <f t="shared" si="1"/>
        <v>0.19444708002306732</v>
      </c>
      <c r="R9" s="259">
        <f t="shared" si="2"/>
        <v>4.4081605804349444E-2</v>
      </c>
      <c r="S9" s="259">
        <f t="shared" si="3"/>
        <v>1.0070127370111069E-3</v>
      </c>
      <c r="T9" s="275"/>
    </row>
    <row r="10" spans="1:20" x14ac:dyDescent="0.25">
      <c r="A10" s="277" t="s">
        <v>392</v>
      </c>
      <c r="B10" s="4">
        <f>AVERAGE(PartnershipInputs!B3:CD3)</f>
        <v>100</v>
      </c>
      <c r="C10" s="127" t="s">
        <v>358</v>
      </c>
      <c r="D10" s="39">
        <v>6.25</v>
      </c>
      <c r="E10" s="39">
        <v>0.16</v>
      </c>
      <c r="F10" s="39" t="b">
        <v>1</v>
      </c>
      <c r="G10" s="356"/>
      <c r="H10" s="8" t="s">
        <v>371</v>
      </c>
      <c r="I10" s="256"/>
      <c r="J10" s="256"/>
      <c r="K10" s="256"/>
      <c r="L10" s="256"/>
      <c r="M10" s="256"/>
      <c r="N10" s="256"/>
      <c r="O10" s="258">
        <f t="shared" si="4"/>
        <v>7</v>
      </c>
      <c r="P10" s="259">
        <f t="shared" si="0"/>
        <v>1.0400596001174916E-3</v>
      </c>
      <c r="Q10" s="259">
        <f t="shared" si="1"/>
        <v>0.23852868582741676</v>
      </c>
      <c r="R10" s="259">
        <f t="shared" si="2"/>
        <v>4.6865842776108113E-2</v>
      </c>
      <c r="S10" s="259">
        <f t="shared" si="3"/>
        <v>1.0731064632238762E-3</v>
      </c>
      <c r="T10" s="275"/>
    </row>
    <row r="11" spans="1:20" x14ac:dyDescent="0.25">
      <c r="A11" s="277" t="s">
        <v>393</v>
      </c>
      <c r="B11" s="39">
        <f>(PartnershipInputs!B6-15)/(80-15)</f>
        <v>0.18707692307692309</v>
      </c>
      <c r="C11" s="127" t="s">
        <v>349</v>
      </c>
      <c r="D11" s="39">
        <v>300</v>
      </c>
      <c r="E11" s="39">
        <v>800</v>
      </c>
      <c r="F11" s="39" t="b">
        <v>1</v>
      </c>
      <c r="G11" s="357" t="s">
        <v>383</v>
      </c>
      <c r="H11" s="8" t="s">
        <v>384</v>
      </c>
      <c r="I11" s="256"/>
      <c r="J11" s="256"/>
      <c r="K11" s="256"/>
      <c r="L11" s="256"/>
      <c r="M11" s="256"/>
      <c r="N11" s="256"/>
      <c r="O11" s="258">
        <f t="shared" si="4"/>
        <v>8</v>
      </c>
      <c r="P11" s="259">
        <f t="shared" si="0"/>
        <v>1.1061533263302611E-3</v>
      </c>
      <c r="Q11" s="259">
        <f t="shared" si="1"/>
        <v>0.28539452860352488</v>
      </c>
      <c r="R11" s="259">
        <f t="shared" si="2"/>
        <v>4.8749368218499955E-2</v>
      </c>
      <c r="S11" s="259">
        <f t="shared" si="3"/>
        <v>1.139200189436646E-3</v>
      </c>
      <c r="T11" s="275"/>
    </row>
    <row r="12" spans="1:20" x14ac:dyDescent="0.25">
      <c r="A12" s="277" t="s">
        <v>394</v>
      </c>
      <c r="B12" s="39">
        <f>(PartnershipInputs!C6-15)/(80-15)</f>
        <v>0.21784615384615386</v>
      </c>
      <c r="C12" s="127" t="s">
        <v>349</v>
      </c>
      <c r="D12" s="39">
        <v>130</v>
      </c>
      <c r="E12" s="39">
        <v>350</v>
      </c>
      <c r="F12" s="39" t="b">
        <v>1</v>
      </c>
      <c r="G12" s="358"/>
      <c r="H12" s="8" t="s">
        <v>385</v>
      </c>
      <c r="I12" s="256"/>
      <c r="J12" s="256"/>
      <c r="K12" s="256"/>
      <c r="L12" s="256"/>
      <c r="M12" s="256"/>
      <c r="N12" s="256"/>
      <c r="O12" s="258">
        <f t="shared" si="4"/>
        <v>9</v>
      </c>
      <c r="P12" s="259">
        <f t="shared" si="0"/>
        <v>1.1722470525430306E-3</v>
      </c>
      <c r="Q12" s="259">
        <f t="shared" si="1"/>
        <v>0.33414389682202483</v>
      </c>
      <c r="R12" s="259">
        <f t="shared" si="2"/>
        <v>4.9734981585511207E-2</v>
      </c>
      <c r="S12" s="259">
        <f t="shared" si="3"/>
        <v>1.2052939156494153E-3</v>
      </c>
      <c r="T12" s="275"/>
    </row>
    <row r="13" spans="1:20" x14ac:dyDescent="0.25">
      <c r="A13" s="277" t="s">
        <v>395</v>
      </c>
      <c r="B13" s="4">
        <f>PartnershipInputs!B7</f>
        <v>6.83</v>
      </c>
      <c r="C13" s="127" t="s">
        <v>358</v>
      </c>
      <c r="D13" s="39">
        <v>140</v>
      </c>
      <c r="E13" s="39">
        <v>35</v>
      </c>
      <c r="F13" s="39" t="b">
        <v>1</v>
      </c>
      <c r="G13" s="261"/>
      <c r="H13" s="8" t="s">
        <v>386</v>
      </c>
      <c r="I13" s="256"/>
      <c r="J13" s="256"/>
      <c r="K13" s="256"/>
      <c r="L13" s="256"/>
      <c r="M13" s="256"/>
      <c r="N13" s="256"/>
      <c r="O13" s="258">
        <f t="shared" si="4"/>
        <v>10</v>
      </c>
      <c r="P13" s="259">
        <f t="shared" si="0"/>
        <v>1.2383407787558E-3</v>
      </c>
      <c r="Q13" s="259">
        <f t="shared" si="1"/>
        <v>0.38387887840753604</v>
      </c>
      <c r="R13" s="259">
        <f t="shared" si="2"/>
        <v>4.9869133855728109E-2</v>
      </c>
      <c r="S13" s="259">
        <f t="shared" si="3"/>
        <v>1.2713876418621846E-3</v>
      </c>
      <c r="T13" s="275"/>
    </row>
    <row r="14" spans="1:20" x14ac:dyDescent="0.25">
      <c r="A14" s="277" t="s">
        <v>396</v>
      </c>
      <c r="B14" s="4">
        <f>PartnershipInputs!C7</f>
        <v>6.54</v>
      </c>
      <c r="C14" s="127" t="s">
        <v>358</v>
      </c>
      <c r="D14" s="39">
        <v>54</v>
      </c>
      <c r="E14" s="39">
        <v>12</v>
      </c>
      <c r="F14" s="39" t="b">
        <v>1</v>
      </c>
      <c r="G14" s="261"/>
      <c r="H14" s="8" t="s">
        <v>387</v>
      </c>
      <c r="I14" s="256"/>
      <c r="J14" s="256"/>
      <c r="K14" s="256"/>
      <c r="L14" s="256"/>
      <c r="M14" s="256"/>
      <c r="N14" s="256"/>
      <c r="O14" s="258">
        <f t="shared" si="4"/>
        <v>11</v>
      </c>
      <c r="P14" s="259">
        <f t="shared" si="0"/>
        <v>1.3044345049685693E-3</v>
      </c>
      <c r="Q14" s="259">
        <f t="shared" si="1"/>
        <v>0.43374801226326415</v>
      </c>
      <c r="R14" s="259">
        <f t="shared" si="2"/>
        <v>4.9231050205557514E-2</v>
      </c>
      <c r="S14" s="259">
        <f t="shared" si="3"/>
        <v>1.3374813680749542E-3</v>
      </c>
      <c r="T14" s="275"/>
    </row>
    <row r="15" spans="1:20" x14ac:dyDescent="0.25">
      <c r="A15" s="277" t="s">
        <v>397</v>
      </c>
      <c r="B15" s="4">
        <f>PartnershipInputs!B14</f>
        <v>100</v>
      </c>
      <c r="C15" s="127" t="s">
        <v>362</v>
      </c>
      <c r="D15" s="39">
        <f>LN(100)+E15*E15</f>
        <v>4.8551701859880918</v>
      </c>
      <c r="E15" s="39">
        <v>0.5</v>
      </c>
      <c r="F15" s="39" t="b">
        <v>1</v>
      </c>
      <c r="G15" s="359" t="s">
        <v>398</v>
      </c>
      <c r="H15" s="8" t="s">
        <v>399</v>
      </c>
      <c r="I15" s="256"/>
      <c r="J15" s="256"/>
      <c r="K15" s="256"/>
      <c r="L15" s="256"/>
      <c r="M15" s="256"/>
      <c r="N15" s="256"/>
      <c r="O15" s="258">
        <f t="shared" si="4"/>
        <v>12</v>
      </c>
      <c r="P15" s="259">
        <f t="shared" si="0"/>
        <v>1.370528231181339E-3</v>
      </c>
      <c r="Q15" s="259">
        <f t="shared" si="1"/>
        <v>0.48297906246882166</v>
      </c>
      <c r="R15" s="259">
        <f t="shared" si="2"/>
        <v>4.7921950828864579E-2</v>
      </c>
      <c r="S15" s="259">
        <f t="shared" si="3"/>
        <v>1.4035750942877237E-3</v>
      </c>
      <c r="T15" s="275"/>
    </row>
    <row r="16" spans="1:20" x14ac:dyDescent="0.25">
      <c r="A16" s="277" t="s">
        <v>400</v>
      </c>
      <c r="B16" s="4">
        <f>PartnershipInputs!C14</f>
        <v>8</v>
      </c>
      <c r="C16" s="127" t="s">
        <v>362</v>
      </c>
      <c r="D16" s="39">
        <f>LN(8)+E16*E16</f>
        <v>2.3294415416798357</v>
      </c>
      <c r="E16" s="39">
        <v>0.5</v>
      </c>
      <c r="F16" s="39" t="b">
        <v>1</v>
      </c>
      <c r="G16" s="360"/>
      <c r="H16" s="8" t="s">
        <v>401</v>
      </c>
      <c r="I16" s="256"/>
      <c r="J16" s="256"/>
      <c r="K16" s="256"/>
      <c r="L16" s="256"/>
      <c r="M16" s="256"/>
      <c r="N16" s="256"/>
      <c r="O16" s="258">
        <f t="shared" si="4"/>
        <v>13</v>
      </c>
      <c r="P16" s="259">
        <f t="shared" si="0"/>
        <v>1.4366219573941083E-3</v>
      </c>
      <c r="Q16" s="259">
        <f t="shared" si="1"/>
        <v>0.53090101329768624</v>
      </c>
      <c r="R16" s="259">
        <f t="shared" si="2"/>
        <v>4.6055238728349712E-2</v>
      </c>
      <c r="S16" s="259">
        <f t="shared" si="3"/>
        <v>1.469668820500493E-3</v>
      </c>
      <c r="T16" s="275"/>
    </row>
    <row r="17" spans="1:20" x14ac:dyDescent="0.25">
      <c r="A17" s="274"/>
      <c r="B17" s="254"/>
      <c r="C17" s="254"/>
      <c r="D17" s="254"/>
      <c r="E17" s="254"/>
      <c r="F17" s="254"/>
      <c r="G17" s="8"/>
      <c r="H17" s="8"/>
      <c r="I17" s="256"/>
      <c r="J17" s="256"/>
      <c r="K17" s="256"/>
      <c r="L17" s="256"/>
      <c r="M17" s="256"/>
      <c r="N17" s="256"/>
      <c r="O17" s="258">
        <f t="shared" si="4"/>
        <v>14</v>
      </c>
      <c r="P17" s="259">
        <f t="shared" si="0"/>
        <v>1.5027156836068777E-3</v>
      </c>
      <c r="Q17" s="259">
        <f t="shared" si="1"/>
        <v>0.57695625202603595</v>
      </c>
      <c r="R17" s="259">
        <f t="shared" si="2"/>
        <v>4.3748168214965855E-2</v>
      </c>
      <c r="S17" s="259">
        <f t="shared" si="3"/>
        <v>1.5357625467132623E-3</v>
      </c>
      <c r="T17" s="275"/>
    </row>
    <row r="18" spans="1:20" x14ac:dyDescent="0.25">
      <c r="A18" s="274" t="s">
        <v>372</v>
      </c>
      <c r="B18" s="254"/>
      <c r="C18" s="254"/>
      <c r="D18" s="254"/>
      <c r="E18" s="254"/>
      <c r="F18" s="254"/>
      <c r="G18" s="8"/>
      <c r="H18" s="8"/>
      <c r="I18" s="256"/>
      <c r="J18" s="256"/>
      <c r="K18" s="256"/>
      <c r="L18" s="256"/>
      <c r="M18" s="256"/>
      <c r="N18" s="256"/>
      <c r="O18" s="258">
        <f t="shared" si="4"/>
        <v>15</v>
      </c>
      <c r="P18" s="259">
        <f t="shared" si="0"/>
        <v>1.5688094098196472E-3</v>
      </c>
      <c r="Q18" s="259">
        <f t="shared" si="1"/>
        <v>0.62070442024100181</v>
      </c>
      <c r="R18" s="259">
        <f t="shared" si="2"/>
        <v>4.1115221673177715E-2</v>
      </c>
      <c r="S18" s="259">
        <f t="shared" si="3"/>
        <v>1.6018562729260321E-3</v>
      </c>
      <c r="T18" s="275"/>
    </row>
    <row r="19" spans="1:20" x14ac:dyDescent="0.25">
      <c r="A19" s="277" t="s">
        <v>323</v>
      </c>
      <c r="B19" s="39">
        <f>LikelihoodInputs!B2</f>
        <v>0.15</v>
      </c>
      <c r="C19" s="254" t="s">
        <v>363</v>
      </c>
      <c r="D19" s="39">
        <v>0.15</v>
      </c>
      <c r="E19" s="39">
        <v>1</v>
      </c>
      <c r="F19" s="39" t="b">
        <v>1</v>
      </c>
      <c r="G19" s="8"/>
      <c r="H19" s="8" t="s">
        <v>325</v>
      </c>
      <c r="I19" s="256"/>
      <c r="J19" s="256"/>
      <c r="K19" s="256"/>
      <c r="L19" s="256"/>
      <c r="M19" s="256"/>
      <c r="N19" s="256"/>
      <c r="O19" s="258">
        <f t="shared" si="4"/>
        <v>16</v>
      </c>
      <c r="P19" s="259">
        <f t="shared" si="0"/>
        <v>1.6349031360324167E-3</v>
      </c>
      <c r="Q19" s="259">
        <f t="shared" si="1"/>
        <v>0.66181964191417952</v>
      </c>
      <c r="R19" s="259">
        <f t="shared" si="2"/>
        <v>3.8263210303302486E-2</v>
      </c>
      <c r="S19" s="259">
        <f t="shared" si="3"/>
        <v>1.6679499991388014E-3</v>
      </c>
      <c r="T19" s="275"/>
    </row>
    <row r="20" spans="1:20" x14ac:dyDescent="0.25">
      <c r="A20" s="277" t="s">
        <v>326</v>
      </c>
      <c r="B20" s="39">
        <f>LikelihoodInputs!B3</f>
        <v>0</v>
      </c>
      <c r="C20" s="254" t="s">
        <v>363</v>
      </c>
      <c r="D20" s="39">
        <v>0</v>
      </c>
      <c r="E20" s="39">
        <v>1</v>
      </c>
      <c r="F20" s="39" t="b">
        <v>1</v>
      </c>
      <c r="G20" s="8"/>
      <c r="H20" s="8" t="s">
        <v>328</v>
      </c>
      <c r="I20" s="256"/>
      <c r="J20" s="256"/>
      <c r="K20" s="256"/>
      <c r="L20" s="256"/>
      <c r="M20" s="256"/>
      <c r="N20" s="256"/>
      <c r="O20" s="258">
        <f t="shared" si="4"/>
        <v>17</v>
      </c>
      <c r="P20" s="259">
        <f t="shared" si="0"/>
        <v>1.700996862245186E-3</v>
      </c>
      <c r="Q20" s="259">
        <f t="shared" si="1"/>
        <v>0.70008285221748201</v>
      </c>
      <c r="R20" s="259">
        <f t="shared" si="2"/>
        <v>3.528797176794285E-2</v>
      </c>
      <c r="S20" s="259">
        <f t="shared" si="3"/>
        <v>1.7340437253515707E-3</v>
      </c>
      <c r="T20" s="275"/>
    </row>
    <row r="21" spans="1:20" x14ac:dyDescent="0.25">
      <c r="A21" s="277" t="s">
        <v>329</v>
      </c>
      <c r="B21" s="39">
        <f>LikelihoodInputs!B4</f>
        <v>0.2</v>
      </c>
      <c r="C21" s="254" t="s">
        <v>358</v>
      </c>
      <c r="D21" s="39">
        <v>1</v>
      </c>
      <c r="E21" s="39">
        <f>1/0.015</f>
        <v>66.666666666666671</v>
      </c>
      <c r="F21" s="39" t="b">
        <v>1</v>
      </c>
      <c r="G21" s="8"/>
      <c r="H21" s="8" t="s">
        <v>331</v>
      </c>
      <c r="I21" s="256"/>
      <c r="J21" s="256"/>
      <c r="K21" s="256"/>
      <c r="L21" s="256"/>
      <c r="M21" s="256"/>
      <c r="N21" s="256"/>
      <c r="O21" s="258">
        <f t="shared" si="4"/>
        <v>18</v>
      </c>
      <c r="P21" s="259">
        <f t="shared" si="0"/>
        <v>1.7670905884579556E-3</v>
      </c>
      <c r="Q21" s="259">
        <f t="shared" si="1"/>
        <v>0.73537082398542486</v>
      </c>
      <c r="R21" s="259">
        <f t="shared" si="2"/>
        <v>3.2272453146632518E-2</v>
      </c>
      <c r="S21" s="259">
        <f t="shared" si="3"/>
        <v>1.8001374515643404E-3</v>
      </c>
      <c r="T21" s="275"/>
    </row>
    <row r="22" spans="1:20" x14ac:dyDescent="0.25">
      <c r="A22" s="277" t="s">
        <v>332</v>
      </c>
      <c r="B22" s="39">
        <f>LikelihoodInputs!B5</f>
        <v>0</v>
      </c>
      <c r="C22" s="254" t="s">
        <v>358</v>
      </c>
      <c r="D22" s="39">
        <v>1</v>
      </c>
      <c r="E22" s="39">
        <f>1/0.015</f>
        <v>66.666666666666671</v>
      </c>
      <c r="F22" s="39" t="b">
        <v>1</v>
      </c>
      <c r="G22" s="8"/>
      <c r="H22" s="8" t="s">
        <v>334</v>
      </c>
      <c r="I22" s="256"/>
      <c r="J22" s="256"/>
      <c r="K22" s="256"/>
      <c r="L22" s="256"/>
      <c r="M22" s="256"/>
      <c r="N22" s="256"/>
      <c r="O22" s="258">
        <f t="shared" si="4"/>
        <v>19</v>
      </c>
      <c r="P22" s="259">
        <f t="shared" si="0"/>
        <v>1.8331843146707251E-3</v>
      </c>
      <c r="Q22" s="259">
        <f t="shared" si="1"/>
        <v>0.76764327713205738</v>
      </c>
      <c r="R22" s="259">
        <f t="shared" si="2"/>
        <v>2.9285928567310604E-2</v>
      </c>
      <c r="S22" s="259">
        <f t="shared" si="3"/>
        <v>1.8662311777771098E-3</v>
      </c>
      <c r="T22" s="275"/>
    </row>
    <row r="23" spans="1:20" x14ac:dyDescent="0.25">
      <c r="A23" s="274"/>
      <c r="B23" s="254"/>
      <c r="C23" s="254"/>
      <c r="D23" s="254"/>
      <c r="E23" s="254"/>
      <c r="F23" s="254"/>
      <c r="G23" s="8"/>
      <c r="H23" s="8"/>
      <c r="I23" s="256"/>
      <c r="J23" s="256"/>
      <c r="K23" s="256"/>
      <c r="L23" s="256"/>
      <c r="M23" s="256"/>
      <c r="N23" s="256"/>
      <c r="O23" s="258">
        <f t="shared" si="4"/>
        <v>20</v>
      </c>
      <c r="P23" s="259">
        <f t="shared" si="0"/>
        <v>1.8992780408834944E-3</v>
      </c>
      <c r="Q23" s="259">
        <f t="shared" si="1"/>
        <v>0.79692920569936798</v>
      </c>
      <c r="R23" s="259">
        <f t="shared" si="2"/>
        <v>2.6384094825308235E-2</v>
      </c>
      <c r="S23" s="259">
        <f t="shared" si="3"/>
        <v>1.9323249039898791E-3</v>
      </c>
      <c r="T23" s="275"/>
    </row>
    <row r="24" spans="1:20" x14ac:dyDescent="0.25">
      <c r="A24" s="278"/>
      <c r="B24" s="262"/>
      <c r="C24" s="262"/>
      <c r="D24" s="262"/>
      <c r="E24" s="262"/>
      <c r="F24" s="262"/>
      <c r="G24" s="256"/>
      <c r="H24" s="256"/>
      <c r="I24" s="256"/>
      <c r="J24" s="256"/>
      <c r="K24" s="256"/>
      <c r="L24" s="256"/>
      <c r="M24" s="256"/>
      <c r="N24" s="256"/>
      <c r="O24" s="258">
        <f t="shared" si="4"/>
        <v>21</v>
      </c>
      <c r="P24" s="259">
        <f t="shared" si="0"/>
        <v>1.9653717670962637E-3</v>
      </c>
      <c r="Q24" s="259">
        <f t="shared" si="1"/>
        <v>0.82331330052467622</v>
      </c>
      <c r="R24" s="259">
        <f t="shared" si="2"/>
        <v>2.3609804211707552E-2</v>
      </c>
      <c r="S24" s="259">
        <f t="shared" si="3"/>
        <v>1.9984186302026484E-3</v>
      </c>
      <c r="T24" s="275"/>
    </row>
    <row r="25" spans="1:20" x14ac:dyDescent="0.25">
      <c r="A25" s="279" t="s">
        <v>373</v>
      </c>
      <c r="B25" s="361" t="s">
        <v>232</v>
      </c>
      <c r="C25" s="293"/>
      <c r="D25" s="262"/>
      <c r="E25" s="262"/>
      <c r="F25" s="262"/>
      <c r="G25" s="256"/>
      <c r="H25" s="256"/>
      <c r="I25" s="256"/>
      <c r="J25" s="256"/>
      <c r="K25" s="256"/>
      <c r="L25" s="256"/>
      <c r="M25" s="256"/>
      <c r="N25" s="256"/>
      <c r="O25" s="258">
        <f t="shared" si="4"/>
        <v>22</v>
      </c>
      <c r="P25" s="259">
        <f t="shared" si="0"/>
        <v>2.031465493309033E-3</v>
      </c>
      <c r="Q25" s="259">
        <f t="shared" si="1"/>
        <v>0.84692310473638377</v>
      </c>
      <c r="R25" s="259">
        <f t="shared" si="2"/>
        <v>2.0994222687083064E-2</v>
      </c>
      <c r="S25" s="259">
        <f t="shared" si="3"/>
        <v>2.0645123564154181E-3</v>
      </c>
      <c r="T25" s="275"/>
    </row>
    <row r="26" spans="1:20" x14ac:dyDescent="0.25">
      <c r="A26" s="278"/>
      <c r="B26" s="262"/>
      <c r="C26" s="262"/>
      <c r="D26" s="262"/>
      <c r="E26" s="262"/>
      <c r="F26" s="262"/>
      <c r="G26" s="256"/>
      <c r="H26" s="256"/>
      <c r="I26" s="256"/>
      <c r="J26" s="256"/>
      <c r="K26" s="256"/>
      <c r="L26" s="256"/>
      <c r="M26" s="256"/>
      <c r="N26" s="256"/>
      <c r="O26" s="258">
        <f t="shared" si="4"/>
        <v>23</v>
      </c>
      <c r="P26" s="259">
        <f t="shared" si="0"/>
        <v>2.0975592195218028E-3</v>
      </c>
      <c r="Q26" s="259">
        <f t="shared" si="1"/>
        <v>0.86791732742346683</v>
      </c>
      <c r="R26" s="259">
        <f t="shared" si="2"/>
        <v>1.8558236618922086E-2</v>
      </c>
      <c r="S26" s="259">
        <f t="shared" si="3"/>
        <v>2.1306060826281874E-3</v>
      </c>
      <c r="T26" s="275"/>
    </row>
    <row r="27" spans="1:20" x14ac:dyDescent="0.25">
      <c r="A27" s="278"/>
      <c r="B27" s="252" t="s">
        <v>374</v>
      </c>
      <c r="C27" s="252" t="s">
        <v>5</v>
      </c>
      <c r="D27" s="262"/>
      <c r="E27" s="262"/>
      <c r="F27" s="262"/>
      <c r="G27" s="256"/>
      <c r="H27" s="256"/>
      <c r="I27" s="256"/>
      <c r="J27" s="256"/>
      <c r="K27" s="256"/>
      <c r="L27" s="256"/>
      <c r="M27" s="256"/>
      <c r="N27" s="256"/>
      <c r="O27" s="258">
        <f t="shared" si="4"/>
        <v>24</v>
      </c>
      <c r="P27" s="259">
        <f t="shared" si="0"/>
        <v>2.1636529457345725E-3</v>
      </c>
      <c r="Q27" s="259">
        <f t="shared" si="1"/>
        <v>0.88647556404238892</v>
      </c>
      <c r="R27" s="259">
        <f t="shared" si="2"/>
        <v>1.6313967676561791E-2</v>
      </c>
      <c r="S27" s="259">
        <f t="shared" si="3"/>
        <v>2.1966998088409572E-3</v>
      </c>
      <c r="T27" s="275"/>
    </row>
    <row r="28" spans="1:20" x14ac:dyDescent="0.25">
      <c r="A28" s="278"/>
      <c r="B28" s="259" t="s">
        <v>375</v>
      </c>
      <c r="C28" s="259" t="str">
        <f>_xlfn.XLOOKUP($B$25,H3:H22,C3:C22)</f>
        <v>Beta</v>
      </c>
      <c r="D28" s="262"/>
      <c r="E28" s="262"/>
      <c r="F28" s="262"/>
      <c r="G28" s="256"/>
      <c r="H28" s="256"/>
      <c r="I28" s="256"/>
      <c r="J28" s="256"/>
      <c r="K28" s="256"/>
      <c r="L28" s="256"/>
      <c r="M28" s="256"/>
      <c r="N28" s="256"/>
      <c r="O28" s="258">
        <f t="shared" si="4"/>
        <v>25</v>
      </c>
      <c r="P28" s="259">
        <f t="shared" si="0"/>
        <v>2.2297466719473419E-3</v>
      </c>
      <c r="Q28" s="259">
        <f t="shared" si="1"/>
        <v>0.90278953171895071</v>
      </c>
      <c r="R28" s="259">
        <f t="shared" si="2"/>
        <v>1.4266289928920872E-2</v>
      </c>
      <c r="S28" s="259">
        <f t="shared" si="3"/>
        <v>2.2627935350537265E-3</v>
      </c>
      <c r="T28" s="275"/>
    </row>
    <row r="29" spans="1:20" x14ac:dyDescent="0.25">
      <c r="A29" s="278"/>
      <c r="B29" s="259" t="s">
        <v>376</v>
      </c>
      <c r="C29" s="259">
        <f>_xlfn.XLOOKUP($B$25,H3:H22,D3:D22)</f>
        <v>6.75</v>
      </c>
      <c r="D29" s="262"/>
      <c r="E29" s="262"/>
      <c r="F29" s="262"/>
      <c r="G29" s="256"/>
      <c r="H29" s="256"/>
      <c r="I29" s="256"/>
      <c r="J29" s="256"/>
      <c r="K29" s="256"/>
      <c r="L29" s="256"/>
      <c r="M29" s="256"/>
      <c r="N29" s="256"/>
      <c r="O29" s="258">
        <f t="shared" si="4"/>
        <v>26</v>
      </c>
      <c r="P29" s="259">
        <f t="shared" si="0"/>
        <v>2.2958403981601112E-3</v>
      </c>
      <c r="Q29" s="259">
        <f t="shared" si="1"/>
        <v>0.91705582164787158</v>
      </c>
      <c r="R29" s="259">
        <f t="shared" si="2"/>
        <v>1.2414273815273602E-2</v>
      </c>
      <c r="S29" s="259">
        <f t="shared" si="3"/>
        <v>2.3288872612664958E-3</v>
      </c>
      <c r="T29" s="275"/>
    </row>
    <row r="30" spans="1:20" x14ac:dyDescent="0.25">
      <c r="A30" s="278"/>
      <c r="B30" s="259" t="s">
        <v>377</v>
      </c>
      <c r="C30" s="259">
        <f>_xlfn.XLOOKUP($B$25,H3:H22,E3:E22)</f>
        <v>4600</v>
      </c>
      <c r="D30" s="262"/>
      <c r="E30" s="262"/>
      <c r="F30" s="262"/>
      <c r="G30" s="256"/>
      <c r="H30" s="256"/>
      <c r="I30" s="256"/>
      <c r="J30" s="256"/>
      <c r="K30" s="256"/>
      <c r="L30" s="256"/>
      <c r="M30" s="256"/>
      <c r="N30" s="256"/>
      <c r="O30" s="258">
        <f t="shared" si="4"/>
        <v>27</v>
      </c>
      <c r="P30" s="259">
        <f t="shared" si="0"/>
        <v>2.3619341243728805E-3</v>
      </c>
      <c r="Q30" s="259">
        <f t="shared" si="1"/>
        <v>0.92947009546314519</v>
      </c>
      <c r="R30" s="259">
        <f t="shared" si="2"/>
        <v>1.0752507538952516E-2</v>
      </c>
      <c r="S30" s="259">
        <f t="shared" si="3"/>
        <v>2.3949809874792651E-3</v>
      </c>
      <c r="T30" s="275"/>
    </row>
    <row r="31" spans="1:20" x14ac:dyDescent="0.25">
      <c r="A31" s="278"/>
      <c r="B31" s="259" t="s">
        <v>378</v>
      </c>
      <c r="C31" s="259">
        <f>_xlfn.XLOOKUP($B$25,H3:H22,B3:B22)</f>
        <v>1E-4</v>
      </c>
      <c r="D31" s="262"/>
      <c r="E31" s="262"/>
      <c r="F31" s="262"/>
      <c r="G31" s="256"/>
      <c r="H31" s="256"/>
      <c r="I31" s="256"/>
      <c r="J31" s="256"/>
      <c r="K31" s="256"/>
      <c r="L31" s="256"/>
      <c r="M31" s="256"/>
      <c r="N31" s="256"/>
      <c r="O31" s="258">
        <f t="shared" si="4"/>
        <v>28</v>
      </c>
      <c r="P31" s="259">
        <f t="shared" si="0"/>
        <v>2.4280278505856498E-3</v>
      </c>
      <c r="Q31" s="259">
        <f t="shared" si="1"/>
        <v>0.9402226030020977</v>
      </c>
      <c r="R31" s="259">
        <f t="shared" si="2"/>
        <v>9.2722673416507639E-3</v>
      </c>
      <c r="S31" s="259">
        <f t="shared" si="3"/>
        <v>2.4610747136920349E-3</v>
      </c>
      <c r="T31" s="275"/>
    </row>
    <row r="32" spans="1:20" x14ac:dyDescent="0.25">
      <c r="A32" s="278"/>
      <c r="B32" s="259" t="s">
        <v>235</v>
      </c>
      <c r="C32" s="259">
        <f>IF(C28="Beta",C29/(C29+C30),IF(C28="Lognormal",EXP(C29+0.5*C30*C30),IF(C28="Gamma",C29/C30,IF(C28="Normal",C29,"Panic"))))</f>
        <v>1.4652412221197156E-3</v>
      </c>
      <c r="D32" s="262"/>
      <c r="E32" s="262"/>
      <c r="F32" s="262"/>
      <c r="G32" s="256"/>
      <c r="H32" s="256"/>
      <c r="I32" s="256"/>
      <c r="J32" s="256"/>
      <c r="K32" s="256"/>
      <c r="L32" s="256"/>
      <c r="M32" s="256"/>
      <c r="N32" s="256"/>
      <c r="O32" s="258">
        <f t="shared" si="4"/>
        <v>29</v>
      </c>
      <c r="P32" s="259">
        <f t="shared" si="0"/>
        <v>2.4941215767984195E-3</v>
      </c>
      <c r="Q32" s="259">
        <f t="shared" si="1"/>
        <v>0.94949487034374846</v>
      </c>
      <c r="R32" s="259">
        <f t="shared" si="2"/>
        <v>7.9625242788594619E-3</v>
      </c>
      <c r="S32" s="259">
        <f t="shared" si="3"/>
        <v>2.5271684399048042E-3</v>
      </c>
      <c r="T32" s="275"/>
    </row>
    <row r="33" spans="1:20" x14ac:dyDescent="0.25">
      <c r="A33" s="278"/>
      <c r="B33" s="259" t="s">
        <v>379</v>
      </c>
      <c r="C33" s="259">
        <f>IF(C28="Beta",(C29-1)/(C29+C30-2),IF(C28="Lognormal",EXP(C29-C30*C30),IF(C28="Gamma",(C29-1)/C30,IF(C28="Normal",C29,"Panic"))))</f>
        <v>1.2487105706064389E-3</v>
      </c>
      <c r="D33" s="262"/>
      <c r="E33" s="262"/>
      <c r="F33" s="262"/>
      <c r="G33" s="256"/>
      <c r="H33" s="256"/>
      <c r="I33" s="256"/>
      <c r="J33" s="256"/>
      <c r="K33" s="256"/>
      <c r="L33" s="256"/>
      <c r="M33" s="256"/>
      <c r="N33" s="256"/>
      <c r="O33" s="258">
        <f t="shared" si="4"/>
        <v>30</v>
      </c>
      <c r="P33" s="259">
        <f t="shared" si="0"/>
        <v>2.5602153030111889E-3</v>
      </c>
      <c r="Q33" s="259">
        <f t="shared" si="1"/>
        <v>0.95745739462260793</v>
      </c>
      <c r="R33" s="259">
        <f t="shared" si="2"/>
        <v>6.8107870294500383E-3</v>
      </c>
      <c r="S33" s="259">
        <f t="shared" si="3"/>
        <v>2.5932621661175735E-3</v>
      </c>
      <c r="T33" s="275"/>
    </row>
    <row r="34" spans="1:20" x14ac:dyDescent="0.25">
      <c r="A34" s="278"/>
      <c r="B34" s="259" t="s">
        <v>288</v>
      </c>
      <c r="C34" s="259">
        <f>IF(C28="Beta",_xlfn.BETA.INV(0.5,C29,C30),IF(C28="Lognormal",_xlfn.LOGNORM.INV(0.5,C29,C30),IF(C28="Gamma",_xlfn.GAMMA.INV(0.5,C29,1/C30),IF(C28="Normal",_xlfn.NORM.INV(0.5,C29,C30),"Panic"))))</f>
        <v>1.3937547801935461E-3</v>
      </c>
      <c r="D34" s="262"/>
      <c r="E34" s="262"/>
      <c r="F34" s="262"/>
      <c r="G34" s="256"/>
      <c r="H34" s="256"/>
      <c r="I34" s="256"/>
      <c r="J34" s="256"/>
      <c r="K34" s="256"/>
      <c r="L34" s="256"/>
      <c r="M34" s="256"/>
      <c r="N34" s="256"/>
      <c r="O34" s="258">
        <f t="shared" si="4"/>
        <v>31</v>
      </c>
      <c r="P34" s="259">
        <f t="shared" si="0"/>
        <v>2.6263090292239582E-3</v>
      </c>
      <c r="Q34" s="259">
        <f t="shared" si="1"/>
        <v>0.96426818165205797</v>
      </c>
      <c r="R34" s="259">
        <f t="shared" si="2"/>
        <v>5.8037885599682149E-3</v>
      </c>
      <c r="S34" s="259">
        <f t="shared" ref="S34" si="5">0.5*SUM(P34:P35)</f>
        <v>2.6593558923303428E-3</v>
      </c>
      <c r="T34" s="275"/>
    </row>
    <row r="35" spans="1:20" x14ac:dyDescent="0.25">
      <c r="A35" s="278"/>
      <c r="B35" s="259" t="s">
        <v>380</v>
      </c>
      <c r="C35" s="259">
        <f>IF(C28="Beta",_xlfn.BETA.INV(0.025,C29,C30),IF(C28="Lognormal",_xlfn.LOGNORM.INV(0.025,C29,C30),IF(C28="Gamma",_xlfn.GAMMA.INV(0.025,C29,1/C30),IF(C28="Normal",_xlfn.NORM.INV(0.025,C29,C30),"Panic"))))</f>
        <v>5.7740351662810552E-4</v>
      </c>
      <c r="D35" s="262"/>
      <c r="E35" s="262"/>
      <c r="F35" s="262"/>
      <c r="G35" s="256"/>
      <c r="H35" s="256"/>
      <c r="I35" s="256"/>
      <c r="J35" s="256"/>
      <c r="K35" s="256"/>
      <c r="L35" s="256"/>
      <c r="M35" s="256"/>
      <c r="N35" s="256"/>
      <c r="O35" s="258">
        <f t="shared" si="4"/>
        <v>32</v>
      </c>
      <c r="P35" s="259">
        <f t="shared" si="0"/>
        <v>2.6924027554367279E-3</v>
      </c>
      <c r="Q35" s="259">
        <f t="shared" si="1"/>
        <v>0.97007197021202618</v>
      </c>
      <c r="R35" s="259">
        <f t="shared" si="2"/>
        <v>4.92802978797513E-3</v>
      </c>
      <c r="S35" s="259">
        <f t="shared" ref="S35" si="6">0.5*SUM(P35:P36)</f>
        <v>2.7254496185431126E-3</v>
      </c>
      <c r="T35" s="275"/>
    </row>
    <row r="36" spans="1:20" x14ac:dyDescent="0.25">
      <c r="A36" s="278"/>
      <c r="B36" s="259" t="s">
        <v>381</v>
      </c>
      <c r="C36" s="259">
        <f>IF(C28="Beta",_xlfn.BETA.INV(0.975,C29,C30),IF(C28="Lognormal",_xlfn.LOGNORM.INV(0.975,C29,C30),IF(C28="Gamma",_xlfn.GAMMA.INV(0.975,C29,1/C30),IF(C28="Normal",_xlfn.NORM.INV(0.975,C29,C30),"Panic"))))</f>
        <v>2.7584964816494972E-3</v>
      </c>
      <c r="D36" s="262"/>
      <c r="E36" s="262"/>
      <c r="F36" s="262"/>
      <c r="G36" s="256"/>
      <c r="H36" s="256"/>
      <c r="I36" s="256"/>
      <c r="J36" s="256"/>
      <c r="K36" s="256"/>
      <c r="L36" s="256"/>
      <c r="M36" s="256"/>
      <c r="N36" s="256"/>
      <c r="O36" s="258">
        <f t="shared" si="4"/>
        <v>33</v>
      </c>
      <c r="P36" s="259">
        <f t="shared" si="0"/>
        <v>2.7584964816494972E-3</v>
      </c>
      <c r="Q36" s="259">
        <f t="shared" si="1"/>
        <v>0.97500000000000131</v>
      </c>
      <c r="R36" s="259"/>
      <c r="S36" s="263"/>
      <c r="T36" s="275"/>
    </row>
    <row r="37" spans="1:20" x14ac:dyDescent="0.25">
      <c r="A37" s="278"/>
      <c r="B37" s="262"/>
      <c r="C37" s="262"/>
      <c r="D37" s="262"/>
      <c r="E37" s="262"/>
      <c r="F37" s="262"/>
      <c r="G37" s="256"/>
      <c r="H37" s="256"/>
      <c r="I37" s="256"/>
      <c r="J37" s="256"/>
      <c r="K37" s="256"/>
      <c r="L37" s="256"/>
      <c r="M37" s="256"/>
      <c r="N37" s="256"/>
      <c r="O37" s="256"/>
      <c r="P37" s="256"/>
      <c r="Q37" s="256"/>
      <c r="R37" s="256"/>
      <c r="S37" s="256"/>
      <c r="T37" s="275"/>
    </row>
    <row r="38" spans="1:20" x14ac:dyDescent="0.25">
      <c r="A38" s="278"/>
      <c r="B38" s="262"/>
      <c r="C38" s="262"/>
      <c r="D38" s="262"/>
      <c r="E38" s="262"/>
      <c r="F38" s="262"/>
      <c r="G38" s="256"/>
      <c r="H38" s="256"/>
      <c r="I38" s="256"/>
      <c r="J38" s="256"/>
      <c r="K38" s="256"/>
      <c r="L38" s="256"/>
      <c r="M38" s="256"/>
      <c r="N38" s="256"/>
      <c r="O38" s="256"/>
      <c r="P38" s="256"/>
      <c r="Q38" s="256"/>
      <c r="R38" s="256"/>
      <c r="S38" s="256"/>
      <c r="T38" s="275"/>
    </row>
    <row r="39" spans="1:20" x14ac:dyDescent="0.25">
      <c r="A39" s="278"/>
      <c r="B39" s="262"/>
      <c r="C39" s="262"/>
      <c r="D39" s="262"/>
      <c r="E39" s="262"/>
      <c r="F39" s="262"/>
      <c r="G39" s="256"/>
      <c r="H39" s="256"/>
      <c r="I39" s="256"/>
      <c r="J39" s="256"/>
      <c r="K39" s="256"/>
      <c r="L39" s="256"/>
      <c r="M39" s="256"/>
      <c r="N39" s="256"/>
      <c r="O39" s="256"/>
      <c r="P39" s="256"/>
      <c r="Q39" s="256"/>
      <c r="R39" s="256"/>
      <c r="S39" s="256"/>
      <c r="T39" s="275"/>
    </row>
    <row r="40" spans="1:20" x14ac:dyDescent="0.25">
      <c r="A40" s="278"/>
      <c r="B40" s="262"/>
      <c r="C40" s="262"/>
      <c r="D40" s="262"/>
      <c r="E40" s="262"/>
      <c r="F40" s="262"/>
      <c r="G40" s="256"/>
      <c r="H40" s="256"/>
      <c r="I40" s="256"/>
      <c r="J40" s="256"/>
      <c r="K40" s="256"/>
      <c r="L40" s="256"/>
      <c r="M40" s="256"/>
      <c r="N40" s="256"/>
      <c r="O40" s="256"/>
      <c r="P40" s="256"/>
      <c r="Q40" s="256"/>
      <c r="R40" s="256"/>
      <c r="S40" s="256"/>
      <c r="T40" s="275"/>
    </row>
    <row r="41" spans="1:20" x14ac:dyDescent="0.25">
      <c r="A41" s="278"/>
      <c r="B41" s="262"/>
      <c r="C41" s="262"/>
      <c r="D41" s="262"/>
      <c r="E41" s="262"/>
      <c r="F41" s="262"/>
      <c r="G41" s="256"/>
      <c r="H41" s="256"/>
      <c r="I41" s="256"/>
      <c r="J41" s="256"/>
      <c r="K41" s="256"/>
      <c r="L41" s="256"/>
      <c r="M41" s="256"/>
      <c r="N41" s="256"/>
      <c r="O41" s="256"/>
      <c r="P41" s="256"/>
      <c r="Q41" s="256"/>
      <c r="R41" s="256"/>
      <c r="S41" s="256"/>
      <c r="T41" s="275"/>
    </row>
    <row r="42" spans="1:20" x14ac:dyDescent="0.25">
      <c r="A42" s="278"/>
      <c r="B42" s="262"/>
      <c r="C42" s="262"/>
      <c r="D42" s="262"/>
      <c r="E42" s="262"/>
      <c r="F42" s="262"/>
      <c r="G42" s="256"/>
      <c r="H42" s="256"/>
      <c r="I42" s="256"/>
      <c r="J42" s="256"/>
      <c r="K42" s="256"/>
      <c r="L42" s="256"/>
      <c r="M42" s="256"/>
      <c r="N42" s="256"/>
      <c r="O42" s="256"/>
      <c r="P42" s="256"/>
      <c r="Q42" s="256"/>
      <c r="R42" s="256"/>
      <c r="S42" s="256"/>
      <c r="T42" s="275"/>
    </row>
    <row r="43" spans="1:20" x14ac:dyDescent="0.25">
      <c r="A43" s="278"/>
      <c r="B43" s="262"/>
      <c r="C43" s="262"/>
      <c r="D43" s="262"/>
      <c r="E43" s="262"/>
      <c r="F43" s="262"/>
      <c r="G43" s="256"/>
      <c r="H43" s="256"/>
      <c r="I43" s="256"/>
      <c r="J43" s="256"/>
      <c r="K43" s="256"/>
      <c r="L43" s="256"/>
      <c r="M43" s="256"/>
      <c r="N43" s="256"/>
      <c r="O43" s="256"/>
      <c r="P43" s="256"/>
      <c r="Q43" s="256"/>
      <c r="R43" s="256"/>
      <c r="S43" s="256"/>
      <c r="T43" s="275"/>
    </row>
    <row r="44" spans="1:20" x14ac:dyDescent="0.25">
      <c r="A44" s="278"/>
      <c r="B44" s="262"/>
      <c r="C44" s="262"/>
      <c r="D44" s="262"/>
      <c r="E44" s="264" t="str">
        <f>_xlfn.XLOOKUP($B$25,H3:H22,A3:A22)</f>
        <v>Initial epidemic pulse</v>
      </c>
      <c r="F44" s="262"/>
      <c r="G44" s="256"/>
      <c r="H44" s="256"/>
      <c r="I44" s="256"/>
      <c r="J44" s="256"/>
      <c r="K44" s="256"/>
      <c r="L44" s="256"/>
      <c r="M44" s="256"/>
      <c r="N44" s="256"/>
      <c r="O44" s="256"/>
      <c r="P44" s="256"/>
      <c r="Q44" s="256"/>
      <c r="R44" s="256"/>
      <c r="S44" s="256"/>
      <c r="T44" s="275"/>
    </row>
    <row r="45" spans="1:20" x14ac:dyDescent="0.25">
      <c r="A45" s="280"/>
      <c r="B45" s="281"/>
      <c r="C45" s="281"/>
      <c r="D45" s="281"/>
      <c r="E45" s="281"/>
      <c r="F45" s="281"/>
      <c r="G45" s="282"/>
      <c r="H45" s="282"/>
      <c r="I45" s="282"/>
      <c r="J45" s="282"/>
      <c r="K45" s="282"/>
      <c r="L45" s="282"/>
      <c r="M45" s="282"/>
      <c r="N45" s="282"/>
      <c r="O45" s="282"/>
      <c r="P45" s="282"/>
      <c r="Q45" s="282"/>
      <c r="R45" s="282"/>
      <c r="S45" s="282"/>
      <c r="T45" s="283"/>
    </row>
  </sheetData>
  <mergeCells count="5">
    <mergeCell ref="O1:S1"/>
    <mergeCell ref="G9:G10"/>
    <mergeCell ref="G11:G12"/>
    <mergeCell ref="G15:G16"/>
    <mergeCell ref="B25:C25"/>
  </mergeCells>
  <conditionalFormatting sqref="F2:F23">
    <cfRule type="cellIs" dxfId="0" priority="1" operator="equal">
      <formula>TRUE</formula>
    </cfRule>
  </conditionalFormatting>
  <dataValidations count="1">
    <dataValidation type="list" allowBlank="1" showInputMessage="1" showErrorMessage="1" sqref="B25" xr:uid="{E9EECE7F-A404-4EF0-99D8-426866A77AD4}">
      <formula1>$H$3:$H$22</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E10" sqref="E10"/>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375</v>
      </c>
      <c r="B4" s="8" t="s">
        <v>349</v>
      </c>
      <c r="C4" s="8" t="s">
        <v>358</v>
      </c>
      <c r="D4" s="8" t="s">
        <v>363</v>
      </c>
      <c r="E4" s="8" t="s">
        <v>362</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2023-09-13T19:36:49Z</dcterms:modified>
</cp:coreProperties>
</file>