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Spectrum\Tools\DefaultDataManager\TB\ModData\"/>
    </mc:Choice>
  </mc:AlternateContent>
  <xr:revisionPtr revIDLastSave="0" documentId="8_{4CDEC926-E597-4828-BB16-C93FD196FFC3}" xr6:coauthVersionLast="47" xr6:coauthVersionMax="47" xr10:uidLastSave="{00000000-0000-0000-0000-000000000000}"/>
  <bookViews>
    <workbookView xWindow="-120" yWindow="-120" windowWidth="29040" windowHeight="15720" tabRatio="885" xr2:uid="{FBBD4383-2B44-42EB-8787-C2351F8B2CAE}"/>
  </bookViews>
  <sheets>
    <sheet name="PulmTB HIVNeg Child" sheetId="1" r:id="rId1"/>
    <sheet name="PulmTB HIVNeg Adult" sheetId="2" r:id="rId2"/>
    <sheet name="PulmTB HIVPos Child 0t9" sheetId="3" r:id="rId3"/>
    <sheet name="PulmTB HIVPos Child 10t14" sheetId="4" r:id="rId4"/>
    <sheet name="PulmTB HIVPos Adult" sheetId="5" r:id="rId5"/>
    <sheet name="ExPulmTB HIVNeg Child" sheetId="6" r:id="rId6"/>
    <sheet name="ExPulmTB HIVNeg Adult" sheetId="7" r:id="rId7"/>
    <sheet name="ExPulmTB HIVPos Child 0t9" sheetId="8" r:id="rId8"/>
    <sheet name="ExPulmTB HIVPos Child 10t14" sheetId="9" r:id="rId9"/>
    <sheet name="ExPulmTB HIVPos Adult" sheetId="10" r:id="rId10"/>
    <sheet name="Household_0_4" sheetId="13" r:id="rId11"/>
    <sheet name="Household_5_14" sheetId="14" r:id="rId12"/>
    <sheet name="Household_15+" sheetId="15" r:id="rId13"/>
    <sheet name="ART_0_9" sheetId="16" r:id="rId14"/>
    <sheet name="ART_10_14" sheetId="17" r:id="rId15"/>
    <sheet name="ART_15+" sheetId="18" r:id="rId16"/>
    <sheet name="HighRiskGroups" sheetId="19" r:id="rId17"/>
    <sheet name="IDs" sheetId="11" r:id="rId18"/>
    <sheet name="DiagnosisSensAndSpec" sheetId="1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8" l="1"/>
  <c r="E10" i="18"/>
  <c r="C10" i="18"/>
  <c r="F9" i="18"/>
  <c r="E9" i="18"/>
  <c r="C9" i="18"/>
  <c r="F8" i="18"/>
  <c r="E8" i="18"/>
  <c r="C8" i="18"/>
  <c r="F7" i="18"/>
  <c r="E7" i="18"/>
  <c r="C7" i="18"/>
  <c r="F6" i="18"/>
  <c r="E6" i="18"/>
  <c r="C6" i="18"/>
  <c r="F5" i="18"/>
  <c r="E5" i="18"/>
  <c r="F10" i="17"/>
  <c r="E10" i="17"/>
  <c r="C10" i="17"/>
  <c r="F9" i="17"/>
  <c r="E9" i="17"/>
  <c r="C9" i="17"/>
  <c r="F8" i="17"/>
  <c r="E8" i="17"/>
  <c r="C8" i="17"/>
  <c r="F7" i="17"/>
  <c r="E7" i="17"/>
  <c r="C7" i="17"/>
  <c r="F6" i="17"/>
  <c r="E6" i="17"/>
  <c r="C6" i="17"/>
  <c r="F5" i="17"/>
  <c r="E5" i="17"/>
  <c r="F10" i="16"/>
  <c r="E10" i="16"/>
  <c r="C10" i="16"/>
  <c r="F9" i="16"/>
  <c r="E9" i="16"/>
  <c r="C9" i="16"/>
  <c r="F8" i="16"/>
  <c r="E8" i="16"/>
  <c r="C8" i="16"/>
  <c r="F7" i="16"/>
  <c r="E7" i="16"/>
  <c r="C7" i="16"/>
  <c r="F6" i="16"/>
  <c r="E6" i="16"/>
  <c r="C6" i="16"/>
  <c r="F5" i="16"/>
  <c r="E5" i="16"/>
  <c r="F13" i="19"/>
  <c r="E13" i="19"/>
  <c r="C13" i="19"/>
  <c r="F17" i="19" l="1"/>
  <c r="E17" i="19"/>
  <c r="C17" i="19"/>
  <c r="F16" i="19"/>
  <c r="E16" i="19"/>
  <c r="C16" i="19"/>
  <c r="F15" i="19"/>
  <c r="E15" i="19"/>
  <c r="C15" i="19"/>
  <c r="F14" i="19"/>
  <c r="E14" i="19"/>
  <c r="C14" i="19"/>
  <c r="F12" i="19"/>
  <c r="E12" i="19"/>
  <c r="C12" i="19"/>
  <c r="F11" i="19"/>
  <c r="E11" i="19"/>
  <c r="C11" i="19"/>
  <c r="F10" i="19"/>
  <c r="E10" i="19"/>
  <c r="C10" i="19"/>
  <c r="F9" i="19"/>
  <c r="E9" i="19"/>
  <c r="C9" i="19"/>
  <c r="C7" i="19"/>
  <c r="C6" i="19"/>
  <c r="F5" i="19"/>
  <c r="E5" i="19"/>
  <c r="C5" i="19"/>
  <c r="F4" i="19"/>
  <c r="E4" i="19"/>
  <c r="C4" i="19"/>
  <c r="F17" i="15"/>
  <c r="E17" i="15"/>
  <c r="C17" i="15"/>
  <c r="F16" i="15"/>
  <c r="E16" i="15"/>
  <c r="C16" i="15"/>
  <c r="F15" i="15"/>
  <c r="E15" i="15"/>
  <c r="C15" i="15"/>
  <c r="F14" i="15"/>
  <c r="E14" i="15"/>
  <c r="C14" i="15"/>
  <c r="F13" i="15"/>
  <c r="E13" i="15"/>
  <c r="C13" i="15"/>
  <c r="F12" i="15"/>
  <c r="E12" i="15"/>
  <c r="C12" i="15"/>
  <c r="F11" i="15"/>
  <c r="E11" i="15"/>
  <c r="C11" i="15"/>
  <c r="F10" i="15"/>
  <c r="E10" i="15"/>
  <c r="C10" i="15"/>
  <c r="F9" i="15"/>
  <c r="E9" i="15"/>
  <c r="C9" i="15"/>
  <c r="C7" i="15"/>
  <c r="C6" i="15"/>
  <c r="F5" i="15"/>
  <c r="E5" i="15"/>
  <c r="C5" i="15"/>
  <c r="F4" i="15"/>
  <c r="E4" i="15"/>
  <c r="C4" i="15"/>
  <c r="C7" i="14"/>
  <c r="C6" i="14"/>
  <c r="F5" i="14"/>
  <c r="E5" i="14"/>
  <c r="C5" i="14"/>
  <c r="F4" i="14"/>
  <c r="E4" i="14"/>
  <c r="C4" i="14"/>
  <c r="F17" i="14"/>
  <c r="E17" i="14"/>
  <c r="C17" i="14"/>
  <c r="F16" i="14"/>
  <c r="E16" i="14"/>
  <c r="C16" i="14"/>
  <c r="F15" i="14"/>
  <c r="E15" i="14"/>
  <c r="C15" i="14"/>
  <c r="F14" i="14"/>
  <c r="E14" i="14"/>
  <c r="C14" i="14"/>
  <c r="F13" i="14"/>
  <c r="E13" i="14"/>
  <c r="C13" i="14"/>
  <c r="F12" i="14"/>
  <c r="E12" i="14"/>
  <c r="C12" i="14"/>
  <c r="F11" i="14"/>
  <c r="E11" i="14"/>
  <c r="C11" i="14"/>
  <c r="F10" i="14"/>
  <c r="E10" i="14"/>
  <c r="C10" i="14"/>
  <c r="F9" i="14"/>
  <c r="E9" i="14"/>
  <c r="C9" i="14"/>
  <c r="C7" i="13"/>
  <c r="C6" i="13"/>
  <c r="F5" i="13"/>
  <c r="E5" i="13"/>
  <c r="C5" i="13"/>
  <c r="F4" i="13"/>
  <c r="E4" i="13"/>
  <c r="C4" i="13"/>
  <c r="F17" i="13"/>
  <c r="E17" i="13"/>
  <c r="C17" i="13"/>
  <c r="F16" i="13"/>
  <c r="E16" i="13"/>
  <c r="C16" i="13"/>
  <c r="F15" i="13"/>
  <c r="E15" i="13"/>
  <c r="C15" i="13"/>
  <c r="F14" i="13"/>
  <c r="E14" i="13"/>
  <c r="C14" i="13"/>
  <c r="F13" i="13"/>
  <c r="E13" i="13"/>
  <c r="C13" i="13"/>
  <c r="F12" i="13"/>
  <c r="E12" i="13"/>
  <c r="C12" i="13"/>
  <c r="F11" i="13"/>
  <c r="E11" i="13"/>
  <c r="C11" i="13"/>
  <c r="F10" i="13"/>
  <c r="E10" i="13"/>
  <c r="C10" i="13"/>
  <c r="F9" i="13"/>
  <c r="E9" i="13"/>
  <c r="C9" i="13"/>
  <c r="E10" i="10"/>
  <c r="F10" i="10"/>
  <c r="E11" i="10"/>
  <c r="F11" i="10"/>
  <c r="E12" i="10"/>
  <c r="F12" i="10"/>
  <c r="E13" i="10"/>
  <c r="F13" i="10"/>
  <c r="E14" i="10"/>
  <c r="F14" i="10"/>
  <c r="E15" i="10"/>
  <c r="F15" i="10"/>
  <c r="E16" i="10"/>
  <c r="F16" i="10"/>
  <c r="E17" i="10"/>
  <c r="F17" i="10"/>
  <c r="E18" i="10"/>
  <c r="F18" i="10"/>
  <c r="E19" i="10"/>
  <c r="F19" i="10"/>
  <c r="E20" i="10"/>
  <c r="F20" i="10"/>
  <c r="E21" i="10"/>
  <c r="F21" i="10"/>
  <c r="E22" i="10"/>
  <c r="F22" i="10"/>
  <c r="E23" i="10"/>
  <c r="F23" i="10"/>
  <c r="E25" i="10"/>
  <c r="F25" i="10"/>
  <c r="E26" i="10"/>
  <c r="F26" i="10"/>
  <c r="E4" i="10"/>
  <c r="F4" i="10"/>
  <c r="E5" i="10"/>
  <c r="F5" i="10"/>
  <c r="F9" i="10"/>
  <c r="E9" i="10"/>
  <c r="E10" i="9"/>
  <c r="F10" i="9"/>
  <c r="E11" i="9"/>
  <c r="F11" i="9"/>
  <c r="E12" i="9"/>
  <c r="F12" i="9"/>
  <c r="E13" i="9"/>
  <c r="F13" i="9"/>
  <c r="E14" i="9"/>
  <c r="F14" i="9"/>
  <c r="E15" i="9"/>
  <c r="F15" i="9"/>
  <c r="E16" i="9"/>
  <c r="F16" i="9"/>
  <c r="E17" i="9"/>
  <c r="F17" i="9"/>
  <c r="E4" i="9"/>
  <c r="F4" i="9"/>
  <c r="E5" i="9"/>
  <c r="F5" i="9"/>
  <c r="F9" i="9"/>
  <c r="E9" i="9"/>
  <c r="E10" i="8"/>
  <c r="F10" i="8"/>
  <c r="E11" i="8"/>
  <c r="F11" i="8"/>
  <c r="E12" i="8"/>
  <c r="F12" i="8"/>
  <c r="E13" i="8"/>
  <c r="F13" i="8"/>
  <c r="E14" i="8"/>
  <c r="F14" i="8"/>
  <c r="E15" i="8"/>
  <c r="F15" i="8"/>
  <c r="E16" i="8"/>
  <c r="F16" i="8"/>
  <c r="E17" i="8"/>
  <c r="F17" i="8"/>
  <c r="E4" i="8"/>
  <c r="F4" i="8"/>
  <c r="E5" i="8"/>
  <c r="F5" i="8"/>
  <c r="F9" i="8"/>
  <c r="E9" i="8"/>
  <c r="E10" i="7"/>
  <c r="F10" i="7"/>
  <c r="E11" i="7"/>
  <c r="F11" i="7"/>
  <c r="E12" i="7"/>
  <c r="F12" i="7"/>
  <c r="E13" i="7"/>
  <c r="F13" i="7"/>
  <c r="E14" i="7"/>
  <c r="F14" i="7"/>
  <c r="E15" i="7"/>
  <c r="F15" i="7"/>
  <c r="E16" i="7"/>
  <c r="F16" i="7"/>
  <c r="E17" i="7"/>
  <c r="F17" i="7"/>
  <c r="E18" i="7"/>
  <c r="F18" i="7"/>
  <c r="E19" i="7"/>
  <c r="F19" i="7"/>
  <c r="E20" i="7"/>
  <c r="F20" i="7"/>
  <c r="E21" i="7"/>
  <c r="F21" i="7"/>
  <c r="E22" i="7"/>
  <c r="F22" i="7"/>
  <c r="E23" i="7"/>
  <c r="F23" i="7"/>
  <c r="E25" i="7"/>
  <c r="F25" i="7"/>
  <c r="E26" i="7"/>
  <c r="F26" i="7"/>
  <c r="E4" i="7"/>
  <c r="F4" i="7"/>
  <c r="E5" i="7"/>
  <c r="F5" i="7"/>
  <c r="F9" i="7"/>
  <c r="E9" i="7"/>
  <c r="F17" i="5"/>
  <c r="E17" i="5"/>
  <c r="F16" i="5"/>
  <c r="E16" i="5"/>
  <c r="F15" i="5"/>
  <c r="E15" i="5"/>
  <c r="F14" i="5"/>
  <c r="E14" i="5"/>
  <c r="F13" i="5"/>
  <c r="E13" i="5"/>
  <c r="F12" i="5"/>
  <c r="E12" i="5"/>
  <c r="F11" i="5"/>
  <c r="E11" i="5"/>
  <c r="F10" i="5"/>
  <c r="E10" i="5"/>
  <c r="F9" i="5"/>
  <c r="E9" i="5"/>
  <c r="F5" i="5"/>
  <c r="E5" i="5"/>
  <c r="F4" i="5"/>
  <c r="E4" i="5"/>
  <c r="E5" i="2"/>
  <c r="F5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F4" i="2"/>
  <c r="E4" i="2"/>
  <c r="F5" i="6"/>
  <c r="E5" i="6"/>
  <c r="F4" i="6"/>
  <c r="E4" i="6"/>
  <c r="F17" i="6"/>
  <c r="E17" i="6"/>
  <c r="F16" i="6"/>
  <c r="E16" i="6"/>
  <c r="F15" i="6"/>
  <c r="E15" i="6"/>
  <c r="F14" i="6"/>
  <c r="E14" i="6"/>
  <c r="F13" i="6"/>
  <c r="E13" i="6"/>
  <c r="F12" i="6"/>
  <c r="E12" i="6"/>
  <c r="F11" i="6"/>
  <c r="E11" i="6"/>
  <c r="F10" i="6"/>
  <c r="E10" i="6"/>
  <c r="F9" i="6"/>
  <c r="E9" i="6"/>
  <c r="F5" i="4"/>
  <c r="E5" i="4"/>
  <c r="F4" i="4"/>
  <c r="E4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5" i="3"/>
  <c r="E5" i="3"/>
  <c r="F4" i="3"/>
  <c r="E4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E4" i="1"/>
  <c r="F4" i="1"/>
  <c r="E5" i="1"/>
  <c r="F5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F9" i="1"/>
  <c r="E9" i="1"/>
  <c r="C10" i="10" l="1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5" i="10"/>
  <c r="C26" i="10"/>
  <c r="C4" i="10"/>
  <c r="C5" i="10"/>
  <c r="C6" i="10"/>
  <c r="C7" i="10"/>
  <c r="C9" i="10"/>
  <c r="C10" i="9"/>
  <c r="C11" i="9"/>
  <c r="C12" i="9"/>
  <c r="C13" i="9"/>
  <c r="C14" i="9"/>
  <c r="C15" i="9"/>
  <c r="C16" i="9"/>
  <c r="C17" i="9"/>
  <c r="C4" i="9"/>
  <c r="C5" i="9"/>
  <c r="C6" i="9"/>
  <c r="C7" i="9"/>
  <c r="C9" i="9"/>
  <c r="C10" i="8"/>
  <c r="C11" i="8"/>
  <c r="C12" i="8"/>
  <c r="C13" i="8"/>
  <c r="C14" i="8"/>
  <c r="C15" i="8"/>
  <c r="C16" i="8"/>
  <c r="C17" i="8"/>
  <c r="C4" i="8"/>
  <c r="C5" i="8"/>
  <c r="C6" i="8"/>
  <c r="C7" i="8"/>
  <c r="C9" i="8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5" i="7"/>
  <c r="C26" i="7"/>
  <c r="C4" i="7"/>
  <c r="C5" i="7"/>
  <c r="C6" i="7"/>
  <c r="C7" i="7"/>
  <c r="C9" i="7"/>
  <c r="C10" i="6"/>
  <c r="C11" i="6"/>
  <c r="C12" i="6"/>
  <c r="C13" i="6"/>
  <c r="C14" i="6"/>
  <c r="C15" i="6"/>
  <c r="C16" i="6"/>
  <c r="C17" i="6"/>
  <c r="C4" i="6"/>
  <c r="C5" i="6"/>
  <c r="C6" i="6"/>
  <c r="C7" i="6"/>
  <c r="C9" i="6"/>
  <c r="C5" i="5"/>
  <c r="C6" i="5"/>
  <c r="C7" i="5"/>
  <c r="C9" i="5"/>
  <c r="C10" i="5"/>
  <c r="C11" i="5"/>
  <c r="C12" i="5"/>
  <c r="C13" i="5"/>
  <c r="C14" i="5"/>
  <c r="C15" i="5"/>
  <c r="C16" i="5"/>
  <c r="C17" i="5"/>
  <c r="C4" i="5"/>
  <c r="C10" i="4"/>
  <c r="C11" i="4"/>
  <c r="C12" i="4"/>
  <c r="C13" i="4"/>
  <c r="C14" i="4"/>
  <c r="C15" i="4"/>
  <c r="C16" i="4"/>
  <c r="C17" i="4"/>
  <c r="C4" i="4"/>
  <c r="C5" i="4"/>
  <c r="C6" i="4"/>
  <c r="C7" i="4"/>
  <c r="C9" i="4"/>
  <c r="C5" i="2"/>
  <c r="C6" i="2"/>
  <c r="C7" i="2"/>
  <c r="C9" i="2"/>
  <c r="C10" i="2"/>
  <c r="C11" i="2"/>
  <c r="C12" i="2"/>
  <c r="C13" i="2"/>
  <c r="C14" i="2"/>
  <c r="C15" i="2"/>
  <c r="C16" i="2"/>
  <c r="C17" i="2"/>
  <c r="C10" i="3"/>
  <c r="C11" i="3"/>
  <c r="C12" i="3"/>
  <c r="C13" i="3"/>
  <c r="C14" i="3"/>
  <c r="C15" i="3"/>
  <c r="C16" i="3"/>
  <c r="C17" i="3"/>
  <c r="C4" i="3"/>
  <c r="C5" i="3"/>
  <c r="C6" i="3"/>
  <c r="C7" i="3"/>
  <c r="C9" i="3"/>
  <c r="C4" i="2"/>
  <c r="C10" i="1"/>
  <c r="C11" i="1"/>
  <c r="C12" i="1"/>
  <c r="C13" i="1"/>
  <c r="C14" i="1"/>
  <c r="C15" i="1"/>
  <c r="C16" i="1"/>
  <c r="C17" i="1"/>
  <c r="C4" i="1"/>
  <c r="C5" i="1"/>
  <c r="C6" i="1"/>
  <c r="C7" i="1"/>
  <c r="C9" i="1"/>
</calcChain>
</file>

<file path=xl/sharedStrings.xml><?xml version="1.0" encoding="utf-8"?>
<sst xmlns="http://schemas.openxmlformats.org/spreadsheetml/2006/main" count="576" uniqueCount="145">
  <si>
    <t>mWRD [all samples] and Moderate complexity automated NAAT [MC-aNAAT][only on sputum samples][choice]</t>
  </si>
  <si>
    <t>Xpert MTB/RIF (mWRD)</t>
  </si>
  <si>
    <t>Xpert Ultra (mWRD)</t>
  </si>
  <si>
    <t>Truenat MTB (mWRD) - only on sputum sample</t>
  </si>
  <si>
    <t>TB-Lamp; Eiken Chemical, Tokyo, Japan - only on sputums sample</t>
  </si>
  <si>
    <t>Abbott RealTime MTB and MTB RIF/INH assays (Abbot Laboratories, Abbott Park, USA) - only on sputum sample</t>
  </si>
  <si>
    <t>BD MAX MDR-TB assay (Becton, Dickinson and Company, Franklin Lakes, USA) - only on sputum sample</t>
  </si>
  <si>
    <t>Hain FluoroType MTBDR assay (Bruker/Hain Lifescience, Nehren, Germany) - only on sputum sample</t>
  </si>
  <si>
    <t>Roche cobas MTB and MTB-RIF/INH assays (Hoffmann-La Roche, Basel, Switzerland) - only on sputum sample</t>
  </si>
  <si>
    <t>Induced sputum</t>
  </si>
  <si>
    <t>Gastric aspirates [recommended for &lt; 7 years]</t>
  </si>
  <si>
    <t>Gastric lavage [recommended for &lt; 7 years]</t>
  </si>
  <si>
    <t>Stools sampling + XPERT MTB/RIF or Ultra</t>
  </si>
  <si>
    <t>Bronchoscopy (Bronchoalveolar lavage)%</t>
  </si>
  <si>
    <t>Microscropy (conventional vs LED) and culture</t>
  </si>
  <si>
    <t>Microscopy LED</t>
  </si>
  <si>
    <t>Culture (liquid) for bacteriological confirmation</t>
  </si>
  <si>
    <t>Culture (liquid) for diagnosis of TB</t>
  </si>
  <si>
    <t>ID</t>
  </si>
  <si>
    <t>Pulmonary TB: HIV-negative, children aged &lt; 15 years</t>
  </si>
  <si>
    <t>Value</t>
  </si>
  <si>
    <t>Sensitivity</t>
  </si>
  <si>
    <t>Specificity</t>
  </si>
  <si>
    <t>String</t>
  </si>
  <si>
    <t>mWRD and Moderate complexity automated NAAT [MC-aNAAT][choice]</t>
  </si>
  <si>
    <t>Truenat MTB (mWRD)</t>
  </si>
  <si>
    <t>Truenat MTB Plus (mWRD)</t>
  </si>
  <si>
    <t>TB-LAMP; Eiken Chemical, Tokyo, Japan</t>
  </si>
  <si>
    <t>Moderate complexity automated NAAT: Abbott RealTime MTB and MTB RIF/INH assays (Abbott Laboratories, Abbott Park, USA)</t>
  </si>
  <si>
    <t>Moderate complexity automated NAAT: BD MAX MDR-TB assay (Becton, Dickinson and Company, Franklin Lakes, USA)</t>
  </si>
  <si>
    <t>Moderate complexity automated NAAT: Hain FluoroType MTBDR assay (Bruker/Hain Lifescience, Nehren, Germany)</t>
  </si>
  <si>
    <t>Moderate complexity automated NAAT: Roche cobas MTB and MTB-RIF/INH assays (Hoffmann-La Roche, Basel, Switzerland)</t>
  </si>
  <si>
    <t>Pulmonary TB: HIV-negative, adults 15 years and above</t>
  </si>
  <si>
    <t>Pulmonary TB: HIV-positive not on ART, children aged 0-9 years</t>
  </si>
  <si>
    <t>Pulmonary TB: HIV-positive not on ART, children aged 10-14 years</t>
  </si>
  <si>
    <t>Pulmonary TB: HIV-positive not on ART,adults 15 years and above</t>
  </si>
  <si>
    <t>Extra-Pulmonary TB: HIV-negative, children aged &lt; 15 years</t>
  </si>
  <si>
    <t>Extra-Pulmonary TB: HIV-negative, adults aged 15 years and above</t>
  </si>
  <si>
    <t>*** Missing Translation ***</t>
  </si>
  <si>
    <t>TB meningitis testing</t>
  </si>
  <si>
    <t>Cerebrospinal fluid (CSF) and lumbar puncture</t>
  </si>
  <si>
    <t>Disseminated TB</t>
  </si>
  <si>
    <t>Blood or bone marrow</t>
  </si>
  <si>
    <t>TB tissue biopsy or aspirates</t>
  </si>
  <si>
    <t>Lymph node aspirate</t>
  </si>
  <si>
    <t>Lymph node biopsy</t>
  </si>
  <si>
    <t>Fine-needle aspiration or biopsy other than lymph node</t>
  </si>
  <si>
    <t>Serosal fluid aspirate with serosal tissue biopsy</t>
  </si>
  <si>
    <t>Other types of TB</t>
  </si>
  <si>
    <t>Pleural fluid</t>
  </si>
  <si>
    <t>Peritoneal fluid</t>
  </si>
  <si>
    <t>Pericardial fluid</t>
  </si>
  <si>
    <t>Synovial fluid</t>
  </si>
  <si>
    <t>Urine (for tract TB detection only)</t>
  </si>
  <si>
    <t>Extra-Pulmonary TB: HIV-positive not on ART, children aged 0-9 years</t>
  </si>
  <si>
    <t>Extra-Pulmonary TB: HIV-positive not on ART, children aged 10-14 years</t>
  </si>
  <si>
    <t>Extra-Pulmonary TB: HIV-positive not on ART,adults 15 years and above</t>
  </si>
  <si>
    <t>blood or bone marrow</t>
  </si>
  <si>
    <t>cerebrospinal fluid (CSF) and lumbar puncture</t>
  </si>
  <si>
    <t>Microscopy conventional</t>
  </si>
  <si>
    <t>CD4 count</t>
  </si>
  <si>
    <t>LF-LAM [ Biomarker-based lateral flow lipoarabinomannan assay (LF-LAM) test (Alere Determine TB LAM Ag, USA</t>
  </si>
  <si>
    <t xml:space="preserve">Truenat MTB RIF D x  (mWRD)  </t>
  </si>
  <si>
    <t>Nasopharyngeal aspiration [recommended for &lt; 7 years]</t>
  </si>
  <si>
    <t>Truenat MTB Plus (mWRD) - only on sputum sample</t>
  </si>
  <si>
    <t>Const Name</t>
  </si>
  <si>
    <t>Const Number</t>
  </si>
  <si>
    <t>Description</t>
  </si>
  <si>
    <t>WHO variable</t>
  </si>
  <si>
    <t>TB_AbbottRealTimeMTB</t>
  </si>
  <si>
    <t>Abottv Real TIME MTB and MTB RIF/INH assays (Abbott Laboratories, Abbott Park, USA) - only on sputum sample</t>
  </si>
  <si>
    <t>abbott</t>
  </si>
  <si>
    <t>TB_BDMAXMDRTBAssay</t>
  </si>
  <si>
    <t>bdmax</t>
  </si>
  <si>
    <t>TB_BloodBoneMarrow</t>
  </si>
  <si>
    <t>TB_CerebrospinalFluid</t>
  </si>
  <si>
    <t>TB_CultureBactConfirm</t>
  </si>
  <si>
    <t>Culture (liquid) - for bacteriological confirmation</t>
  </si>
  <si>
    <t>cult_lq</t>
  </si>
  <si>
    <t>TB_CultureDiagTB</t>
  </si>
  <si>
    <t>TB_DiagKidAspirates</t>
  </si>
  <si>
    <t>Diagnostic procedure (children) - gastric aspirates [recommended for &lt; 7 years]</t>
  </si>
  <si>
    <t>TB_DiagKidSputum</t>
  </si>
  <si>
    <t>Diagnostic procedure (children) - Induced sputum</t>
  </si>
  <si>
    <t>TB_DiagKidnasopharyn</t>
  </si>
  <si>
    <t>Diagnostic procedure (children) - nasopharyngeal aspiration [recommended for &lt; 7 years]</t>
  </si>
  <si>
    <t>TB_DiagKidBronchos</t>
  </si>
  <si>
    <t>Diagnostic procedure (children) - Bronchoscopy (Bronchoalveolar lavage)</t>
  </si>
  <si>
    <t>TB_DiagKidGasLavage</t>
  </si>
  <si>
    <t>Diagnostic procedure (children) -gastric lavage [recommended for &lt; 7 years]</t>
  </si>
  <si>
    <t>TB_DiagKidStools</t>
  </si>
  <si>
    <t>Diagnostic procedure (children) - Stools sampling + Xpert MTB/RIF or Ultra)</t>
  </si>
  <si>
    <t>xprt</t>
  </si>
  <si>
    <t>TB_Disseminated</t>
  </si>
  <si>
    <t>TB_FineNeedleAspir</t>
  </si>
  <si>
    <t>TB_HainFlouroType</t>
  </si>
  <si>
    <t>fluoro_gxt</t>
  </si>
  <si>
    <t>TB_LymphNodeAspirate</t>
  </si>
  <si>
    <t>TB_LymphNodeBiopsy</t>
  </si>
  <si>
    <t>TB_MicroscopyConvent</t>
  </si>
  <si>
    <t>ssm_sz</t>
  </si>
  <si>
    <t>TB_MicroscopyLED</t>
  </si>
  <si>
    <t>sm_led</t>
  </si>
  <si>
    <t>TB_ModCmplxAbbott</t>
  </si>
  <si>
    <t>TB_ModCmplxBDMAXMDR</t>
  </si>
  <si>
    <t>TB_ModCmplxHainFlouro</t>
  </si>
  <si>
    <t>TB_ModCmplxRocheCobas</t>
  </si>
  <si>
    <t>cobas</t>
  </si>
  <si>
    <t>TB_OtherTypes</t>
  </si>
  <si>
    <t>TB_PericardialFluid</t>
  </si>
  <si>
    <t>TB_PeritonealFluid</t>
  </si>
  <si>
    <t>TB_PlueralFluid</t>
  </si>
  <si>
    <t>TB_RocheCobasMTBAssay</t>
  </si>
  <si>
    <t>TB_SerosalFluid</t>
  </si>
  <si>
    <t>TB_SynovialFluid</t>
  </si>
  <si>
    <t>TB_MeningitisTesting</t>
  </si>
  <si>
    <t>TB_TissueBiopsy</t>
  </si>
  <si>
    <t>TB_LAMPEikenChemical</t>
  </si>
  <si>
    <t>lamp</t>
  </si>
  <si>
    <t>TB_LAMPEikenSputum</t>
  </si>
  <si>
    <t>TB-LAMP; Eiken Chemical, Tokyo, Japan - only on sputum sample</t>
  </si>
  <si>
    <t>TB_TruenatMTB_mWRD</t>
  </si>
  <si>
    <t>tru</t>
  </si>
  <si>
    <t>TB_TruenatMTB_Sputum</t>
  </si>
  <si>
    <t>TB_TruenatMTBp_mWRD</t>
  </si>
  <si>
    <t>TB_TruenatMTBp_Sputum</t>
  </si>
  <si>
    <t>TB_Urine</t>
  </si>
  <si>
    <t>TB_XpertMTB_RIF</t>
  </si>
  <si>
    <t>TB_XpertUltra</t>
  </si>
  <si>
    <t>xprt_u</t>
  </si>
  <si>
    <t>TB_CD4Count</t>
  </si>
  <si>
    <t>TB_LFLAM</t>
  </si>
  <si>
    <t>TB_TruenatMTB_RIF</t>
  </si>
  <si>
    <t>Truenat MTB RIF D x (mWRD)</t>
  </si>
  <si>
    <t>IDs</t>
  </si>
  <si>
    <t>Method ID</t>
  </si>
  <si>
    <t>Household 0 to 4</t>
  </si>
  <si>
    <t>Household 5 to 14</t>
  </si>
  <si>
    <t>Household 15+</t>
  </si>
  <si>
    <t>High risk groups</t>
  </si>
  <si>
    <t>ART 15+</t>
  </si>
  <si>
    <t>ART 0  to 9</t>
  </si>
  <si>
    <t>ART 10  to 14</t>
  </si>
  <si>
    <t>LF-LAM\, TB-LAMP\, CD4-count</t>
  </si>
  <si>
    <t xml:space="preserve">LF-LAM followed by mWRD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</si>
</sst>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6A9955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2" fillId="0" borderId="1" xfId="0" applyFont="1" applyBorder="1"/>
    <xf numFmtId="0" fontId="0" fillId="0" borderId="0" xfId="0" applyAlignment="1">
      <alignment wrapText="1"/>
    </xf>
    <xf numFmtId="164" fontId="1" fillId="0" borderId="0" xfId="1" applyNumberFormat="1" applyFont="1"/>
    <xf numFmtId="0" fontId="0" fillId="2" borderId="0" xfId="0" applyFill="1"/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96998-75A9-4731-A9E7-1B9F9C434A94}">
  <dimension ref="A1:G17"/>
  <sheetViews>
    <sheetView tabSelected="1" workbookViewId="0">
      <selection activeCell="E6" sqref="E6:F7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19</v>
      </c>
      <c r="C1">
        <v>0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64F5A-7933-4AC4-AD1C-26C900B13748}">
  <dimension ref="A1:G26"/>
  <sheetViews>
    <sheetView workbookViewId="0">
      <selection activeCell="E6" sqref="E6:F7"/>
    </sheetView>
  </sheetViews>
  <sheetFormatPr defaultRowHeight="15" x14ac:dyDescent="0.25"/>
  <cols>
    <col min="2" max="2" width="51.85546875" bestFit="1" customWidth="1"/>
  </cols>
  <sheetData>
    <row r="1" spans="1:7" x14ac:dyDescent="0.25">
      <c r="A1" t="s">
        <v>56</v>
      </c>
      <c r="C1">
        <v>9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38</v>
      </c>
      <c r="G8">
        <v>4</v>
      </c>
    </row>
    <row r="9" spans="1:7" x14ac:dyDescent="0.25">
      <c r="B9" t="s">
        <v>39</v>
      </c>
      <c r="C9">
        <f>VLOOKUP(B9, IDs!$A$1:$B$44,2, FALSE)</f>
        <v>30</v>
      </c>
      <c r="D9">
        <v>0</v>
      </c>
      <c r="E9">
        <f>VLOOKUP(B9,DiagnosisSensAndSpec!$E$1:$G$45,2,TRUE)</f>
        <v>0</v>
      </c>
      <c r="F9">
        <f>VLOOKUP(B9,DiagnosisSensAndSpec!$E$1:$G$45,3,TRUE)</f>
        <v>0</v>
      </c>
    </row>
    <row r="10" spans="1:7" x14ac:dyDescent="0.25">
      <c r="B10" t="s">
        <v>40</v>
      </c>
      <c r="C10">
        <f>VLOOKUP(B10, IDs!$A$1:$B$44,2, FALSE)</f>
        <v>3</v>
      </c>
      <c r="D10">
        <v>0</v>
      </c>
      <c r="E10">
        <f>VLOOKUP(B10,DiagnosisSensAndSpec!$E$1:$G$45,2,TRUE)</f>
        <v>0</v>
      </c>
      <c r="F10">
        <f>VLOOKUP(B10,DiagnosisSensAndSpec!$E$1:$G$45,3,TRUE)</f>
        <v>0</v>
      </c>
    </row>
    <row r="11" spans="1:7" x14ac:dyDescent="0.25">
      <c r="B11" t="s">
        <v>41</v>
      </c>
      <c r="C11">
        <f>VLOOKUP(B11, IDs!$A$1:$B$44,2, FALSE)</f>
        <v>12</v>
      </c>
      <c r="D11">
        <v>0</v>
      </c>
      <c r="E11">
        <f>VLOOKUP(B11,DiagnosisSensAndSpec!$E$1:$G$45,2,TRUE)</f>
        <v>0</v>
      </c>
      <c r="F11">
        <f>VLOOKUP(B11,DiagnosisSensAndSpec!$E$1:$G$45,3,TRUE)</f>
        <v>0</v>
      </c>
    </row>
    <row r="12" spans="1:7" x14ac:dyDescent="0.25">
      <c r="B12" t="s">
        <v>42</v>
      </c>
      <c r="C12">
        <f>VLOOKUP(B12, IDs!$A$1:$B$44,2, FALSE)</f>
        <v>2</v>
      </c>
      <c r="D12">
        <v>0</v>
      </c>
      <c r="E12">
        <f>VLOOKUP(B12,DiagnosisSensAndSpec!$E$1:$G$45,2,TRUE)</f>
        <v>0</v>
      </c>
      <c r="F12">
        <f>VLOOKUP(B12,DiagnosisSensAndSpec!$E$1:$G$45,3,TRUE)</f>
        <v>0</v>
      </c>
    </row>
    <row r="13" spans="1:7" x14ac:dyDescent="0.25">
      <c r="B13" t="s">
        <v>43</v>
      </c>
      <c r="C13">
        <f>VLOOKUP(B13, IDs!$A$1:$B$44,2, FALSE)</f>
        <v>31</v>
      </c>
      <c r="D13">
        <v>0</v>
      </c>
      <c r="E13">
        <f>VLOOKUP(B13,DiagnosisSensAndSpec!$E$1:$G$45,2,TRUE)</f>
        <v>0</v>
      </c>
      <c r="F13">
        <f>VLOOKUP(B13,DiagnosisSensAndSpec!$E$1:$G$45,3,TRUE)</f>
        <v>0</v>
      </c>
    </row>
    <row r="14" spans="1:7" x14ac:dyDescent="0.25">
      <c r="B14" t="s">
        <v>44</v>
      </c>
      <c r="C14">
        <f>VLOOKUP(B14, IDs!$A$1:$B$44,2, FALSE)</f>
        <v>15</v>
      </c>
      <c r="D14">
        <v>0</v>
      </c>
      <c r="E14">
        <f>VLOOKUP(B14,DiagnosisSensAndSpec!$E$1:$G$45,2,TRUE)</f>
        <v>0</v>
      </c>
      <c r="F14">
        <f>VLOOKUP(B14,DiagnosisSensAndSpec!$E$1:$G$45,3,TRUE)</f>
        <v>0</v>
      </c>
    </row>
    <row r="15" spans="1:7" x14ac:dyDescent="0.25">
      <c r="B15" t="s">
        <v>45</v>
      </c>
      <c r="C15">
        <f>VLOOKUP(B15, IDs!$A$1:$B$44,2, FALSE)</f>
        <v>16</v>
      </c>
      <c r="D15">
        <v>0</v>
      </c>
      <c r="E15">
        <f>VLOOKUP(B15,DiagnosisSensAndSpec!$E$1:$G$45,2,TRUE)</f>
        <v>0</v>
      </c>
      <c r="F15">
        <f>VLOOKUP(B15,DiagnosisSensAndSpec!$E$1:$G$45,3,TRUE)</f>
        <v>0</v>
      </c>
    </row>
    <row r="16" spans="1:7" x14ac:dyDescent="0.25">
      <c r="B16" t="s">
        <v>46</v>
      </c>
      <c r="C16">
        <f>VLOOKUP(B16, IDs!$A$1:$B$44,2, FALSE)</f>
        <v>13</v>
      </c>
      <c r="D16">
        <v>0</v>
      </c>
      <c r="E16">
        <f>VLOOKUP(B16,DiagnosisSensAndSpec!$E$1:$G$45,2,TRUE)</f>
        <v>0</v>
      </c>
      <c r="F16">
        <f>VLOOKUP(B16,DiagnosisSensAndSpec!$E$1:$G$45,3,TRUE)</f>
        <v>0</v>
      </c>
    </row>
    <row r="17" spans="1:7" x14ac:dyDescent="0.25">
      <c r="B17" t="s">
        <v>47</v>
      </c>
      <c r="C17">
        <f>VLOOKUP(B17, IDs!$A$1:$B$44,2, FALSE)</f>
        <v>28</v>
      </c>
      <c r="D17">
        <v>0</v>
      </c>
      <c r="E17">
        <f>VLOOKUP(B17,DiagnosisSensAndSpec!$E$1:$G$45,2,TRUE)</f>
        <v>0</v>
      </c>
      <c r="F17">
        <f>VLOOKUP(B17,DiagnosisSensAndSpec!$E$1:$G$45,3,TRUE)</f>
        <v>0</v>
      </c>
    </row>
    <row r="18" spans="1:7" x14ac:dyDescent="0.25">
      <c r="B18" t="s">
        <v>48</v>
      </c>
      <c r="C18">
        <f>VLOOKUP(B18, IDs!$A$1:$B$44,2, FALSE)</f>
        <v>23</v>
      </c>
      <c r="D18">
        <v>0</v>
      </c>
      <c r="E18">
        <f>VLOOKUP(B18,DiagnosisSensAndSpec!$E$1:$G$45,2,TRUE)</f>
        <v>0</v>
      </c>
      <c r="F18">
        <f>VLOOKUP(B18,DiagnosisSensAndSpec!$E$1:$G$45,3,TRUE)</f>
        <v>0</v>
      </c>
    </row>
    <row r="19" spans="1:7" x14ac:dyDescent="0.25">
      <c r="B19" t="s">
        <v>49</v>
      </c>
      <c r="C19">
        <f>VLOOKUP(B19, IDs!$A$1:$B$44,2, FALSE)</f>
        <v>26</v>
      </c>
      <c r="D19">
        <v>0</v>
      </c>
      <c r="E19">
        <f>VLOOKUP(B19,DiagnosisSensAndSpec!$E$1:$G$45,2,TRUE)</f>
        <v>0</v>
      </c>
      <c r="F19">
        <f>VLOOKUP(B19,DiagnosisSensAndSpec!$E$1:$G$45,3,TRUE)</f>
        <v>0</v>
      </c>
    </row>
    <row r="20" spans="1:7" x14ac:dyDescent="0.25">
      <c r="B20" t="s">
        <v>50</v>
      </c>
      <c r="C20">
        <f>VLOOKUP(B20, IDs!$A$1:$B$44,2, FALSE)</f>
        <v>25</v>
      </c>
      <c r="D20">
        <v>0</v>
      </c>
      <c r="E20">
        <f>VLOOKUP(B20,DiagnosisSensAndSpec!$E$1:$G$45,2,TRUE)</f>
        <v>0</v>
      </c>
      <c r="F20">
        <f>VLOOKUP(B20,DiagnosisSensAndSpec!$E$1:$G$45,3,TRUE)</f>
        <v>0</v>
      </c>
    </row>
    <row r="21" spans="1:7" x14ac:dyDescent="0.25">
      <c r="B21" t="s">
        <v>51</v>
      </c>
      <c r="C21">
        <f>VLOOKUP(B21, IDs!$A$1:$B$44,2, FALSE)</f>
        <v>24</v>
      </c>
      <c r="D21">
        <v>0</v>
      </c>
      <c r="E21">
        <f>VLOOKUP(B21,DiagnosisSensAndSpec!$E$1:$G$45,2,TRUE)</f>
        <v>0</v>
      </c>
      <c r="F21">
        <f>VLOOKUP(B21,DiagnosisSensAndSpec!$E$1:$G$45,3,TRUE)</f>
        <v>0</v>
      </c>
    </row>
    <row r="22" spans="1:7" x14ac:dyDescent="0.25">
      <c r="B22" t="s">
        <v>52</v>
      </c>
      <c r="C22">
        <f>VLOOKUP(B22, IDs!$A$1:$B$44,2, FALSE)</f>
        <v>29</v>
      </c>
      <c r="D22">
        <v>0</v>
      </c>
      <c r="E22">
        <f>VLOOKUP(B22,DiagnosisSensAndSpec!$E$1:$G$45,2,TRUE)</f>
        <v>0</v>
      </c>
      <c r="F22">
        <f>VLOOKUP(B22,DiagnosisSensAndSpec!$E$1:$G$45,3,TRUE)</f>
        <v>0</v>
      </c>
    </row>
    <row r="23" spans="1:7" x14ac:dyDescent="0.25">
      <c r="B23" t="s">
        <v>53</v>
      </c>
      <c r="C23">
        <f>VLOOKUP(B23, IDs!$A$1:$B$44,2, FALSE)</f>
        <v>38</v>
      </c>
      <c r="D23">
        <v>0</v>
      </c>
      <c r="E23">
        <f>VLOOKUP(B23,DiagnosisSensAndSpec!$E$1:$G$45,2,TRUE)</f>
        <v>0</v>
      </c>
      <c r="F23">
        <f>VLOOKUP(B23,DiagnosisSensAndSpec!$E$1:$G$45,3,TRUE)</f>
        <v>0</v>
      </c>
    </row>
    <row r="24" spans="1:7" x14ac:dyDescent="0.25">
      <c r="A24" t="s">
        <v>38</v>
      </c>
      <c r="G24">
        <v>5</v>
      </c>
    </row>
    <row r="25" spans="1:7" x14ac:dyDescent="0.25">
      <c r="B25" t="s">
        <v>1</v>
      </c>
      <c r="C25">
        <f>VLOOKUP(B25, IDs!$A$1:$B$44,2, FALSE)</f>
        <v>39</v>
      </c>
      <c r="D25">
        <v>1</v>
      </c>
      <c r="E25">
        <f>VLOOKUP(B25,DiagnosisSensAndSpec!$E$1:$G$45,2,TRUE)</f>
        <v>0.84</v>
      </c>
      <c r="F25">
        <f>VLOOKUP(B25,DiagnosisSensAndSpec!$E$1:$G$45,3,TRUE)</f>
        <v>0.97</v>
      </c>
    </row>
    <row r="26" spans="1:7" x14ac:dyDescent="0.25">
      <c r="B26" t="s">
        <v>2</v>
      </c>
      <c r="C26">
        <f>VLOOKUP(B26, IDs!$A$1:$B$44,2, FALSE)</f>
        <v>40</v>
      </c>
      <c r="D26">
        <v>0</v>
      </c>
      <c r="E26">
        <f>VLOOKUP(B26,DiagnosisSensAndSpec!$E$1:$G$45,2,TRUE)</f>
        <v>0.84</v>
      </c>
      <c r="F26">
        <f>VLOOKUP(B26,DiagnosisSensAndSpec!$E$1:$G$45,3,TRUE)</f>
        <v>0.97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266C7-EB10-4E6B-A67D-5B083FC0407A}">
  <dimension ref="A1:G17"/>
  <sheetViews>
    <sheetView workbookViewId="0">
      <selection activeCell="E6" sqref="E6:F7"/>
    </sheetView>
  </sheetViews>
  <sheetFormatPr defaultRowHeight="15" x14ac:dyDescent="0.25"/>
  <cols>
    <col min="2" max="2" width="51.85546875" bestFit="1" customWidth="1"/>
  </cols>
  <sheetData>
    <row r="1" spans="1:7" x14ac:dyDescent="0.25">
      <c r="A1" t="s">
        <v>136</v>
      </c>
      <c r="C1">
        <v>0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323FF4-989B-4276-A839-D0FF7CE8EDDF}">
  <dimension ref="A1:G17"/>
  <sheetViews>
    <sheetView workbookViewId="0">
      <selection activeCell="E6" sqref="E6:F7"/>
    </sheetView>
  </sheetViews>
  <sheetFormatPr defaultRowHeight="15" x14ac:dyDescent="0.25"/>
  <cols>
    <col min="2" max="2" width="37.5703125" customWidth="1"/>
  </cols>
  <sheetData>
    <row r="1" spans="1:7" x14ac:dyDescent="0.25">
      <c r="A1" t="s">
        <v>137</v>
      </c>
      <c r="C1">
        <v>1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2DC88-DFF2-40CF-B4DF-7066E382B5F7}">
  <dimension ref="A1:G17"/>
  <sheetViews>
    <sheetView workbookViewId="0">
      <selection activeCell="E6" sqref="E6:F7"/>
    </sheetView>
  </sheetViews>
  <sheetFormatPr defaultRowHeight="15" x14ac:dyDescent="0.25"/>
  <cols>
    <col min="2" max="2" width="19.5703125" customWidth="1"/>
  </cols>
  <sheetData>
    <row r="1" spans="1:7" x14ac:dyDescent="0.25">
      <c r="A1" t="s">
        <v>138</v>
      </c>
      <c r="C1">
        <v>2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24</v>
      </c>
      <c r="G8">
        <v>3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25</v>
      </c>
      <c r="C11">
        <f>VLOOKUP(B11, IDs!$A$1:$B$44,2, FALSE)</f>
        <v>34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26</v>
      </c>
      <c r="C12">
        <f>VLOOKUP(B12, IDs!$A$1:$B$44,2, FALSE)</f>
        <v>36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27</v>
      </c>
      <c r="C13">
        <f>VLOOKUP(B13, IDs!$A$1:$B$44,2, FALSE)</f>
        <v>32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28</v>
      </c>
      <c r="C14">
        <f>VLOOKUP(B14, IDs!$A$1:$B$44,2, FALSE)</f>
        <v>19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29</v>
      </c>
      <c r="C15">
        <f>VLOOKUP(B15, IDs!$A$1:$B$44,2, FALSE)</f>
        <v>20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30</v>
      </c>
      <c r="C16">
        <f>VLOOKUP(B16, IDs!$A$1:$B$44,2, FALSE)</f>
        <v>21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31</v>
      </c>
      <c r="C17">
        <f>VLOOKUP(B17, IDs!$A$1:$B$44,2, FALSE)</f>
        <v>22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280D3-4B67-4A70-8D20-99496E68EF3A}">
  <dimension ref="A1:G10"/>
  <sheetViews>
    <sheetView workbookViewId="0">
      <selection activeCell="E23" sqref="E23"/>
    </sheetView>
  </sheetViews>
  <sheetFormatPr defaultRowHeight="15" x14ac:dyDescent="0.25"/>
  <cols>
    <col min="2" max="2" width="23.85546875" customWidth="1"/>
    <col min="6" max="6" width="12.7109375" customWidth="1"/>
  </cols>
  <sheetData>
    <row r="1" spans="1:7" x14ac:dyDescent="0.25">
      <c r="A1" t="s">
        <v>141</v>
      </c>
      <c r="B1">
        <v>0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s="7" t="s">
        <v>144</v>
      </c>
      <c r="G3">
        <v>7</v>
      </c>
    </row>
    <row r="4" spans="1:7" x14ac:dyDescent="0.25">
      <c r="B4" t="s">
        <v>60</v>
      </c>
      <c r="C4">
        <v>42</v>
      </c>
      <c r="D4">
        <v>0</v>
      </c>
      <c r="E4">
        <v>0.76</v>
      </c>
      <c r="F4">
        <v>0.53</v>
      </c>
    </row>
    <row r="5" spans="1:7" x14ac:dyDescent="0.25">
      <c r="B5" t="s">
        <v>61</v>
      </c>
      <c r="C5">
        <v>41</v>
      </c>
      <c r="D5">
        <v>0</v>
      </c>
      <c r="E5">
        <f>VLOOKUP(B5,DiagnosisSensAndSpec!$E$1:$G$45,2,TRUE)</f>
        <v>0.93</v>
      </c>
      <c r="F5">
        <f>VLOOKUP(B5,DiagnosisSensAndSpec!$E$1:$G$45,3,TRUE)</f>
        <v>0.98</v>
      </c>
    </row>
    <row r="6" spans="1:7" x14ac:dyDescent="0.25">
      <c r="B6" t="s">
        <v>27</v>
      </c>
      <c r="C6">
        <f>VLOOKUP(B6, IDs!$A$1:$B$44,2, FALSE)</f>
        <v>32</v>
      </c>
      <c r="D6">
        <v>0</v>
      </c>
      <c r="E6">
        <f>VLOOKUP(B6,DiagnosisSensAndSpec!$E$1:$G$45,2,TRUE)</f>
        <v>0.78</v>
      </c>
      <c r="F6">
        <f>VLOOKUP(B6,DiagnosisSensAndSpec!$E$1:$G$45,3,TRUE)</f>
        <v>0.98</v>
      </c>
    </row>
    <row r="7" spans="1:7" x14ac:dyDescent="0.25">
      <c r="B7" t="s">
        <v>1</v>
      </c>
      <c r="C7">
        <f>VLOOKUP(B7, IDs!$A$1:$B$44,2, FALSE)</f>
        <v>39</v>
      </c>
      <c r="D7">
        <v>1</v>
      </c>
      <c r="E7">
        <f>VLOOKUP(B7,DiagnosisSensAndSpec!$E$1:$G$45,2,TRUE)</f>
        <v>0.84</v>
      </c>
      <c r="F7">
        <f>VLOOKUP(B7,DiagnosisSensAndSpec!$E$1:$G$45,3,TRUE)</f>
        <v>0.97</v>
      </c>
    </row>
    <row r="8" spans="1:7" x14ac:dyDescent="0.25">
      <c r="B8" t="s">
        <v>2</v>
      </c>
      <c r="C8">
        <f>VLOOKUP(B8, IDs!$A$1:$B$44,2, FALSE)</f>
        <v>40</v>
      </c>
      <c r="D8">
        <v>0</v>
      </c>
      <c r="E8">
        <f>VLOOKUP(B8,DiagnosisSensAndSpec!$E$1:$G$45,2,TRUE)</f>
        <v>0.84</v>
      </c>
      <c r="F8">
        <f>VLOOKUP(B8,DiagnosisSensAndSpec!$E$1:$G$45,3,TRUE)</f>
        <v>0.97</v>
      </c>
    </row>
    <row r="9" spans="1:7" x14ac:dyDescent="0.25">
      <c r="B9" t="s">
        <v>25</v>
      </c>
      <c r="C9">
        <f>VLOOKUP(B9, IDs!$A$1:$B$44,2, FALSE)</f>
        <v>34</v>
      </c>
      <c r="D9">
        <v>0</v>
      </c>
      <c r="E9">
        <f>VLOOKUP(B9,DiagnosisSensAndSpec!$E$1:$G$45,2,TRUE)</f>
        <v>0.73</v>
      </c>
      <c r="F9">
        <f>VLOOKUP(B9,DiagnosisSensAndSpec!$E$1:$G$45,3,TRUE)</f>
        <v>0.98</v>
      </c>
    </row>
    <row r="10" spans="1:7" x14ac:dyDescent="0.25">
      <c r="B10" t="s">
        <v>26</v>
      </c>
      <c r="C10">
        <f>VLOOKUP(B10, IDs!$A$1:$B$44,2, FALSE)</f>
        <v>36</v>
      </c>
      <c r="D10">
        <v>0</v>
      </c>
      <c r="E10">
        <f>VLOOKUP(B10,DiagnosisSensAndSpec!$E$1:$G$45,2,TRUE)</f>
        <v>0.73</v>
      </c>
      <c r="F10">
        <f>VLOOKUP(B10,DiagnosisSensAndSpec!$E$1:$G$45,3,TRUE)</f>
        <v>0.98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CFE10-4BB6-46C8-8EC7-C9A1D50150CB}">
  <dimension ref="A1:G10"/>
  <sheetViews>
    <sheetView workbookViewId="0">
      <selection activeCell="B4" sqref="B4:F10"/>
    </sheetView>
  </sheetViews>
  <sheetFormatPr defaultRowHeight="15" x14ac:dyDescent="0.25"/>
  <cols>
    <col min="2" max="2" width="19.7109375" customWidth="1"/>
  </cols>
  <sheetData>
    <row r="1" spans="1:7" x14ac:dyDescent="0.25">
      <c r="A1" t="s">
        <v>142</v>
      </c>
      <c r="B1">
        <v>1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s="7" t="s">
        <v>144</v>
      </c>
      <c r="G3">
        <v>7</v>
      </c>
    </row>
    <row r="4" spans="1:7" x14ac:dyDescent="0.25">
      <c r="B4" t="s">
        <v>60</v>
      </c>
      <c r="C4">
        <v>42</v>
      </c>
      <c r="D4">
        <v>0</v>
      </c>
      <c r="E4">
        <v>0.76</v>
      </c>
      <c r="F4">
        <v>0.53</v>
      </c>
    </row>
    <row r="5" spans="1:7" x14ac:dyDescent="0.25">
      <c r="B5" t="s">
        <v>61</v>
      </c>
      <c r="C5">
        <v>41</v>
      </c>
      <c r="D5">
        <v>0</v>
      </c>
      <c r="E5">
        <f>VLOOKUP(B5,DiagnosisSensAndSpec!$E$1:$G$45,2,TRUE)</f>
        <v>0.93</v>
      </c>
      <c r="F5">
        <f>VLOOKUP(B5,DiagnosisSensAndSpec!$E$1:$G$45,3,TRUE)</f>
        <v>0.98</v>
      </c>
    </row>
    <row r="6" spans="1:7" x14ac:dyDescent="0.25">
      <c r="B6" t="s">
        <v>27</v>
      </c>
      <c r="C6">
        <f>VLOOKUP(B6, IDs!$A$1:$B$44,2, FALSE)</f>
        <v>32</v>
      </c>
      <c r="D6">
        <v>0</v>
      </c>
      <c r="E6">
        <f>VLOOKUP(B6,DiagnosisSensAndSpec!$E$1:$G$45,2,TRUE)</f>
        <v>0.78</v>
      </c>
      <c r="F6">
        <f>VLOOKUP(B6,DiagnosisSensAndSpec!$E$1:$G$45,3,TRUE)</f>
        <v>0.98</v>
      </c>
    </row>
    <row r="7" spans="1:7" x14ac:dyDescent="0.25">
      <c r="B7" t="s">
        <v>1</v>
      </c>
      <c r="C7">
        <f>VLOOKUP(B7, IDs!$A$1:$B$44,2, FALSE)</f>
        <v>39</v>
      </c>
      <c r="D7">
        <v>1</v>
      </c>
      <c r="E7">
        <f>VLOOKUP(B7,DiagnosisSensAndSpec!$E$1:$G$45,2,TRUE)</f>
        <v>0.84</v>
      </c>
      <c r="F7">
        <f>VLOOKUP(B7,DiagnosisSensAndSpec!$E$1:$G$45,3,TRUE)</f>
        <v>0.97</v>
      </c>
    </row>
    <row r="8" spans="1:7" x14ac:dyDescent="0.25">
      <c r="B8" t="s">
        <v>2</v>
      </c>
      <c r="C8">
        <f>VLOOKUP(B8, IDs!$A$1:$B$44,2, FALSE)</f>
        <v>40</v>
      </c>
      <c r="D8">
        <v>0</v>
      </c>
      <c r="E8">
        <f>VLOOKUP(B8,DiagnosisSensAndSpec!$E$1:$G$45,2,TRUE)</f>
        <v>0.84</v>
      </c>
      <c r="F8">
        <f>VLOOKUP(B8,DiagnosisSensAndSpec!$E$1:$G$45,3,TRUE)</f>
        <v>0.97</v>
      </c>
    </row>
    <row r="9" spans="1:7" x14ac:dyDescent="0.25">
      <c r="B9" t="s">
        <v>25</v>
      </c>
      <c r="C9">
        <f>VLOOKUP(B9, IDs!$A$1:$B$44,2, FALSE)</f>
        <v>34</v>
      </c>
      <c r="D9">
        <v>0</v>
      </c>
      <c r="E9">
        <f>VLOOKUP(B9,DiagnosisSensAndSpec!$E$1:$G$45,2,TRUE)</f>
        <v>0.73</v>
      </c>
      <c r="F9">
        <f>VLOOKUP(B9,DiagnosisSensAndSpec!$E$1:$G$45,3,TRUE)</f>
        <v>0.98</v>
      </c>
    </row>
    <row r="10" spans="1:7" x14ac:dyDescent="0.25">
      <c r="B10" t="s">
        <v>26</v>
      </c>
      <c r="C10">
        <f>VLOOKUP(B10, IDs!$A$1:$B$44,2, FALSE)</f>
        <v>36</v>
      </c>
      <c r="D10">
        <v>0</v>
      </c>
      <c r="E10">
        <f>VLOOKUP(B10,DiagnosisSensAndSpec!$E$1:$G$45,2,TRUE)</f>
        <v>0.73</v>
      </c>
      <c r="F10">
        <f>VLOOKUP(B10,DiagnosisSensAndSpec!$E$1:$G$45,3,TRUE)</f>
        <v>0.98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9F6D7-861C-4875-81CE-3B633F4D2DE8}">
  <dimension ref="A1:G10"/>
  <sheetViews>
    <sheetView workbookViewId="0">
      <selection activeCell="G9" sqref="G9"/>
    </sheetView>
  </sheetViews>
  <sheetFormatPr defaultRowHeight="15" x14ac:dyDescent="0.25"/>
  <cols>
    <col min="2" max="2" width="17.7109375" customWidth="1"/>
  </cols>
  <sheetData>
    <row r="1" spans="1:7" x14ac:dyDescent="0.25">
      <c r="A1" t="s">
        <v>140</v>
      </c>
      <c r="B1">
        <v>2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s="7" t="s">
        <v>143</v>
      </c>
      <c r="G3">
        <v>6</v>
      </c>
    </row>
    <row r="4" spans="1:7" x14ac:dyDescent="0.25">
      <c r="B4" t="s">
        <v>60</v>
      </c>
      <c r="C4">
        <v>42</v>
      </c>
      <c r="D4">
        <v>0</v>
      </c>
      <c r="E4">
        <v>0.76</v>
      </c>
      <c r="F4">
        <v>0.53</v>
      </c>
    </row>
    <row r="5" spans="1:7" x14ac:dyDescent="0.25">
      <c r="B5" t="s">
        <v>61</v>
      </c>
      <c r="C5">
        <v>41</v>
      </c>
      <c r="D5">
        <v>0</v>
      </c>
      <c r="E5">
        <f>VLOOKUP(B5,DiagnosisSensAndSpec!$E$1:$G$45,2,TRUE)</f>
        <v>0.93</v>
      </c>
      <c r="F5">
        <f>VLOOKUP(B5,DiagnosisSensAndSpec!$E$1:$G$45,3,TRUE)</f>
        <v>0.98</v>
      </c>
    </row>
    <row r="6" spans="1:7" x14ac:dyDescent="0.25">
      <c r="B6" t="s">
        <v>27</v>
      </c>
      <c r="C6">
        <f>VLOOKUP(B6, IDs!$A$1:$B$44,2, FALSE)</f>
        <v>32</v>
      </c>
      <c r="D6">
        <v>0</v>
      </c>
      <c r="E6">
        <f>VLOOKUP(B6,DiagnosisSensAndSpec!$E$1:$G$45,2,TRUE)</f>
        <v>0.78</v>
      </c>
      <c r="F6">
        <f>VLOOKUP(B6,DiagnosisSensAndSpec!$E$1:$G$45,3,TRUE)</f>
        <v>0.98</v>
      </c>
    </row>
    <row r="7" spans="1:7" x14ac:dyDescent="0.25">
      <c r="B7" t="s">
        <v>1</v>
      </c>
      <c r="C7">
        <f>VLOOKUP(B7, IDs!$A$1:$B$44,2, FALSE)</f>
        <v>39</v>
      </c>
      <c r="D7">
        <v>1</v>
      </c>
      <c r="E7">
        <f>VLOOKUP(B7,DiagnosisSensAndSpec!$E$1:$G$45,2,TRUE)</f>
        <v>0.84</v>
      </c>
      <c r="F7">
        <f>VLOOKUP(B7,DiagnosisSensAndSpec!$E$1:$G$45,3,TRUE)</f>
        <v>0.97</v>
      </c>
    </row>
    <row r="8" spans="1:7" x14ac:dyDescent="0.25">
      <c r="B8" t="s">
        <v>2</v>
      </c>
      <c r="C8">
        <f>VLOOKUP(B8, IDs!$A$1:$B$44,2, FALSE)</f>
        <v>40</v>
      </c>
      <c r="D8">
        <v>0</v>
      </c>
      <c r="E8">
        <f>VLOOKUP(B8,DiagnosisSensAndSpec!$E$1:$G$45,2,TRUE)</f>
        <v>0.84</v>
      </c>
      <c r="F8">
        <f>VLOOKUP(B8,DiagnosisSensAndSpec!$E$1:$G$45,3,TRUE)</f>
        <v>0.97</v>
      </c>
    </row>
    <row r="9" spans="1:7" x14ac:dyDescent="0.25">
      <c r="B9" t="s">
        <v>25</v>
      </c>
      <c r="C9">
        <f>VLOOKUP(B9, IDs!$A$1:$B$44,2, FALSE)</f>
        <v>34</v>
      </c>
      <c r="D9">
        <v>0</v>
      </c>
      <c r="E9">
        <f>VLOOKUP(B9,DiagnosisSensAndSpec!$E$1:$G$45,2,TRUE)</f>
        <v>0.73</v>
      </c>
      <c r="F9">
        <f>VLOOKUP(B9,DiagnosisSensAndSpec!$E$1:$G$45,3,TRUE)</f>
        <v>0.98</v>
      </c>
    </row>
    <row r="10" spans="1:7" x14ac:dyDescent="0.25">
      <c r="B10" t="s">
        <v>26</v>
      </c>
      <c r="C10">
        <f>VLOOKUP(B10, IDs!$A$1:$B$44,2, FALSE)</f>
        <v>36</v>
      </c>
      <c r="D10">
        <v>0</v>
      </c>
      <c r="E10">
        <f>VLOOKUP(B10,DiagnosisSensAndSpec!$E$1:$G$45,2,TRUE)</f>
        <v>0.73</v>
      </c>
      <c r="F10">
        <f>VLOOKUP(B10,DiagnosisSensAndSpec!$E$1:$G$45,3,TRUE)</f>
        <v>0.98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0CCBA-0AAC-49C1-B314-C4A1ABA2F1AC}">
  <dimension ref="A1:G21"/>
  <sheetViews>
    <sheetView workbookViewId="0">
      <selection activeCell="G24" sqref="G24"/>
    </sheetView>
  </sheetViews>
  <sheetFormatPr defaultRowHeight="15" x14ac:dyDescent="0.25"/>
  <cols>
    <col min="1" max="1" width="20.140625" customWidth="1"/>
    <col min="2" max="2" width="36" customWidth="1"/>
  </cols>
  <sheetData>
    <row r="1" spans="1:7" x14ac:dyDescent="0.25">
      <c r="A1" t="s">
        <v>139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24</v>
      </c>
      <c r="G8">
        <v>3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25</v>
      </c>
      <c r="C11">
        <f>VLOOKUP(B11, IDs!$A$1:$B$44,2, FALSE)</f>
        <v>34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26</v>
      </c>
      <c r="C12">
        <f>VLOOKUP(B12, IDs!$A$1:$B$44,2, FALSE)</f>
        <v>36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27</v>
      </c>
      <c r="C13">
        <f>VLOOKUP(B13, IDs!$A$1:$B$44,2, FALSE)</f>
        <v>32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28</v>
      </c>
      <c r="C14">
        <f>VLOOKUP(B14, IDs!$A$1:$B$44,2, FALSE)</f>
        <v>19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29</v>
      </c>
      <c r="C15">
        <f>VLOOKUP(B15, IDs!$A$1:$B$44,2, FALSE)</f>
        <v>20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30</v>
      </c>
      <c r="C16">
        <f>VLOOKUP(B16, IDs!$A$1:$B$44,2, FALSE)</f>
        <v>21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31</v>
      </c>
      <c r="C17">
        <f>VLOOKUP(B17, IDs!$A$1:$B$44,2, FALSE)</f>
        <v>22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  <row r="21" spans="2:6" x14ac:dyDescent="0.25">
      <c r="B21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3C1D89-69F4-4A96-941A-67F76960DD3E}">
  <dimension ref="A1:B44"/>
  <sheetViews>
    <sheetView workbookViewId="0">
      <selection activeCell="C1" sqref="C1"/>
    </sheetView>
  </sheetViews>
  <sheetFormatPr defaultRowHeight="15" x14ac:dyDescent="0.25"/>
  <cols>
    <col min="1" max="1" width="116" bestFit="1" customWidth="1"/>
  </cols>
  <sheetData>
    <row r="1" spans="1:2" x14ac:dyDescent="0.25">
      <c r="A1" t="s">
        <v>5</v>
      </c>
      <c r="B1">
        <v>0</v>
      </c>
    </row>
    <row r="2" spans="1:2" x14ac:dyDescent="0.25">
      <c r="A2" t="s">
        <v>6</v>
      </c>
      <c r="B2">
        <v>1</v>
      </c>
    </row>
    <row r="3" spans="1:2" x14ac:dyDescent="0.25">
      <c r="A3" t="s">
        <v>57</v>
      </c>
      <c r="B3">
        <v>2</v>
      </c>
    </row>
    <row r="4" spans="1:2" x14ac:dyDescent="0.25">
      <c r="A4" t="s">
        <v>58</v>
      </c>
      <c r="B4">
        <v>3</v>
      </c>
    </row>
    <row r="5" spans="1:2" x14ac:dyDescent="0.25">
      <c r="A5" t="s">
        <v>16</v>
      </c>
      <c r="B5">
        <v>4</v>
      </c>
    </row>
    <row r="6" spans="1:2" x14ac:dyDescent="0.25">
      <c r="A6" t="s">
        <v>17</v>
      </c>
      <c r="B6">
        <v>5</v>
      </c>
    </row>
    <row r="7" spans="1:2" x14ac:dyDescent="0.25">
      <c r="A7" t="s">
        <v>10</v>
      </c>
      <c r="B7">
        <v>6</v>
      </c>
    </row>
    <row r="8" spans="1:2" x14ac:dyDescent="0.25">
      <c r="A8" t="s">
        <v>9</v>
      </c>
      <c r="B8">
        <v>7</v>
      </c>
    </row>
    <row r="9" spans="1:2" x14ac:dyDescent="0.25">
      <c r="A9" t="s">
        <v>63</v>
      </c>
      <c r="B9">
        <v>8</v>
      </c>
    </row>
    <row r="10" spans="1:2" x14ac:dyDescent="0.25">
      <c r="A10" t="s">
        <v>13</v>
      </c>
      <c r="B10">
        <v>9</v>
      </c>
    </row>
    <row r="11" spans="1:2" x14ac:dyDescent="0.25">
      <c r="A11" t="s">
        <v>11</v>
      </c>
      <c r="B11">
        <v>10</v>
      </c>
    </row>
    <row r="12" spans="1:2" x14ac:dyDescent="0.25">
      <c r="A12" t="s">
        <v>12</v>
      </c>
      <c r="B12">
        <v>11</v>
      </c>
    </row>
    <row r="13" spans="1:2" x14ac:dyDescent="0.25">
      <c r="A13" t="s">
        <v>41</v>
      </c>
      <c r="B13">
        <v>12</v>
      </c>
    </row>
    <row r="14" spans="1:2" x14ac:dyDescent="0.25">
      <c r="A14" t="s">
        <v>46</v>
      </c>
      <c r="B14">
        <v>13</v>
      </c>
    </row>
    <row r="15" spans="1:2" x14ac:dyDescent="0.25">
      <c r="A15" t="s">
        <v>7</v>
      </c>
      <c r="B15">
        <v>14</v>
      </c>
    </row>
    <row r="16" spans="1:2" x14ac:dyDescent="0.25">
      <c r="A16" t="s">
        <v>44</v>
      </c>
      <c r="B16">
        <v>15</v>
      </c>
    </row>
    <row r="17" spans="1:2" x14ac:dyDescent="0.25">
      <c r="A17" t="s">
        <v>45</v>
      </c>
      <c r="B17">
        <v>16</v>
      </c>
    </row>
    <row r="18" spans="1:2" x14ac:dyDescent="0.25">
      <c r="A18" t="s">
        <v>59</v>
      </c>
      <c r="B18">
        <v>17</v>
      </c>
    </row>
    <row r="19" spans="1:2" x14ac:dyDescent="0.25">
      <c r="A19" t="s">
        <v>15</v>
      </c>
      <c r="B19">
        <v>18</v>
      </c>
    </row>
    <row r="20" spans="1:2" x14ac:dyDescent="0.25">
      <c r="A20" t="s">
        <v>28</v>
      </c>
      <c r="B20">
        <v>19</v>
      </c>
    </row>
    <row r="21" spans="1:2" x14ac:dyDescent="0.25">
      <c r="A21" t="s">
        <v>29</v>
      </c>
      <c r="B21">
        <v>20</v>
      </c>
    </row>
    <row r="22" spans="1:2" x14ac:dyDescent="0.25">
      <c r="A22" t="s">
        <v>30</v>
      </c>
      <c r="B22">
        <v>21</v>
      </c>
    </row>
    <row r="23" spans="1:2" x14ac:dyDescent="0.25">
      <c r="A23" t="s">
        <v>31</v>
      </c>
      <c r="B23">
        <v>22</v>
      </c>
    </row>
    <row r="24" spans="1:2" x14ac:dyDescent="0.25">
      <c r="A24" t="s">
        <v>48</v>
      </c>
      <c r="B24">
        <v>23</v>
      </c>
    </row>
    <row r="25" spans="1:2" x14ac:dyDescent="0.25">
      <c r="A25" t="s">
        <v>51</v>
      </c>
      <c r="B25">
        <v>24</v>
      </c>
    </row>
    <row r="26" spans="1:2" x14ac:dyDescent="0.25">
      <c r="A26" t="s">
        <v>50</v>
      </c>
      <c r="B26">
        <v>25</v>
      </c>
    </row>
    <row r="27" spans="1:2" x14ac:dyDescent="0.25">
      <c r="A27" t="s">
        <v>49</v>
      </c>
      <c r="B27">
        <v>26</v>
      </c>
    </row>
    <row r="28" spans="1:2" x14ac:dyDescent="0.25">
      <c r="A28" t="s">
        <v>8</v>
      </c>
      <c r="B28">
        <v>27</v>
      </c>
    </row>
    <row r="29" spans="1:2" x14ac:dyDescent="0.25">
      <c r="A29" t="s">
        <v>47</v>
      </c>
      <c r="B29">
        <v>28</v>
      </c>
    </row>
    <row r="30" spans="1:2" x14ac:dyDescent="0.25">
      <c r="A30" t="s">
        <v>52</v>
      </c>
      <c r="B30">
        <v>29</v>
      </c>
    </row>
    <row r="31" spans="1:2" x14ac:dyDescent="0.25">
      <c r="A31" t="s">
        <v>39</v>
      </c>
      <c r="B31">
        <v>30</v>
      </c>
    </row>
    <row r="32" spans="1:2" x14ac:dyDescent="0.25">
      <c r="A32" t="s">
        <v>43</v>
      </c>
      <c r="B32">
        <v>31</v>
      </c>
    </row>
    <row r="33" spans="1:2" x14ac:dyDescent="0.25">
      <c r="A33" t="s">
        <v>27</v>
      </c>
      <c r="B33">
        <v>32</v>
      </c>
    </row>
    <row r="34" spans="1:2" x14ac:dyDescent="0.25">
      <c r="A34" t="s">
        <v>4</v>
      </c>
      <c r="B34">
        <v>33</v>
      </c>
    </row>
    <row r="35" spans="1:2" x14ac:dyDescent="0.25">
      <c r="A35" t="s">
        <v>25</v>
      </c>
      <c r="B35">
        <v>34</v>
      </c>
    </row>
    <row r="36" spans="1:2" x14ac:dyDescent="0.25">
      <c r="A36" t="s">
        <v>3</v>
      </c>
      <c r="B36">
        <v>35</v>
      </c>
    </row>
    <row r="37" spans="1:2" x14ac:dyDescent="0.25">
      <c r="A37" t="s">
        <v>26</v>
      </c>
      <c r="B37">
        <v>36</v>
      </c>
    </row>
    <row r="38" spans="1:2" x14ac:dyDescent="0.25">
      <c r="A38" t="s">
        <v>64</v>
      </c>
      <c r="B38">
        <v>37</v>
      </c>
    </row>
    <row r="39" spans="1:2" x14ac:dyDescent="0.25">
      <c r="A39" t="s">
        <v>53</v>
      </c>
      <c r="B39">
        <v>38</v>
      </c>
    </row>
    <row r="40" spans="1:2" x14ac:dyDescent="0.25">
      <c r="A40" t="s">
        <v>1</v>
      </c>
      <c r="B40">
        <v>39</v>
      </c>
    </row>
    <row r="41" spans="1:2" x14ac:dyDescent="0.25">
      <c r="A41" t="s">
        <v>2</v>
      </c>
      <c r="B41">
        <v>40</v>
      </c>
    </row>
    <row r="42" spans="1:2" x14ac:dyDescent="0.25">
      <c r="A42" t="s">
        <v>60</v>
      </c>
      <c r="B42">
        <v>41</v>
      </c>
    </row>
    <row r="43" spans="1:2" x14ac:dyDescent="0.25">
      <c r="A43" t="s">
        <v>61</v>
      </c>
      <c r="B43">
        <v>42</v>
      </c>
    </row>
    <row r="44" spans="1:2" x14ac:dyDescent="0.25">
      <c r="A44" t="s">
        <v>62</v>
      </c>
      <c r="B44">
        <v>43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EE3377-032C-4CE0-A3B7-5FFD545CF0F5}">
  <dimension ref="A1:H45"/>
  <sheetViews>
    <sheetView topLeftCell="A29" workbookViewId="0">
      <selection activeCell="F43" sqref="F43:G43"/>
    </sheetView>
  </sheetViews>
  <sheetFormatPr defaultRowHeight="15" x14ac:dyDescent="0.25"/>
  <cols>
    <col min="1" max="1" width="25.85546875" customWidth="1"/>
    <col min="2" max="2" width="15.85546875" customWidth="1"/>
    <col min="3" max="4" width="37.7109375" customWidth="1"/>
    <col min="6" max="7" width="13.140625" customWidth="1"/>
    <col min="258" max="258" width="25.85546875" customWidth="1"/>
    <col min="259" max="259" width="15.85546875" customWidth="1"/>
    <col min="260" max="261" width="37.7109375" customWidth="1"/>
    <col min="262" max="263" width="13.140625" customWidth="1"/>
    <col min="514" max="514" width="25.85546875" customWidth="1"/>
    <col min="515" max="515" width="15.85546875" customWidth="1"/>
    <col min="516" max="517" width="37.7109375" customWidth="1"/>
    <col min="518" max="519" width="13.140625" customWidth="1"/>
    <col min="770" max="770" width="25.85546875" customWidth="1"/>
    <col min="771" max="771" width="15.85546875" customWidth="1"/>
    <col min="772" max="773" width="37.7109375" customWidth="1"/>
    <col min="774" max="775" width="13.140625" customWidth="1"/>
    <col min="1026" max="1026" width="25.85546875" customWidth="1"/>
    <col min="1027" max="1027" width="15.85546875" customWidth="1"/>
    <col min="1028" max="1029" width="37.7109375" customWidth="1"/>
    <col min="1030" max="1031" width="13.140625" customWidth="1"/>
    <col min="1282" max="1282" width="25.85546875" customWidth="1"/>
    <col min="1283" max="1283" width="15.85546875" customWidth="1"/>
    <col min="1284" max="1285" width="37.7109375" customWidth="1"/>
    <col min="1286" max="1287" width="13.140625" customWidth="1"/>
    <col min="1538" max="1538" width="25.85546875" customWidth="1"/>
    <col min="1539" max="1539" width="15.85546875" customWidth="1"/>
    <col min="1540" max="1541" width="37.7109375" customWidth="1"/>
    <col min="1542" max="1543" width="13.140625" customWidth="1"/>
    <col min="1794" max="1794" width="25.85546875" customWidth="1"/>
    <col min="1795" max="1795" width="15.85546875" customWidth="1"/>
    <col min="1796" max="1797" width="37.7109375" customWidth="1"/>
    <col min="1798" max="1799" width="13.140625" customWidth="1"/>
    <col min="2050" max="2050" width="25.85546875" customWidth="1"/>
    <col min="2051" max="2051" width="15.85546875" customWidth="1"/>
    <col min="2052" max="2053" width="37.7109375" customWidth="1"/>
    <col min="2054" max="2055" width="13.140625" customWidth="1"/>
    <col min="2306" max="2306" width="25.85546875" customWidth="1"/>
    <col min="2307" max="2307" width="15.85546875" customWidth="1"/>
    <col min="2308" max="2309" width="37.7109375" customWidth="1"/>
    <col min="2310" max="2311" width="13.140625" customWidth="1"/>
    <col min="2562" max="2562" width="25.85546875" customWidth="1"/>
    <col min="2563" max="2563" width="15.85546875" customWidth="1"/>
    <col min="2564" max="2565" width="37.7109375" customWidth="1"/>
    <col min="2566" max="2567" width="13.140625" customWidth="1"/>
    <col min="2818" max="2818" width="25.85546875" customWidth="1"/>
    <col min="2819" max="2819" width="15.85546875" customWidth="1"/>
    <col min="2820" max="2821" width="37.7109375" customWidth="1"/>
    <col min="2822" max="2823" width="13.140625" customWidth="1"/>
    <col min="3074" max="3074" width="25.85546875" customWidth="1"/>
    <col min="3075" max="3075" width="15.85546875" customWidth="1"/>
    <col min="3076" max="3077" width="37.7109375" customWidth="1"/>
    <col min="3078" max="3079" width="13.140625" customWidth="1"/>
    <col min="3330" max="3330" width="25.85546875" customWidth="1"/>
    <col min="3331" max="3331" width="15.85546875" customWidth="1"/>
    <col min="3332" max="3333" width="37.7109375" customWidth="1"/>
    <col min="3334" max="3335" width="13.140625" customWidth="1"/>
    <col min="3586" max="3586" width="25.85546875" customWidth="1"/>
    <col min="3587" max="3587" width="15.85546875" customWidth="1"/>
    <col min="3588" max="3589" width="37.7109375" customWidth="1"/>
    <col min="3590" max="3591" width="13.140625" customWidth="1"/>
    <col min="3842" max="3842" width="25.85546875" customWidth="1"/>
    <col min="3843" max="3843" width="15.85546875" customWidth="1"/>
    <col min="3844" max="3845" width="37.7109375" customWidth="1"/>
    <col min="3846" max="3847" width="13.140625" customWidth="1"/>
    <col min="4098" max="4098" width="25.85546875" customWidth="1"/>
    <col min="4099" max="4099" width="15.85546875" customWidth="1"/>
    <col min="4100" max="4101" width="37.7109375" customWidth="1"/>
    <col min="4102" max="4103" width="13.140625" customWidth="1"/>
    <col min="4354" max="4354" width="25.85546875" customWidth="1"/>
    <col min="4355" max="4355" width="15.85546875" customWidth="1"/>
    <col min="4356" max="4357" width="37.7109375" customWidth="1"/>
    <col min="4358" max="4359" width="13.140625" customWidth="1"/>
    <col min="4610" max="4610" width="25.85546875" customWidth="1"/>
    <col min="4611" max="4611" width="15.85546875" customWidth="1"/>
    <col min="4612" max="4613" width="37.7109375" customWidth="1"/>
    <col min="4614" max="4615" width="13.140625" customWidth="1"/>
    <col min="4866" max="4866" width="25.85546875" customWidth="1"/>
    <col min="4867" max="4867" width="15.85546875" customWidth="1"/>
    <col min="4868" max="4869" width="37.7109375" customWidth="1"/>
    <col min="4870" max="4871" width="13.140625" customWidth="1"/>
    <col min="5122" max="5122" width="25.85546875" customWidth="1"/>
    <col min="5123" max="5123" width="15.85546875" customWidth="1"/>
    <col min="5124" max="5125" width="37.7109375" customWidth="1"/>
    <col min="5126" max="5127" width="13.140625" customWidth="1"/>
    <col min="5378" max="5378" width="25.85546875" customWidth="1"/>
    <col min="5379" max="5379" width="15.85546875" customWidth="1"/>
    <col min="5380" max="5381" width="37.7109375" customWidth="1"/>
    <col min="5382" max="5383" width="13.140625" customWidth="1"/>
    <col min="5634" max="5634" width="25.85546875" customWidth="1"/>
    <col min="5635" max="5635" width="15.85546875" customWidth="1"/>
    <col min="5636" max="5637" width="37.7109375" customWidth="1"/>
    <col min="5638" max="5639" width="13.140625" customWidth="1"/>
    <col min="5890" max="5890" width="25.85546875" customWidth="1"/>
    <col min="5891" max="5891" width="15.85546875" customWidth="1"/>
    <col min="5892" max="5893" width="37.7109375" customWidth="1"/>
    <col min="5894" max="5895" width="13.140625" customWidth="1"/>
    <col min="6146" max="6146" width="25.85546875" customWidth="1"/>
    <col min="6147" max="6147" width="15.85546875" customWidth="1"/>
    <col min="6148" max="6149" width="37.7109375" customWidth="1"/>
    <col min="6150" max="6151" width="13.140625" customWidth="1"/>
    <col min="6402" max="6402" width="25.85546875" customWidth="1"/>
    <col min="6403" max="6403" width="15.85546875" customWidth="1"/>
    <col min="6404" max="6405" width="37.7109375" customWidth="1"/>
    <col min="6406" max="6407" width="13.140625" customWidth="1"/>
    <col min="6658" max="6658" width="25.85546875" customWidth="1"/>
    <col min="6659" max="6659" width="15.85546875" customWidth="1"/>
    <col min="6660" max="6661" width="37.7109375" customWidth="1"/>
    <col min="6662" max="6663" width="13.140625" customWidth="1"/>
    <col min="6914" max="6914" width="25.85546875" customWidth="1"/>
    <col min="6915" max="6915" width="15.85546875" customWidth="1"/>
    <col min="6916" max="6917" width="37.7109375" customWidth="1"/>
    <col min="6918" max="6919" width="13.140625" customWidth="1"/>
    <col min="7170" max="7170" width="25.85546875" customWidth="1"/>
    <col min="7171" max="7171" width="15.85546875" customWidth="1"/>
    <col min="7172" max="7173" width="37.7109375" customWidth="1"/>
    <col min="7174" max="7175" width="13.140625" customWidth="1"/>
    <col min="7426" max="7426" width="25.85546875" customWidth="1"/>
    <col min="7427" max="7427" width="15.85546875" customWidth="1"/>
    <col min="7428" max="7429" width="37.7109375" customWidth="1"/>
    <col min="7430" max="7431" width="13.140625" customWidth="1"/>
    <col min="7682" max="7682" width="25.85546875" customWidth="1"/>
    <col min="7683" max="7683" width="15.85546875" customWidth="1"/>
    <col min="7684" max="7685" width="37.7109375" customWidth="1"/>
    <col min="7686" max="7687" width="13.140625" customWidth="1"/>
    <col min="7938" max="7938" width="25.85546875" customWidth="1"/>
    <col min="7939" max="7939" width="15.85546875" customWidth="1"/>
    <col min="7940" max="7941" width="37.7109375" customWidth="1"/>
    <col min="7942" max="7943" width="13.140625" customWidth="1"/>
    <col min="8194" max="8194" width="25.85546875" customWidth="1"/>
    <col min="8195" max="8195" width="15.85546875" customWidth="1"/>
    <col min="8196" max="8197" width="37.7109375" customWidth="1"/>
    <col min="8198" max="8199" width="13.140625" customWidth="1"/>
    <col min="8450" max="8450" width="25.85546875" customWidth="1"/>
    <col min="8451" max="8451" width="15.85546875" customWidth="1"/>
    <col min="8452" max="8453" width="37.7109375" customWidth="1"/>
    <col min="8454" max="8455" width="13.140625" customWidth="1"/>
    <col min="8706" max="8706" width="25.85546875" customWidth="1"/>
    <col min="8707" max="8707" width="15.85546875" customWidth="1"/>
    <col min="8708" max="8709" width="37.7109375" customWidth="1"/>
    <col min="8710" max="8711" width="13.140625" customWidth="1"/>
    <col min="8962" max="8962" width="25.85546875" customWidth="1"/>
    <col min="8963" max="8963" width="15.85546875" customWidth="1"/>
    <col min="8964" max="8965" width="37.7109375" customWidth="1"/>
    <col min="8966" max="8967" width="13.140625" customWidth="1"/>
    <col min="9218" max="9218" width="25.85546875" customWidth="1"/>
    <col min="9219" max="9219" width="15.85546875" customWidth="1"/>
    <col min="9220" max="9221" width="37.7109375" customWidth="1"/>
    <col min="9222" max="9223" width="13.140625" customWidth="1"/>
    <col min="9474" max="9474" width="25.85546875" customWidth="1"/>
    <col min="9475" max="9475" width="15.85546875" customWidth="1"/>
    <col min="9476" max="9477" width="37.7109375" customWidth="1"/>
    <col min="9478" max="9479" width="13.140625" customWidth="1"/>
    <col min="9730" max="9730" width="25.85546875" customWidth="1"/>
    <col min="9731" max="9731" width="15.85546875" customWidth="1"/>
    <col min="9732" max="9733" width="37.7109375" customWidth="1"/>
    <col min="9734" max="9735" width="13.140625" customWidth="1"/>
    <col min="9986" max="9986" width="25.85546875" customWidth="1"/>
    <col min="9987" max="9987" width="15.85546875" customWidth="1"/>
    <col min="9988" max="9989" width="37.7109375" customWidth="1"/>
    <col min="9990" max="9991" width="13.140625" customWidth="1"/>
    <col min="10242" max="10242" width="25.85546875" customWidth="1"/>
    <col min="10243" max="10243" width="15.85546875" customWidth="1"/>
    <col min="10244" max="10245" width="37.7109375" customWidth="1"/>
    <col min="10246" max="10247" width="13.140625" customWidth="1"/>
    <col min="10498" max="10498" width="25.85546875" customWidth="1"/>
    <col min="10499" max="10499" width="15.85546875" customWidth="1"/>
    <col min="10500" max="10501" width="37.7109375" customWidth="1"/>
    <col min="10502" max="10503" width="13.140625" customWidth="1"/>
    <col min="10754" max="10754" width="25.85546875" customWidth="1"/>
    <col min="10755" max="10755" width="15.85546875" customWidth="1"/>
    <col min="10756" max="10757" width="37.7109375" customWidth="1"/>
    <col min="10758" max="10759" width="13.140625" customWidth="1"/>
    <col min="11010" max="11010" width="25.85546875" customWidth="1"/>
    <col min="11011" max="11011" width="15.85546875" customWidth="1"/>
    <col min="11012" max="11013" width="37.7109375" customWidth="1"/>
    <col min="11014" max="11015" width="13.140625" customWidth="1"/>
    <col min="11266" max="11266" width="25.85546875" customWidth="1"/>
    <col min="11267" max="11267" width="15.85546875" customWidth="1"/>
    <col min="11268" max="11269" width="37.7109375" customWidth="1"/>
    <col min="11270" max="11271" width="13.140625" customWidth="1"/>
    <col min="11522" max="11522" width="25.85546875" customWidth="1"/>
    <col min="11523" max="11523" width="15.85546875" customWidth="1"/>
    <col min="11524" max="11525" width="37.7109375" customWidth="1"/>
    <col min="11526" max="11527" width="13.140625" customWidth="1"/>
    <col min="11778" max="11778" width="25.85546875" customWidth="1"/>
    <col min="11779" max="11779" width="15.85546875" customWidth="1"/>
    <col min="11780" max="11781" width="37.7109375" customWidth="1"/>
    <col min="11782" max="11783" width="13.140625" customWidth="1"/>
    <col min="12034" max="12034" width="25.85546875" customWidth="1"/>
    <col min="12035" max="12035" width="15.85546875" customWidth="1"/>
    <col min="12036" max="12037" width="37.7109375" customWidth="1"/>
    <col min="12038" max="12039" width="13.140625" customWidth="1"/>
    <col min="12290" max="12290" width="25.85546875" customWidth="1"/>
    <col min="12291" max="12291" width="15.85546875" customWidth="1"/>
    <col min="12292" max="12293" width="37.7109375" customWidth="1"/>
    <col min="12294" max="12295" width="13.140625" customWidth="1"/>
    <col min="12546" max="12546" width="25.85546875" customWidth="1"/>
    <col min="12547" max="12547" width="15.85546875" customWidth="1"/>
    <col min="12548" max="12549" width="37.7109375" customWidth="1"/>
    <col min="12550" max="12551" width="13.140625" customWidth="1"/>
    <col min="12802" max="12802" width="25.85546875" customWidth="1"/>
    <col min="12803" max="12803" width="15.85546875" customWidth="1"/>
    <col min="12804" max="12805" width="37.7109375" customWidth="1"/>
    <col min="12806" max="12807" width="13.140625" customWidth="1"/>
    <col min="13058" max="13058" width="25.85546875" customWidth="1"/>
    <col min="13059" max="13059" width="15.85546875" customWidth="1"/>
    <col min="13060" max="13061" width="37.7109375" customWidth="1"/>
    <col min="13062" max="13063" width="13.140625" customWidth="1"/>
    <col min="13314" max="13314" width="25.85546875" customWidth="1"/>
    <col min="13315" max="13315" width="15.85546875" customWidth="1"/>
    <col min="13316" max="13317" width="37.7109375" customWidth="1"/>
    <col min="13318" max="13319" width="13.140625" customWidth="1"/>
    <col min="13570" max="13570" width="25.85546875" customWidth="1"/>
    <col min="13571" max="13571" width="15.85546875" customWidth="1"/>
    <col min="13572" max="13573" width="37.7109375" customWidth="1"/>
    <col min="13574" max="13575" width="13.140625" customWidth="1"/>
    <col min="13826" max="13826" width="25.85546875" customWidth="1"/>
    <col min="13827" max="13827" width="15.85546875" customWidth="1"/>
    <col min="13828" max="13829" width="37.7109375" customWidth="1"/>
    <col min="13830" max="13831" width="13.140625" customWidth="1"/>
    <col min="14082" max="14082" width="25.85546875" customWidth="1"/>
    <col min="14083" max="14083" width="15.85546875" customWidth="1"/>
    <col min="14084" max="14085" width="37.7109375" customWidth="1"/>
    <col min="14086" max="14087" width="13.140625" customWidth="1"/>
    <col min="14338" max="14338" width="25.85546875" customWidth="1"/>
    <col min="14339" max="14339" width="15.85546875" customWidth="1"/>
    <col min="14340" max="14341" width="37.7109375" customWidth="1"/>
    <col min="14342" max="14343" width="13.140625" customWidth="1"/>
    <col min="14594" max="14594" width="25.85546875" customWidth="1"/>
    <col min="14595" max="14595" width="15.85546875" customWidth="1"/>
    <col min="14596" max="14597" width="37.7109375" customWidth="1"/>
    <col min="14598" max="14599" width="13.140625" customWidth="1"/>
    <col min="14850" max="14850" width="25.85546875" customWidth="1"/>
    <col min="14851" max="14851" width="15.85546875" customWidth="1"/>
    <col min="14852" max="14853" width="37.7109375" customWidth="1"/>
    <col min="14854" max="14855" width="13.140625" customWidth="1"/>
    <col min="15106" max="15106" width="25.85546875" customWidth="1"/>
    <col min="15107" max="15107" width="15.85546875" customWidth="1"/>
    <col min="15108" max="15109" width="37.7109375" customWidth="1"/>
    <col min="15110" max="15111" width="13.140625" customWidth="1"/>
    <col min="15362" max="15362" width="25.85546875" customWidth="1"/>
    <col min="15363" max="15363" width="15.85546875" customWidth="1"/>
    <col min="15364" max="15365" width="37.7109375" customWidth="1"/>
    <col min="15366" max="15367" width="13.140625" customWidth="1"/>
    <col min="15618" max="15618" width="25.85546875" customWidth="1"/>
    <col min="15619" max="15619" width="15.85546875" customWidth="1"/>
    <col min="15620" max="15621" width="37.7109375" customWidth="1"/>
    <col min="15622" max="15623" width="13.140625" customWidth="1"/>
    <col min="15874" max="15874" width="25.85546875" customWidth="1"/>
    <col min="15875" max="15875" width="15.85546875" customWidth="1"/>
    <col min="15876" max="15877" width="37.7109375" customWidth="1"/>
    <col min="15878" max="15879" width="13.140625" customWidth="1"/>
    <col min="16130" max="16130" width="25.85546875" customWidth="1"/>
    <col min="16131" max="16131" width="15.85546875" customWidth="1"/>
    <col min="16132" max="16133" width="37.7109375" customWidth="1"/>
    <col min="16134" max="16135" width="13.140625" customWidth="1"/>
  </cols>
  <sheetData>
    <row r="1" spans="1:8" x14ac:dyDescent="0.25">
      <c r="A1" s="1" t="s">
        <v>65</v>
      </c>
      <c r="B1" s="1" t="s">
        <v>66</v>
      </c>
      <c r="C1" s="1" t="s">
        <v>67</v>
      </c>
      <c r="D1" s="1" t="s">
        <v>68</v>
      </c>
      <c r="E1" s="6" t="s">
        <v>134</v>
      </c>
      <c r="F1" s="1" t="s">
        <v>21</v>
      </c>
      <c r="G1" s="1" t="s">
        <v>22</v>
      </c>
      <c r="H1" s="6"/>
    </row>
    <row r="2" spans="1:8" ht="45" x14ac:dyDescent="0.25">
      <c r="A2" t="s">
        <v>69</v>
      </c>
      <c r="B2">
        <v>0</v>
      </c>
      <c r="C2" s="2" t="s">
        <v>70</v>
      </c>
      <c r="D2" t="s">
        <v>71</v>
      </c>
      <c r="E2" t="s">
        <v>5</v>
      </c>
      <c r="F2" s="3">
        <v>0.93</v>
      </c>
      <c r="G2" s="3">
        <v>0.98</v>
      </c>
    </row>
    <row r="3" spans="1:8" ht="45" x14ac:dyDescent="0.25">
      <c r="A3" t="s">
        <v>72</v>
      </c>
      <c r="B3">
        <v>1</v>
      </c>
      <c r="C3" s="2" t="s">
        <v>6</v>
      </c>
      <c r="D3" t="s">
        <v>73</v>
      </c>
      <c r="E3" t="s">
        <v>6</v>
      </c>
      <c r="F3" s="3">
        <v>0.93</v>
      </c>
      <c r="G3" s="3">
        <v>0.98</v>
      </c>
    </row>
    <row r="4" spans="1:8" x14ac:dyDescent="0.25">
      <c r="A4" t="s">
        <v>74</v>
      </c>
      <c r="B4">
        <v>2</v>
      </c>
      <c r="C4" s="2" t="s">
        <v>57</v>
      </c>
      <c r="D4" s="4"/>
      <c r="E4" t="s">
        <v>57</v>
      </c>
      <c r="F4" s="3">
        <v>0</v>
      </c>
      <c r="G4" s="3">
        <v>0</v>
      </c>
    </row>
    <row r="5" spans="1:8" ht="30" x14ac:dyDescent="0.25">
      <c r="A5" t="s">
        <v>75</v>
      </c>
      <c r="B5">
        <v>3</v>
      </c>
      <c r="C5" s="2" t="s">
        <v>58</v>
      </c>
      <c r="D5" s="4"/>
      <c r="E5" t="s">
        <v>58</v>
      </c>
      <c r="F5" s="3">
        <v>0</v>
      </c>
      <c r="G5" s="3">
        <v>0</v>
      </c>
    </row>
    <row r="6" spans="1:8" ht="30" x14ac:dyDescent="0.25">
      <c r="A6" t="s">
        <v>76</v>
      </c>
      <c r="B6">
        <v>4</v>
      </c>
      <c r="C6" s="2" t="s">
        <v>77</v>
      </c>
      <c r="D6" s="5" t="s">
        <v>78</v>
      </c>
      <c r="E6" t="s">
        <v>16</v>
      </c>
      <c r="F6" s="3">
        <v>1</v>
      </c>
      <c r="G6" s="3">
        <v>1</v>
      </c>
    </row>
    <row r="7" spans="1:8" x14ac:dyDescent="0.25">
      <c r="A7" t="s">
        <v>79</v>
      </c>
      <c r="B7">
        <v>5</v>
      </c>
      <c r="C7" s="2" t="s">
        <v>17</v>
      </c>
      <c r="D7" s="5" t="s">
        <v>78</v>
      </c>
      <c r="E7" t="s">
        <v>17</v>
      </c>
      <c r="F7" s="3">
        <v>1</v>
      </c>
      <c r="G7" s="3">
        <v>1</v>
      </c>
    </row>
    <row r="8" spans="1:8" ht="30" x14ac:dyDescent="0.25">
      <c r="A8" t="s">
        <v>80</v>
      </c>
      <c r="B8">
        <v>6</v>
      </c>
      <c r="C8" s="2" t="s">
        <v>81</v>
      </c>
      <c r="D8" s="4"/>
      <c r="E8" t="s">
        <v>10</v>
      </c>
      <c r="F8" s="3">
        <v>0</v>
      </c>
      <c r="G8" s="3">
        <v>0</v>
      </c>
    </row>
    <row r="9" spans="1:8" ht="30" x14ac:dyDescent="0.25">
      <c r="A9" t="s">
        <v>82</v>
      </c>
      <c r="B9">
        <v>7</v>
      </c>
      <c r="C9" s="2" t="s">
        <v>83</v>
      </c>
      <c r="D9" s="4"/>
      <c r="E9" t="s">
        <v>9</v>
      </c>
      <c r="F9" s="3">
        <v>0</v>
      </c>
      <c r="G9" s="3">
        <v>0</v>
      </c>
    </row>
    <row r="10" spans="1:8" ht="45" x14ac:dyDescent="0.25">
      <c r="A10" t="s">
        <v>84</v>
      </c>
      <c r="B10">
        <v>8</v>
      </c>
      <c r="C10" s="2" t="s">
        <v>85</v>
      </c>
      <c r="D10" s="4"/>
      <c r="E10" t="s">
        <v>63</v>
      </c>
      <c r="F10" s="3">
        <v>0</v>
      </c>
      <c r="G10" s="3">
        <v>0</v>
      </c>
    </row>
    <row r="11" spans="1:8" ht="30" x14ac:dyDescent="0.25">
      <c r="A11" t="s">
        <v>86</v>
      </c>
      <c r="B11">
        <v>9</v>
      </c>
      <c r="C11" s="2" t="s">
        <v>87</v>
      </c>
      <c r="D11" s="4"/>
      <c r="E11" t="s">
        <v>13</v>
      </c>
      <c r="F11" s="3">
        <v>0</v>
      </c>
      <c r="G11" s="3">
        <v>0</v>
      </c>
    </row>
    <row r="12" spans="1:8" ht="30" x14ac:dyDescent="0.25">
      <c r="A12" t="s">
        <v>88</v>
      </c>
      <c r="B12">
        <v>10</v>
      </c>
      <c r="C12" s="2" t="s">
        <v>89</v>
      </c>
      <c r="D12" s="4"/>
      <c r="E12" t="s">
        <v>11</v>
      </c>
      <c r="F12" s="3">
        <v>0</v>
      </c>
      <c r="G12" s="3">
        <v>0</v>
      </c>
    </row>
    <row r="13" spans="1:8" ht="30" x14ac:dyDescent="0.25">
      <c r="A13" t="s">
        <v>90</v>
      </c>
      <c r="B13">
        <v>11</v>
      </c>
      <c r="C13" s="2" t="s">
        <v>91</v>
      </c>
      <c r="D13" s="5" t="s">
        <v>92</v>
      </c>
      <c r="E13" t="s">
        <v>12</v>
      </c>
      <c r="F13" s="3">
        <v>0.85</v>
      </c>
      <c r="G13" s="3">
        <v>0.98</v>
      </c>
    </row>
    <row r="14" spans="1:8" x14ac:dyDescent="0.25">
      <c r="A14" t="s">
        <v>93</v>
      </c>
      <c r="B14">
        <v>12</v>
      </c>
      <c r="C14" s="2" t="s">
        <v>41</v>
      </c>
      <c r="D14" s="4"/>
      <c r="E14" t="s">
        <v>41</v>
      </c>
      <c r="F14" s="3">
        <v>0</v>
      </c>
      <c r="G14" s="3">
        <v>0</v>
      </c>
    </row>
    <row r="15" spans="1:8" ht="30" x14ac:dyDescent="0.25">
      <c r="A15" t="s">
        <v>94</v>
      </c>
      <c r="B15">
        <v>13</v>
      </c>
      <c r="C15" s="2" t="s">
        <v>46</v>
      </c>
      <c r="D15" s="4"/>
      <c r="E15" t="s">
        <v>46</v>
      </c>
      <c r="F15" s="3">
        <v>0</v>
      </c>
      <c r="G15" s="3">
        <v>0</v>
      </c>
    </row>
    <row r="16" spans="1:8" ht="45" x14ac:dyDescent="0.25">
      <c r="A16" t="s">
        <v>95</v>
      </c>
      <c r="B16">
        <v>14</v>
      </c>
      <c r="C16" s="2" t="s">
        <v>7</v>
      </c>
      <c r="D16" t="s">
        <v>96</v>
      </c>
      <c r="E16" t="s">
        <v>7</v>
      </c>
      <c r="F16" s="3">
        <v>0.93</v>
      </c>
      <c r="G16" s="3">
        <v>0.98</v>
      </c>
    </row>
    <row r="17" spans="1:7" x14ac:dyDescent="0.25">
      <c r="A17" t="s">
        <v>97</v>
      </c>
      <c r="B17">
        <v>15</v>
      </c>
      <c r="C17" s="2" t="s">
        <v>44</v>
      </c>
      <c r="D17" s="4"/>
      <c r="E17" t="s">
        <v>44</v>
      </c>
      <c r="F17" s="3">
        <v>0</v>
      </c>
      <c r="G17" s="3">
        <v>0</v>
      </c>
    </row>
    <row r="18" spans="1:7" x14ac:dyDescent="0.25">
      <c r="A18" t="s">
        <v>98</v>
      </c>
      <c r="B18">
        <v>16</v>
      </c>
      <c r="C18" s="2" t="s">
        <v>45</v>
      </c>
      <c r="D18" s="4"/>
      <c r="E18" t="s">
        <v>45</v>
      </c>
      <c r="F18" s="3">
        <v>0</v>
      </c>
      <c r="G18" s="3">
        <v>0</v>
      </c>
    </row>
    <row r="19" spans="1:7" x14ac:dyDescent="0.25">
      <c r="A19" t="s">
        <v>99</v>
      </c>
      <c r="B19">
        <v>17</v>
      </c>
      <c r="C19" s="2" t="s">
        <v>59</v>
      </c>
      <c r="D19" t="s">
        <v>100</v>
      </c>
      <c r="E19" t="s">
        <v>59</v>
      </c>
      <c r="F19" s="3">
        <v>0.7</v>
      </c>
      <c r="G19" s="3">
        <v>0.95</v>
      </c>
    </row>
    <row r="20" spans="1:7" x14ac:dyDescent="0.25">
      <c r="A20" t="s">
        <v>101</v>
      </c>
      <c r="B20">
        <v>18</v>
      </c>
      <c r="C20" s="2" t="s">
        <v>15</v>
      </c>
      <c r="D20" s="5" t="s">
        <v>102</v>
      </c>
      <c r="E20" t="s">
        <v>15</v>
      </c>
      <c r="F20" s="3">
        <v>0.7</v>
      </c>
      <c r="G20" s="3">
        <v>0.95</v>
      </c>
    </row>
    <row r="21" spans="1:7" ht="60" x14ac:dyDescent="0.25">
      <c r="A21" t="s">
        <v>103</v>
      </c>
      <c r="B21">
        <v>19</v>
      </c>
      <c r="C21" s="2" t="s">
        <v>28</v>
      </c>
      <c r="D21" t="s">
        <v>71</v>
      </c>
      <c r="E21" t="s">
        <v>28</v>
      </c>
      <c r="F21" s="3">
        <v>0.93</v>
      </c>
      <c r="G21" s="3">
        <v>0.98</v>
      </c>
    </row>
    <row r="22" spans="1:7" ht="60" x14ac:dyDescent="0.25">
      <c r="A22" t="s">
        <v>104</v>
      </c>
      <c r="B22">
        <v>20</v>
      </c>
      <c r="C22" s="2" t="s">
        <v>29</v>
      </c>
      <c r="D22" t="s">
        <v>73</v>
      </c>
      <c r="E22" t="s">
        <v>29</v>
      </c>
      <c r="F22" s="3">
        <v>0.93</v>
      </c>
      <c r="G22" s="3">
        <v>0.98</v>
      </c>
    </row>
    <row r="23" spans="1:7" ht="60" x14ac:dyDescent="0.25">
      <c r="A23" t="s">
        <v>105</v>
      </c>
      <c r="B23">
        <v>21</v>
      </c>
      <c r="C23" s="2" t="s">
        <v>30</v>
      </c>
      <c r="D23" t="s">
        <v>96</v>
      </c>
      <c r="E23" t="s">
        <v>30</v>
      </c>
      <c r="F23" s="3">
        <v>0.93</v>
      </c>
      <c r="G23" s="3">
        <v>0.98</v>
      </c>
    </row>
    <row r="24" spans="1:7" ht="60" x14ac:dyDescent="0.25">
      <c r="A24" t="s">
        <v>106</v>
      </c>
      <c r="B24">
        <v>22</v>
      </c>
      <c r="C24" s="2" t="s">
        <v>31</v>
      </c>
      <c r="D24" s="5" t="s">
        <v>107</v>
      </c>
      <c r="E24" t="s">
        <v>31</v>
      </c>
      <c r="F24" s="3">
        <v>0.93</v>
      </c>
      <c r="G24" s="3">
        <v>0.98</v>
      </c>
    </row>
    <row r="25" spans="1:7" x14ac:dyDescent="0.25">
      <c r="A25" t="s">
        <v>108</v>
      </c>
      <c r="B25">
        <v>23</v>
      </c>
      <c r="C25" s="2" t="s">
        <v>48</v>
      </c>
      <c r="D25" s="4"/>
      <c r="E25" t="s">
        <v>48</v>
      </c>
      <c r="F25" s="3">
        <v>0</v>
      </c>
      <c r="G25" s="3">
        <v>0</v>
      </c>
    </row>
    <row r="26" spans="1:7" x14ac:dyDescent="0.25">
      <c r="A26" t="s">
        <v>109</v>
      </c>
      <c r="B26">
        <v>24</v>
      </c>
      <c r="C26" s="2" t="s">
        <v>51</v>
      </c>
      <c r="D26" s="4"/>
      <c r="E26" t="s">
        <v>51</v>
      </c>
      <c r="F26" s="3">
        <v>0</v>
      </c>
      <c r="G26" s="3">
        <v>0</v>
      </c>
    </row>
    <row r="27" spans="1:7" x14ac:dyDescent="0.25">
      <c r="A27" t="s">
        <v>110</v>
      </c>
      <c r="B27">
        <v>25</v>
      </c>
      <c r="C27" s="2" t="s">
        <v>50</v>
      </c>
      <c r="D27" s="4"/>
      <c r="E27" t="s">
        <v>50</v>
      </c>
      <c r="F27" s="3">
        <v>0</v>
      </c>
      <c r="G27" s="3">
        <v>0</v>
      </c>
    </row>
    <row r="28" spans="1:7" x14ac:dyDescent="0.25">
      <c r="A28" t="s">
        <v>111</v>
      </c>
      <c r="B28">
        <v>26</v>
      </c>
      <c r="C28" s="2" t="s">
        <v>49</v>
      </c>
      <c r="D28" s="4"/>
      <c r="E28" t="s">
        <v>49</v>
      </c>
      <c r="F28" s="3">
        <v>0</v>
      </c>
      <c r="G28" s="3">
        <v>0</v>
      </c>
    </row>
    <row r="29" spans="1:7" ht="45" x14ac:dyDescent="0.25">
      <c r="A29" t="s">
        <v>112</v>
      </c>
      <c r="B29">
        <v>27</v>
      </c>
      <c r="C29" s="2" t="s">
        <v>8</v>
      </c>
      <c r="D29" s="5" t="s">
        <v>107</v>
      </c>
      <c r="E29" t="s">
        <v>8</v>
      </c>
      <c r="F29" s="3">
        <v>0.93</v>
      </c>
      <c r="G29" s="3">
        <v>0.98</v>
      </c>
    </row>
    <row r="30" spans="1:7" ht="30" x14ac:dyDescent="0.25">
      <c r="A30" t="s">
        <v>113</v>
      </c>
      <c r="B30">
        <v>28</v>
      </c>
      <c r="C30" s="2" t="s">
        <v>47</v>
      </c>
      <c r="D30" s="4"/>
      <c r="E30" t="s">
        <v>47</v>
      </c>
      <c r="F30" s="3">
        <v>0</v>
      </c>
      <c r="G30" s="3">
        <v>0</v>
      </c>
    </row>
    <row r="31" spans="1:7" x14ac:dyDescent="0.25">
      <c r="A31" t="s">
        <v>114</v>
      </c>
      <c r="B31">
        <v>29</v>
      </c>
      <c r="C31" s="2" t="s">
        <v>52</v>
      </c>
      <c r="D31" s="4"/>
      <c r="E31" t="s">
        <v>52</v>
      </c>
      <c r="F31" s="3">
        <v>0</v>
      </c>
      <c r="G31" s="3">
        <v>0</v>
      </c>
    </row>
    <row r="32" spans="1:7" x14ac:dyDescent="0.25">
      <c r="A32" t="s">
        <v>115</v>
      </c>
      <c r="B32">
        <v>30</v>
      </c>
      <c r="C32" s="2" t="s">
        <v>39</v>
      </c>
      <c r="D32" s="4"/>
      <c r="E32" t="s">
        <v>39</v>
      </c>
      <c r="F32" s="3">
        <v>0</v>
      </c>
      <c r="G32" s="3">
        <v>0</v>
      </c>
    </row>
    <row r="33" spans="1:7" x14ac:dyDescent="0.25">
      <c r="A33" t="s">
        <v>116</v>
      </c>
      <c r="B33">
        <v>31</v>
      </c>
      <c r="C33" s="2" t="s">
        <v>43</v>
      </c>
      <c r="D33" s="4"/>
      <c r="E33" t="s">
        <v>43</v>
      </c>
      <c r="F33" s="3">
        <v>0</v>
      </c>
      <c r="G33" s="3">
        <v>0</v>
      </c>
    </row>
    <row r="34" spans="1:7" x14ac:dyDescent="0.25">
      <c r="A34" t="s">
        <v>117</v>
      </c>
      <c r="B34">
        <v>32</v>
      </c>
      <c r="C34" s="2" t="s">
        <v>27</v>
      </c>
      <c r="D34" t="s">
        <v>118</v>
      </c>
      <c r="E34" t="s">
        <v>27</v>
      </c>
      <c r="F34" s="3">
        <v>0.78</v>
      </c>
      <c r="G34" s="3">
        <v>0.98</v>
      </c>
    </row>
    <row r="35" spans="1:7" ht="30" x14ac:dyDescent="0.25">
      <c r="A35" t="s">
        <v>119</v>
      </c>
      <c r="B35">
        <v>33</v>
      </c>
      <c r="C35" s="2" t="s">
        <v>120</v>
      </c>
      <c r="D35" t="s">
        <v>118</v>
      </c>
      <c r="E35" t="s">
        <v>4</v>
      </c>
      <c r="F35" s="3">
        <v>0.78</v>
      </c>
      <c r="G35" s="3">
        <v>0.98</v>
      </c>
    </row>
    <row r="36" spans="1:7" x14ac:dyDescent="0.25">
      <c r="A36" t="s">
        <v>121</v>
      </c>
      <c r="B36">
        <v>34</v>
      </c>
      <c r="C36" s="2" t="s">
        <v>25</v>
      </c>
      <c r="D36" s="5" t="s">
        <v>122</v>
      </c>
      <c r="E36" t="s">
        <v>25</v>
      </c>
      <c r="F36" s="3">
        <v>0.73</v>
      </c>
      <c r="G36" s="3">
        <v>0.98</v>
      </c>
    </row>
    <row r="37" spans="1:7" ht="30" x14ac:dyDescent="0.25">
      <c r="A37" t="s">
        <v>123</v>
      </c>
      <c r="B37">
        <v>35</v>
      </c>
      <c r="C37" s="2" t="s">
        <v>3</v>
      </c>
      <c r="D37" s="5" t="s">
        <v>122</v>
      </c>
      <c r="E37" t="s">
        <v>3</v>
      </c>
      <c r="F37" s="3">
        <v>0.73</v>
      </c>
      <c r="G37" s="3">
        <v>0.98</v>
      </c>
    </row>
    <row r="38" spans="1:7" x14ac:dyDescent="0.25">
      <c r="A38" t="s">
        <v>124</v>
      </c>
      <c r="B38">
        <v>36</v>
      </c>
      <c r="C38" s="2" t="s">
        <v>26</v>
      </c>
      <c r="D38" s="5" t="s">
        <v>122</v>
      </c>
      <c r="E38" t="s">
        <v>26</v>
      </c>
      <c r="F38" s="3">
        <v>0.73</v>
      </c>
      <c r="G38" s="3">
        <v>0.98</v>
      </c>
    </row>
    <row r="39" spans="1:7" ht="30" x14ac:dyDescent="0.25">
      <c r="A39" t="s">
        <v>125</v>
      </c>
      <c r="B39">
        <v>37</v>
      </c>
      <c r="C39" s="2" t="s">
        <v>64</v>
      </c>
      <c r="D39" s="5" t="s">
        <v>122</v>
      </c>
      <c r="E39" t="s">
        <v>64</v>
      </c>
      <c r="F39" s="3">
        <v>0.73</v>
      </c>
      <c r="G39" s="3">
        <v>0.98</v>
      </c>
    </row>
    <row r="40" spans="1:7" x14ac:dyDescent="0.25">
      <c r="A40" t="s">
        <v>126</v>
      </c>
      <c r="B40">
        <v>38</v>
      </c>
      <c r="C40" s="2" t="s">
        <v>53</v>
      </c>
      <c r="D40" s="4"/>
      <c r="E40" t="s">
        <v>53</v>
      </c>
      <c r="F40" s="3">
        <v>0</v>
      </c>
      <c r="G40" s="3">
        <v>0</v>
      </c>
    </row>
    <row r="41" spans="1:7" x14ac:dyDescent="0.25">
      <c r="A41" t="s">
        <v>127</v>
      </c>
      <c r="B41">
        <v>39</v>
      </c>
      <c r="C41" s="2" t="s">
        <v>1</v>
      </c>
      <c r="D41" s="5" t="s">
        <v>92</v>
      </c>
      <c r="E41" t="s">
        <v>1</v>
      </c>
      <c r="F41" s="3">
        <v>0.85</v>
      </c>
      <c r="G41" s="3">
        <v>0.98</v>
      </c>
    </row>
    <row r="42" spans="1:7" x14ac:dyDescent="0.25">
      <c r="A42" t="s">
        <v>128</v>
      </c>
      <c r="B42">
        <v>40</v>
      </c>
      <c r="C42" s="2" t="s">
        <v>2</v>
      </c>
      <c r="D42" s="5" t="s">
        <v>129</v>
      </c>
      <c r="E42" t="s">
        <v>2</v>
      </c>
      <c r="F42" s="3">
        <v>0.88</v>
      </c>
      <c r="G42" s="3">
        <v>0.95</v>
      </c>
    </row>
    <row r="43" spans="1:7" x14ac:dyDescent="0.25">
      <c r="A43" t="s">
        <v>130</v>
      </c>
      <c r="B43">
        <v>41</v>
      </c>
      <c r="C43" s="2" t="s">
        <v>60</v>
      </c>
      <c r="E43" t="s">
        <v>60</v>
      </c>
      <c r="F43" s="3">
        <v>0.76</v>
      </c>
      <c r="G43" s="3">
        <v>0.53</v>
      </c>
    </row>
    <row r="44" spans="1:7" ht="45" x14ac:dyDescent="0.25">
      <c r="A44" t="s">
        <v>131</v>
      </c>
      <c r="B44">
        <v>42</v>
      </c>
      <c r="C44" s="2" t="s">
        <v>61</v>
      </c>
      <c r="D44" t="s">
        <v>100</v>
      </c>
      <c r="E44" t="s">
        <v>61</v>
      </c>
      <c r="F44" s="3">
        <v>0.7</v>
      </c>
      <c r="G44" s="3">
        <v>0.95</v>
      </c>
    </row>
    <row r="45" spans="1:7" x14ac:dyDescent="0.25">
      <c r="A45" t="s">
        <v>132</v>
      </c>
      <c r="B45">
        <v>43</v>
      </c>
      <c r="C45" s="2" t="s">
        <v>133</v>
      </c>
      <c r="E45" t="s">
        <v>62</v>
      </c>
      <c r="F45" s="3">
        <v>0.84</v>
      </c>
      <c r="G45" s="3">
        <v>0.97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A39FB-289A-4CDC-A78E-AD026F2859AE}">
  <sheetPr codeName="Sheet1"/>
  <dimension ref="A1:G17"/>
  <sheetViews>
    <sheetView workbookViewId="0">
      <selection activeCell="E6" sqref="E6:F7"/>
    </sheetView>
  </sheetViews>
  <sheetFormatPr defaultRowHeight="15" x14ac:dyDescent="0.25"/>
  <cols>
    <col min="2" max="2" width="116" bestFit="1" customWidth="1"/>
  </cols>
  <sheetData>
    <row r="1" spans="1:7" x14ac:dyDescent="0.25">
      <c r="A1" t="s">
        <v>32</v>
      </c>
      <c r="C1">
        <v>1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24</v>
      </c>
      <c r="G8">
        <v>3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25</v>
      </c>
      <c r="C11">
        <f>VLOOKUP(B11, IDs!$A$1:$B$44,2, FALSE)</f>
        <v>34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26</v>
      </c>
      <c r="C12">
        <f>VLOOKUP(B12, IDs!$A$1:$B$44,2, FALSE)</f>
        <v>36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27</v>
      </c>
      <c r="C13">
        <f>VLOOKUP(B13, IDs!$A$1:$B$44,2, FALSE)</f>
        <v>32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28</v>
      </c>
      <c r="C14">
        <f>VLOOKUP(B14, IDs!$A$1:$B$44,2, FALSE)</f>
        <v>19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29</v>
      </c>
      <c r="C15">
        <f>VLOOKUP(B15, IDs!$A$1:$B$44,2, FALSE)</f>
        <v>20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30</v>
      </c>
      <c r="C16">
        <f>VLOOKUP(B16, IDs!$A$1:$B$44,2, FALSE)</f>
        <v>21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31</v>
      </c>
      <c r="C17">
        <f>VLOOKUP(B17, IDs!$A$1:$B$44,2, FALSE)</f>
        <v>22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64AF9-9ECE-4E3E-A2D1-05BE152A0480}">
  <dimension ref="A1:G17"/>
  <sheetViews>
    <sheetView workbookViewId="0">
      <selection activeCell="E6" sqref="E6:F7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33</v>
      </c>
      <c r="C1">
        <v>2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60C1E-2CE2-467A-895F-DEF1211E8D04}">
  <dimension ref="A1:G17"/>
  <sheetViews>
    <sheetView workbookViewId="0">
      <selection activeCell="E6" sqref="E6:F7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34</v>
      </c>
      <c r="C1">
        <v>3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3293F-5A17-4180-BF24-E430C8DADB1C}">
  <dimension ref="A1:G17"/>
  <sheetViews>
    <sheetView workbookViewId="0">
      <selection activeCell="E6" sqref="E6:F7"/>
    </sheetView>
  </sheetViews>
  <sheetFormatPr defaultRowHeight="15" x14ac:dyDescent="0.25"/>
  <cols>
    <col min="2" max="2" width="32.42578125" customWidth="1"/>
  </cols>
  <sheetData>
    <row r="1" spans="1:7" x14ac:dyDescent="0.25">
      <c r="A1" t="s">
        <v>35</v>
      </c>
      <c r="C1">
        <v>4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24</v>
      </c>
      <c r="G8">
        <v>3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25</v>
      </c>
      <c r="C11">
        <f>VLOOKUP(B11, IDs!$A$1:$B$44,2, FALSE)</f>
        <v>34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26</v>
      </c>
      <c r="C12">
        <f>VLOOKUP(B12, IDs!$A$1:$B$44,2, FALSE)</f>
        <v>36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27</v>
      </c>
      <c r="C13">
        <f>VLOOKUP(B13, IDs!$A$1:$B$44,2, FALSE)</f>
        <v>32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28</v>
      </c>
      <c r="C14">
        <f>VLOOKUP(B14, IDs!$A$1:$B$44,2, FALSE)</f>
        <v>19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29</v>
      </c>
      <c r="C15">
        <f>VLOOKUP(B15, IDs!$A$1:$B$44,2, FALSE)</f>
        <v>20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30</v>
      </c>
      <c r="C16">
        <f>VLOOKUP(B16, IDs!$A$1:$B$44,2, FALSE)</f>
        <v>21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31</v>
      </c>
      <c r="C17">
        <f>VLOOKUP(B17, IDs!$A$1:$B$44,2, FALSE)</f>
        <v>22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5DE79B-3AB1-4B9D-8C6D-1BAB88363D05}">
  <dimension ref="A1:G17"/>
  <sheetViews>
    <sheetView workbookViewId="0">
      <selection activeCell="E6" sqref="E6:F7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36</v>
      </c>
      <c r="C1">
        <v>5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6C606-720F-4288-A97A-19A60E6C9529}">
  <dimension ref="A1:G26"/>
  <sheetViews>
    <sheetView workbookViewId="0">
      <selection activeCell="E6" sqref="E6:F7"/>
    </sheetView>
  </sheetViews>
  <sheetFormatPr defaultRowHeight="15" x14ac:dyDescent="0.25"/>
  <cols>
    <col min="2" max="2" width="51.85546875" bestFit="1" customWidth="1"/>
  </cols>
  <sheetData>
    <row r="1" spans="1:7" x14ac:dyDescent="0.25">
      <c r="A1" t="s">
        <v>37</v>
      </c>
      <c r="C1">
        <v>6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38</v>
      </c>
      <c r="G8">
        <v>4</v>
      </c>
    </row>
    <row r="9" spans="1:7" x14ac:dyDescent="0.25">
      <c r="B9" t="s">
        <v>39</v>
      </c>
      <c r="C9">
        <f>VLOOKUP(B9, IDs!$A$1:$B$44,2, FALSE)</f>
        <v>30</v>
      </c>
      <c r="D9">
        <v>0</v>
      </c>
      <c r="E9">
        <f>VLOOKUP(B9,DiagnosisSensAndSpec!$E$1:$G$45,2,TRUE)</f>
        <v>0</v>
      </c>
      <c r="F9">
        <f>VLOOKUP(B9,DiagnosisSensAndSpec!$E$1:$G$45,3,TRUE)</f>
        <v>0</v>
      </c>
    </row>
    <row r="10" spans="1:7" x14ac:dyDescent="0.25">
      <c r="B10" t="s">
        <v>40</v>
      </c>
      <c r="C10">
        <f>VLOOKUP(B10, IDs!$A$1:$B$44,2, FALSE)</f>
        <v>3</v>
      </c>
      <c r="D10">
        <v>0</v>
      </c>
      <c r="E10">
        <f>VLOOKUP(B10,DiagnosisSensAndSpec!$E$1:$G$45,2,TRUE)</f>
        <v>0</v>
      </c>
      <c r="F10">
        <f>VLOOKUP(B10,DiagnosisSensAndSpec!$E$1:$G$45,3,TRUE)</f>
        <v>0</v>
      </c>
    </row>
    <row r="11" spans="1:7" x14ac:dyDescent="0.25">
      <c r="B11" t="s">
        <v>41</v>
      </c>
      <c r="C11">
        <f>VLOOKUP(B11, IDs!$A$1:$B$44,2, FALSE)</f>
        <v>12</v>
      </c>
      <c r="D11">
        <v>0</v>
      </c>
      <c r="E11">
        <f>VLOOKUP(B11,DiagnosisSensAndSpec!$E$1:$G$45,2,TRUE)</f>
        <v>0</v>
      </c>
      <c r="F11">
        <f>VLOOKUP(B11,DiagnosisSensAndSpec!$E$1:$G$45,3,TRUE)</f>
        <v>0</v>
      </c>
    </row>
    <row r="12" spans="1:7" x14ac:dyDescent="0.25">
      <c r="B12" t="s">
        <v>42</v>
      </c>
      <c r="C12">
        <f>VLOOKUP(B12, IDs!$A$1:$B$44,2, FALSE)</f>
        <v>2</v>
      </c>
      <c r="D12">
        <v>0</v>
      </c>
      <c r="E12">
        <f>VLOOKUP(B12,DiagnosisSensAndSpec!$E$1:$G$45,2,TRUE)</f>
        <v>0</v>
      </c>
      <c r="F12">
        <f>VLOOKUP(B12,DiagnosisSensAndSpec!$E$1:$G$45,3,TRUE)</f>
        <v>0</v>
      </c>
    </row>
    <row r="13" spans="1:7" x14ac:dyDescent="0.25">
      <c r="B13" t="s">
        <v>43</v>
      </c>
      <c r="C13">
        <f>VLOOKUP(B13, IDs!$A$1:$B$44,2, FALSE)</f>
        <v>31</v>
      </c>
      <c r="D13">
        <v>0</v>
      </c>
      <c r="E13">
        <f>VLOOKUP(B13,DiagnosisSensAndSpec!$E$1:$G$45,2,TRUE)</f>
        <v>0</v>
      </c>
      <c r="F13">
        <f>VLOOKUP(B13,DiagnosisSensAndSpec!$E$1:$G$45,3,TRUE)</f>
        <v>0</v>
      </c>
    </row>
    <row r="14" spans="1:7" x14ac:dyDescent="0.25">
      <c r="B14" t="s">
        <v>44</v>
      </c>
      <c r="C14">
        <f>VLOOKUP(B14, IDs!$A$1:$B$44,2, FALSE)</f>
        <v>15</v>
      </c>
      <c r="D14">
        <v>0</v>
      </c>
      <c r="E14">
        <f>VLOOKUP(B14,DiagnosisSensAndSpec!$E$1:$G$45,2,TRUE)</f>
        <v>0</v>
      </c>
      <c r="F14">
        <f>VLOOKUP(B14,DiagnosisSensAndSpec!$E$1:$G$45,3,TRUE)</f>
        <v>0</v>
      </c>
    </row>
    <row r="15" spans="1:7" x14ac:dyDescent="0.25">
      <c r="B15" t="s">
        <v>45</v>
      </c>
      <c r="C15">
        <f>VLOOKUP(B15, IDs!$A$1:$B$44,2, FALSE)</f>
        <v>16</v>
      </c>
      <c r="D15">
        <v>0</v>
      </c>
      <c r="E15">
        <f>VLOOKUP(B15,DiagnosisSensAndSpec!$E$1:$G$45,2,TRUE)</f>
        <v>0</v>
      </c>
      <c r="F15">
        <f>VLOOKUP(B15,DiagnosisSensAndSpec!$E$1:$G$45,3,TRUE)</f>
        <v>0</v>
      </c>
    </row>
    <row r="16" spans="1:7" x14ac:dyDescent="0.25">
      <c r="B16" t="s">
        <v>46</v>
      </c>
      <c r="C16">
        <f>VLOOKUP(B16, IDs!$A$1:$B$44,2, FALSE)</f>
        <v>13</v>
      </c>
      <c r="D16">
        <v>0</v>
      </c>
      <c r="E16">
        <f>VLOOKUP(B16,DiagnosisSensAndSpec!$E$1:$G$45,2,TRUE)</f>
        <v>0</v>
      </c>
      <c r="F16">
        <f>VLOOKUP(B16,DiagnosisSensAndSpec!$E$1:$G$45,3,TRUE)</f>
        <v>0</v>
      </c>
    </row>
    <row r="17" spans="1:7" x14ac:dyDescent="0.25">
      <c r="B17" t="s">
        <v>47</v>
      </c>
      <c r="C17">
        <f>VLOOKUP(B17, IDs!$A$1:$B$44,2, FALSE)</f>
        <v>28</v>
      </c>
      <c r="D17">
        <v>0</v>
      </c>
      <c r="E17">
        <f>VLOOKUP(B17,DiagnosisSensAndSpec!$E$1:$G$45,2,TRUE)</f>
        <v>0</v>
      </c>
      <c r="F17">
        <f>VLOOKUP(B17,DiagnosisSensAndSpec!$E$1:$G$45,3,TRUE)</f>
        <v>0</v>
      </c>
    </row>
    <row r="18" spans="1:7" x14ac:dyDescent="0.25">
      <c r="B18" t="s">
        <v>48</v>
      </c>
      <c r="C18">
        <f>VLOOKUP(B18, IDs!$A$1:$B$44,2, FALSE)</f>
        <v>23</v>
      </c>
      <c r="D18">
        <v>0</v>
      </c>
      <c r="E18">
        <f>VLOOKUP(B18,DiagnosisSensAndSpec!$E$1:$G$45,2,TRUE)</f>
        <v>0</v>
      </c>
      <c r="F18">
        <f>VLOOKUP(B18,DiagnosisSensAndSpec!$E$1:$G$45,3,TRUE)</f>
        <v>0</v>
      </c>
    </row>
    <row r="19" spans="1:7" x14ac:dyDescent="0.25">
      <c r="B19" t="s">
        <v>49</v>
      </c>
      <c r="C19">
        <f>VLOOKUP(B19, IDs!$A$1:$B$44,2, FALSE)</f>
        <v>26</v>
      </c>
      <c r="D19">
        <v>0</v>
      </c>
      <c r="E19">
        <f>VLOOKUP(B19,DiagnosisSensAndSpec!$E$1:$G$45,2,TRUE)</f>
        <v>0</v>
      </c>
      <c r="F19">
        <f>VLOOKUP(B19,DiagnosisSensAndSpec!$E$1:$G$45,3,TRUE)</f>
        <v>0</v>
      </c>
    </row>
    <row r="20" spans="1:7" x14ac:dyDescent="0.25">
      <c r="B20" t="s">
        <v>50</v>
      </c>
      <c r="C20">
        <f>VLOOKUP(B20, IDs!$A$1:$B$44,2, FALSE)</f>
        <v>25</v>
      </c>
      <c r="D20">
        <v>0</v>
      </c>
      <c r="E20">
        <f>VLOOKUP(B20,DiagnosisSensAndSpec!$E$1:$G$45,2,TRUE)</f>
        <v>0</v>
      </c>
      <c r="F20">
        <f>VLOOKUP(B20,DiagnosisSensAndSpec!$E$1:$G$45,3,TRUE)</f>
        <v>0</v>
      </c>
    </row>
    <row r="21" spans="1:7" x14ac:dyDescent="0.25">
      <c r="B21" t="s">
        <v>51</v>
      </c>
      <c r="C21">
        <f>VLOOKUP(B21, IDs!$A$1:$B$44,2, FALSE)</f>
        <v>24</v>
      </c>
      <c r="D21">
        <v>0</v>
      </c>
      <c r="E21">
        <f>VLOOKUP(B21,DiagnosisSensAndSpec!$E$1:$G$45,2,TRUE)</f>
        <v>0</v>
      </c>
      <c r="F21">
        <f>VLOOKUP(B21,DiagnosisSensAndSpec!$E$1:$G$45,3,TRUE)</f>
        <v>0</v>
      </c>
    </row>
    <row r="22" spans="1:7" x14ac:dyDescent="0.25">
      <c r="B22" t="s">
        <v>52</v>
      </c>
      <c r="C22">
        <f>VLOOKUP(B22, IDs!$A$1:$B$44,2, FALSE)</f>
        <v>29</v>
      </c>
      <c r="D22">
        <v>0</v>
      </c>
      <c r="E22">
        <f>VLOOKUP(B22,DiagnosisSensAndSpec!$E$1:$G$45,2,TRUE)</f>
        <v>0</v>
      </c>
      <c r="F22">
        <f>VLOOKUP(B22,DiagnosisSensAndSpec!$E$1:$G$45,3,TRUE)</f>
        <v>0</v>
      </c>
    </row>
    <row r="23" spans="1:7" x14ac:dyDescent="0.25">
      <c r="B23" t="s">
        <v>53</v>
      </c>
      <c r="C23">
        <f>VLOOKUP(B23, IDs!$A$1:$B$44,2, FALSE)</f>
        <v>38</v>
      </c>
      <c r="D23">
        <v>0</v>
      </c>
      <c r="E23">
        <f>VLOOKUP(B23,DiagnosisSensAndSpec!$E$1:$G$45,2,TRUE)</f>
        <v>0</v>
      </c>
      <c r="F23">
        <f>VLOOKUP(B23,DiagnosisSensAndSpec!$E$1:$G$45,3,TRUE)</f>
        <v>0</v>
      </c>
    </row>
    <row r="24" spans="1:7" x14ac:dyDescent="0.25">
      <c r="A24" t="s">
        <v>38</v>
      </c>
      <c r="G24">
        <v>5</v>
      </c>
    </row>
    <row r="25" spans="1:7" x14ac:dyDescent="0.25">
      <c r="B25" t="s">
        <v>1</v>
      </c>
      <c r="C25">
        <f>VLOOKUP(B25, IDs!$A$1:$B$44,2, FALSE)</f>
        <v>39</v>
      </c>
      <c r="D25">
        <v>1</v>
      </c>
      <c r="E25">
        <f>VLOOKUP(B25,DiagnosisSensAndSpec!$E$1:$G$45,2,TRUE)</f>
        <v>0.84</v>
      </c>
      <c r="F25">
        <f>VLOOKUP(B25,DiagnosisSensAndSpec!$E$1:$G$45,3,TRUE)</f>
        <v>0.97</v>
      </c>
    </row>
    <row r="26" spans="1:7" x14ac:dyDescent="0.25">
      <c r="B26" t="s">
        <v>2</v>
      </c>
      <c r="C26">
        <f>VLOOKUP(B26, IDs!$A$1:$B$44,2, FALSE)</f>
        <v>40</v>
      </c>
      <c r="D26">
        <v>0</v>
      </c>
      <c r="E26">
        <f>VLOOKUP(B26,DiagnosisSensAndSpec!$E$1:$G$45,2,TRUE)</f>
        <v>0.84</v>
      </c>
      <c r="F26">
        <f>VLOOKUP(B26,DiagnosisSensAndSpec!$E$1:$G$45,3,TRUE)</f>
        <v>0.97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6C481-A3CC-447D-99ED-82C53BDA94EE}">
  <dimension ref="A1:G17"/>
  <sheetViews>
    <sheetView workbookViewId="0">
      <selection activeCell="E6" sqref="E6:F7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54</v>
      </c>
      <c r="C1">
        <v>7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A441-0D38-4F1B-81D6-EE728C64E62D}">
  <dimension ref="A1:G17"/>
  <sheetViews>
    <sheetView workbookViewId="0">
      <selection activeCell="E6" sqref="E6:F7"/>
    </sheetView>
  </sheetViews>
  <sheetFormatPr defaultRowHeight="15" x14ac:dyDescent="0.25"/>
  <cols>
    <col min="2" max="2" width="101.42578125" bestFit="1" customWidth="1"/>
  </cols>
  <sheetData>
    <row r="1" spans="1:7" x14ac:dyDescent="0.25">
      <c r="A1" t="s">
        <v>55</v>
      </c>
      <c r="C1">
        <v>8</v>
      </c>
    </row>
    <row r="2" spans="1:7" x14ac:dyDescent="0.25">
      <c r="B2" t="s">
        <v>23</v>
      </c>
      <c r="C2" t="s">
        <v>18</v>
      </c>
      <c r="D2" t="s">
        <v>20</v>
      </c>
      <c r="E2" t="s">
        <v>21</v>
      </c>
      <c r="F2" t="s">
        <v>22</v>
      </c>
      <c r="G2" t="s">
        <v>135</v>
      </c>
    </row>
    <row r="3" spans="1:7" x14ac:dyDescent="0.25">
      <c r="A3" t="s">
        <v>14</v>
      </c>
      <c r="G3">
        <v>2</v>
      </c>
    </row>
    <row r="4" spans="1:7" x14ac:dyDescent="0.25">
      <c r="B4" t="s">
        <v>59</v>
      </c>
      <c r="C4">
        <f>VLOOKUP(B4, IDs!$A$1:$B$44,2, FALSE)</f>
        <v>17</v>
      </c>
      <c r="D4">
        <v>0</v>
      </c>
      <c r="E4">
        <f>VLOOKUP(B4,DiagnosisSensAndSpec!$E$1:$G$45,2,TRUE)</f>
        <v>0.7</v>
      </c>
      <c r="F4">
        <f>VLOOKUP(B4,DiagnosisSensAndSpec!$E$1:$G$45,3,TRUE)</f>
        <v>0.95</v>
      </c>
    </row>
    <row r="5" spans="1:7" x14ac:dyDescent="0.25">
      <c r="B5" t="s">
        <v>15</v>
      </c>
      <c r="C5">
        <f>VLOOKUP(B5, IDs!$A$1:$B$44,2, FALSE)</f>
        <v>18</v>
      </c>
      <c r="D5">
        <v>0</v>
      </c>
      <c r="E5">
        <f>VLOOKUP(B5,DiagnosisSensAndSpec!$E$1:$G$45,2,TRUE)</f>
        <v>0.7</v>
      </c>
      <c r="F5">
        <f>VLOOKUP(B5,DiagnosisSensAndSpec!$E$1:$G$45,3,TRUE)</f>
        <v>0.95</v>
      </c>
    </row>
    <row r="6" spans="1:7" x14ac:dyDescent="0.25">
      <c r="B6" t="s">
        <v>16</v>
      </c>
      <c r="C6">
        <f>VLOOKUP(B6, IDs!$A$1:$B$44,2, FALSE)</f>
        <v>4</v>
      </c>
      <c r="D6">
        <v>0</v>
      </c>
      <c r="E6">
        <v>1</v>
      </c>
      <c r="F6">
        <v>1</v>
      </c>
    </row>
    <row r="7" spans="1:7" x14ac:dyDescent="0.25">
      <c r="B7" t="s">
        <v>17</v>
      </c>
      <c r="C7">
        <f>VLOOKUP(B7, IDs!$A$1:$B$44,2, FALSE)</f>
        <v>5</v>
      </c>
      <c r="D7">
        <v>0</v>
      </c>
      <c r="E7">
        <v>1</v>
      </c>
      <c r="F7">
        <v>1</v>
      </c>
    </row>
    <row r="8" spans="1:7" x14ac:dyDescent="0.25">
      <c r="A8" t="s">
        <v>0</v>
      </c>
      <c r="G8">
        <v>0</v>
      </c>
    </row>
    <row r="9" spans="1:7" x14ac:dyDescent="0.25">
      <c r="B9" t="s">
        <v>1</v>
      </c>
      <c r="C9">
        <f>VLOOKUP(B9, IDs!$A$1:$B$44,2, FALSE)</f>
        <v>39</v>
      </c>
      <c r="D9">
        <v>1</v>
      </c>
      <c r="E9">
        <f>VLOOKUP(B9,DiagnosisSensAndSpec!$E$1:$G$45,2,TRUE)</f>
        <v>0.84</v>
      </c>
      <c r="F9">
        <f>VLOOKUP(B9,DiagnosisSensAndSpec!$E$1:$G$45,3,TRUE)</f>
        <v>0.97</v>
      </c>
    </row>
    <row r="10" spans="1:7" x14ac:dyDescent="0.25">
      <c r="B10" t="s">
        <v>2</v>
      </c>
      <c r="C10">
        <f>VLOOKUP(B10, IDs!$A$1:$B$44,2, FALSE)</f>
        <v>40</v>
      </c>
      <c r="D10">
        <v>0</v>
      </c>
      <c r="E10">
        <f>VLOOKUP(B10,DiagnosisSensAndSpec!$E$1:$G$45,2,TRUE)</f>
        <v>0.84</v>
      </c>
      <c r="F10">
        <f>VLOOKUP(B10,DiagnosisSensAndSpec!$E$1:$G$45,3,TRUE)</f>
        <v>0.97</v>
      </c>
    </row>
    <row r="11" spans="1:7" x14ac:dyDescent="0.25">
      <c r="B11" t="s">
        <v>3</v>
      </c>
      <c r="C11">
        <f>VLOOKUP(B11, IDs!$A$1:$B$44,2, FALSE)</f>
        <v>35</v>
      </c>
      <c r="D11">
        <v>0</v>
      </c>
      <c r="E11">
        <f>VLOOKUP(B11,DiagnosisSensAndSpec!$E$1:$G$45,2,TRUE)</f>
        <v>0.73</v>
      </c>
      <c r="F11">
        <f>VLOOKUP(B11,DiagnosisSensAndSpec!$E$1:$G$45,3,TRUE)</f>
        <v>0.98</v>
      </c>
    </row>
    <row r="12" spans="1:7" x14ac:dyDescent="0.25">
      <c r="B12" t="s">
        <v>64</v>
      </c>
      <c r="C12">
        <f>VLOOKUP(B12, IDs!$A$1:$B$44,2, FALSE)</f>
        <v>37</v>
      </c>
      <c r="D12">
        <v>0</v>
      </c>
      <c r="E12">
        <f>VLOOKUP(B12,DiagnosisSensAndSpec!$E$1:$G$45,2,TRUE)</f>
        <v>0.73</v>
      </c>
      <c r="F12">
        <f>VLOOKUP(B12,DiagnosisSensAndSpec!$E$1:$G$45,3,TRUE)</f>
        <v>0.98</v>
      </c>
    </row>
    <row r="13" spans="1:7" x14ac:dyDescent="0.25">
      <c r="B13" t="s">
        <v>4</v>
      </c>
      <c r="C13">
        <f>VLOOKUP(B13, IDs!$A$1:$B$44,2, FALSE)</f>
        <v>33</v>
      </c>
      <c r="D13">
        <v>0</v>
      </c>
      <c r="E13">
        <f>VLOOKUP(B13,DiagnosisSensAndSpec!$E$1:$G$45,2,TRUE)</f>
        <v>0.78</v>
      </c>
      <c r="F13">
        <f>VLOOKUP(B13,DiagnosisSensAndSpec!$E$1:$G$45,3,TRUE)</f>
        <v>0.98</v>
      </c>
    </row>
    <row r="14" spans="1:7" x14ac:dyDescent="0.25">
      <c r="B14" t="s">
        <v>5</v>
      </c>
      <c r="C14">
        <f>VLOOKUP(B14, IDs!$A$1:$B$44,2, FALSE)</f>
        <v>0</v>
      </c>
      <c r="D14">
        <v>0</v>
      </c>
      <c r="E14">
        <f>VLOOKUP(B14,DiagnosisSensAndSpec!$E$1:$G$45,2,TRUE)</f>
        <v>0.93</v>
      </c>
      <c r="F14">
        <f>VLOOKUP(B14,DiagnosisSensAndSpec!$E$1:$G$45,3,TRUE)</f>
        <v>0.98</v>
      </c>
    </row>
    <row r="15" spans="1:7" x14ac:dyDescent="0.25">
      <c r="B15" t="s">
        <v>6</v>
      </c>
      <c r="C15">
        <f>VLOOKUP(B15, IDs!$A$1:$B$44,2, FALSE)</f>
        <v>1</v>
      </c>
      <c r="D15">
        <v>0</v>
      </c>
      <c r="E15">
        <f>VLOOKUP(B15,DiagnosisSensAndSpec!$E$1:$G$45,2,TRUE)</f>
        <v>0.93</v>
      </c>
      <c r="F15">
        <f>VLOOKUP(B15,DiagnosisSensAndSpec!$E$1:$G$45,3,TRUE)</f>
        <v>0.98</v>
      </c>
    </row>
    <row r="16" spans="1:7" x14ac:dyDescent="0.25">
      <c r="B16" t="s">
        <v>7</v>
      </c>
      <c r="C16">
        <f>VLOOKUP(B16, IDs!$A$1:$B$44,2, FALSE)</f>
        <v>14</v>
      </c>
      <c r="D16">
        <v>0</v>
      </c>
      <c r="E16">
        <f>VLOOKUP(B16,DiagnosisSensAndSpec!$E$1:$G$45,2,TRUE)</f>
        <v>0.93</v>
      </c>
      <c r="F16">
        <f>VLOOKUP(B16,DiagnosisSensAndSpec!$E$1:$G$45,3,TRUE)</f>
        <v>0.98</v>
      </c>
    </row>
    <row r="17" spans="2:6" x14ac:dyDescent="0.25">
      <c r="B17" t="s">
        <v>8</v>
      </c>
      <c r="C17">
        <f>VLOOKUP(B17, IDs!$A$1:$B$44,2, FALSE)</f>
        <v>27</v>
      </c>
      <c r="D17">
        <v>0</v>
      </c>
      <c r="E17">
        <f>VLOOKUP(B17,DiagnosisSensAndSpec!$E$1:$G$45,2,TRUE)</f>
        <v>0.93</v>
      </c>
      <c r="F17">
        <f>VLOOKUP(B17,DiagnosisSensAndSpec!$E$1:$G$45,3,TRUE)</f>
        <v>0.98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PulmTB HIVNeg Child</vt:lpstr>
      <vt:lpstr>PulmTB HIVNeg Adult</vt:lpstr>
      <vt:lpstr>PulmTB HIVPos Child 0t9</vt:lpstr>
      <vt:lpstr>PulmTB HIVPos Child 10t14</vt:lpstr>
      <vt:lpstr>PulmTB HIVPos Adult</vt:lpstr>
      <vt:lpstr>ExPulmTB HIVNeg Child</vt:lpstr>
      <vt:lpstr>ExPulmTB HIVNeg Adult</vt:lpstr>
      <vt:lpstr>ExPulmTB HIVPos Child 0t9</vt:lpstr>
      <vt:lpstr>ExPulmTB HIVPos Child 10t14</vt:lpstr>
      <vt:lpstr>ExPulmTB HIVPos Adult</vt:lpstr>
      <vt:lpstr>Household_0_4</vt:lpstr>
      <vt:lpstr>Household_5_14</vt:lpstr>
      <vt:lpstr>Household_15+</vt:lpstr>
      <vt:lpstr>ART_0_9</vt:lpstr>
      <vt:lpstr>ART_10_14</vt:lpstr>
      <vt:lpstr>ART_15+</vt:lpstr>
      <vt:lpstr>HighRiskGroups</vt:lpstr>
      <vt:lpstr>IDs</vt:lpstr>
      <vt:lpstr>DiagnosisSensAndSpec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Kendall</dc:creator>
  <cp:lastModifiedBy>Elric Werst</cp:lastModifiedBy>
  <dcterms:created xsi:type="dcterms:W3CDTF">2023-04-10T14:32:56Z</dcterms:created>
  <dcterms:modified xsi:type="dcterms:W3CDTF">2023-08-16T18:52:10Z</dcterms:modified>
</cp:coreProperties>
</file>