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Archive\5 semester\MP\lab1\"/>
    </mc:Choice>
  </mc:AlternateContent>
  <xr:revisionPtr revIDLastSave="0" documentId="13_ncr:1_{6A9DF2EF-51F7-4124-913A-F23DFC6ED94E}" xr6:coauthVersionLast="47" xr6:coauthVersionMax="47" xr10:uidLastSave="{00000000-0000-0000-0000-000000000000}"/>
  <bookViews>
    <workbookView xWindow="390" yWindow="390" windowWidth="16905" windowHeight="14025" tabRatio="880" xr2:uid="{00000000-000D-0000-FFFF-FFFF00000000}"/>
  </bookViews>
  <sheets>
    <sheet name="Симплекс метод" sheetId="1" r:id="rId1"/>
    <sheet name="Отчет о результатах з1" sheetId="3" r:id="rId2"/>
    <sheet name="Отчет об устойчивости з1" sheetId="4" r:id="rId3"/>
    <sheet name="Отчет о пределах з1" sheetId="5" r:id="rId4"/>
    <sheet name="Прямая задача" sheetId="2" r:id="rId5"/>
    <sheet name="Отчет о результатах дв.з1" sheetId="7" r:id="rId6"/>
    <sheet name="Отчет об устойчивости дв.з1" sheetId="8" r:id="rId7"/>
    <sheet name="Отчет о пределах дв.з1" sheetId="9" r:id="rId8"/>
    <sheet name="Двойственная задача" sheetId="6" r:id="rId9"/>
  </sheets>
  <definedNames>
    <definedName name="solver_adj" localSheetId="8" hidden="1">'Двойственная задача'!$B$3:$D$3</definedName>
    <definedName name="solver_adj" localSheetId="4" hidden="1">'Прямая задача'!$B$3:$C$3</definedName>
    <definedName name="solver_cvg" localSheetId="8" hidden="1">0.0001</definedName>
    <definedName name="solver_cvg" localSheetId="4" hidden="1">0.0001</definedName>
    <definedName name="solver_drv" localSheetId="8" hidden="1">1</definedName>
    <definedName name="solver_drv" localSheetId="4" hidden="1">2</definedName>
    <definedName name="solver_eng" localSheetId="8" hidden="1">2</definedName>
    <definedName name="solver_eng" localSheetId="4" hidden="1">2</definedName>
    <definedName name="solver_est" localSheetId="8" hidden="1">1</definedName>
    <definedName name="solver_est" localSheetId="4" hidden="1">1</definedName>
    <definedName name="solver_itr" localSheetId="8" hidden="1">2147483647</definedName>
    <definedName name="solver_itr" localSheetId="4" hidden="1">2147483647</definedName>
    <definedName name="solver_lhs1" localSheetId="8" hidden="1">'Двойственная задача'!$E$8:$E$9</definedName>
    <definedName name="solver_lhs1" localSheetId="4" hidden="1">'Прямая задача'!$D$8:$D$10</definedName>
    <definedName name="solver_lhs2" localSheetId="4" hidden="1">'Прямая задача'!$D$8:$D$10</definedName>
    <definedName name="solver_lhs3" localSheetId="4" hidden="1">'Прямая задача'!$D$9</definedName>
    <definedName name="solver_mip" localSheetId="8" hidden="1">2147483647</definedName>
    <definedName name="solver_mip" localSheetId="4" hidden="1">2147483647</definedName>
    <definedName name="solver_mni" localSheetId="8" hidden="1">30</definedName>
    <definedName name="solver_mni" localSheetId="4" hidden="1">30</definedName>
    <definedName name="solver_mrt" localSheetId="8" hidden="1">0.075</definedName>
    <definedName name="solver_mrt" localSheetId="4" hidden="1">0.075</definedName>
    <definedName name="solver_msl" localSheetId="8" hidden="1">2</definedName>
    <definedName name="solver_msl" localSheetId="4" hidden="1">2</definedName>
    <definedName name="solver_neg" localSheetId="8" hidden="1">1</definedName>
    <definedName name="solver_neg" localSheetId="4" hidden="1">1</definedName>
    <definedName name="solver_nod" localSheetId="8" hidden="1">2147483647</definedName>
    <definedName name="solver_nod" localSheetId="4" hidden="1">2147483647</definedName>
    <definedName name="solver_num" localSheetId="8" hidden="1">1</definedName>
    <definedName name="solver_num" localSheetId="4" hidden="1">1</definedName>
    <definedName name="solver_nwt" localSheetId="8" hidden="1">1</definedName>
    <definedName name="solver_nwt" localSheetId="4" hidden="1">1</definedName>
    <definedName name="solver_opt" localSheetId="8" hidden="1">'Двойственная задача'!$E$4</definedName>
    <definedName name="solver_opt" localSheetId="4" hidden="1">'Прямая задача'!$D$4</definedName>
    <definedName name="solver_pre" localSheetId="8" hidden="1">0.000001</definedName>
    <definedName name="solver_pre" localSheetId="4" hidden="1">0.000001</definedName>
    <definedName name="solver_rbv" localSheetId="8" hidden="1">1</definedName>
    <definedName name="solver_rbv" localSheetId="4" hidden="1">2</definedName>
    <definedName name="solver_rel1" localSheetId="8" hidden="1">3</definedName>
    <definedName name="solver_rel1" localSheetId="4" hidden="1">1</definedName>
    <definedName name="solver_rel2" localSheetId="4" hidden="1">1</definedName>
    <definedName name="solver_rel3" localSheetId="4" hidden="1">1</definedName>
    <definedName name="solver_rhs1" localSheetId="8" hidden="1">'Двойственная задача'!$G$8:$G$9</definedName>
    <definedName name="solver_rhs1" localSheetId="4" hidden="1">'Прямая задача'!$F$8:$F$10</definedName>
    <definedName name="solver_rhs2" localSheetId="4" hidden="1">'Прямая задача'!$F$8:$F$10</definedName>
    <definedName name="solver_rhs3" localSheetId="4" hidden="1">'Прямая задача'!$F$9</definedName>
    <definedName name="solver_rlx" localSheetId="8" hidden="1">2</definedName>
    <definedName name="solver_rlx" localSheetId="4" hidden="1">2</definedName>
    <definedName name="solver_rsd" localSheetId="8" hidden="1">0</definedName>
    <definedName name="solver_rsd" localSheetId="4" hidden="1">0</definedName>
    <definedName name="solver_scl" localSheetId="8" hidden="1">1</definedName>
    <definedName name="solver_scl" localSheetId="4" hidden="1">1</definedName>
    <definedName name="solver_sho" localSheetId="8" hidden="1">2</definedName>
    <definedName name="solver_sho" localSheetId="7" hidden="1">2</definedName>
    <definedName name="solver_sho" localSheetId="3" hidden="1">2</definedName>
    <definedName name="solver_sho" localSheetId="4" hidden="1">2</definedName>
    <definedName name="solver_ssz" localSheetId="8" hidden="1">100</definedName>
    <definedName name="solver_ssz" localSheetId="4" hidden="1">100</definedName>
    <definedName name="solver_tim" localSheetId="8" hidden="1">2147483647</definedName>
    <definedName name="solver_tim" localSheetId="4" hidden="1">2147483647</definedName>
    <definedName name="solver_tol" localSheetId="8" hidden="1">0.01</definedName>
    <definedName name="solver_tol" localSheetId="4" hidden="1">0.01</definedName>
    <definedName name="solver_typ" localSheetId="8" hidden="1">2</definedName>
    <definedName name="solver_typ" localSheetId="4" hidden="1">1</definedName>
    <definedName name="solver_val" localSheetId="8" hidden="1">0</definedName>
    <definedName name="solver_val" localSheetId="4" hidden="1">0</definedName>
    <definedName name="solver_ver" localSheetId="8" hidden="1">3</definedName>
    <definedName name="solver_ver" localSheetId="4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8" i="6"/>
  <c r="E9" i="6"/>
  <c r="D10" i="2"/>
  <c r="D9" i="2"/>
  <c r="D8" i="2"/>
  <c r="D4" i="2"/>
  <c r="H18" i="1"/>
  <c r="I18" i="1"/>
  <c r="I17" i="1"/>
  <c r="H17" i="1"/>
  <c r="D10" i="1"/>
  <c r="D12" i="1"/>
  <c r="D19" i="1" s="1"/>
  <c r="F12" i="1"/>
  <c r="D18" i="1"/>
  <c r="D17" i="1"/>
  <c r="I19" i="1"/>
  <c r="H19" i="1"/>
  <c r="J12" i="1"/>
  <c r="J11" i="1"/>
  <c r="J10" i="1"/>
  <c r="G21" i="1"/>
  <c r="E21" i="1"/>
  <c r="F21" i="1"/>
  <c r="H12" i="1"/>
  <c r="H10" i="1"/>
  <c r="H14" i="1" s="1"/>
  <c r="F14" i="1"/>
  <c r="F10" i="1"/>
  <c r="G14" i="1"/>
  <c r="I14" i="1"/>
  <c r="E14" i="1"/>
  <c r="J5" i="1"/>
  <c r="J4" i="1"/>
  <c r="J3" i="1"/>
  <c r="I7" i="1"/>
  <c r="H7" i="1"/>
  <c r="G7" i="1"/>
  <c r="F7" i="1"/>
  <c r="E7" i="1"/>
  <c r="D7" i="1"/>
  <c r="H21" i="1" l="1"/>
  <c r="I21" i="1"/>
  <c r="D21" i="1"/>
  <c r="D14" i="1"/>
</calcChain>
</file>

<file path=xl/sharedStrings.xml><?xml version="1.0" encoding="utf-8"?>
<sst xmlns="http://schemas.openxmlformats.org/spreadsheetml/2006/main" count="334" uniqueCount="111">
  <si>
    <t>Номер итерации</t>
  </si>
  <si>
    <t>БП</t>
  </si>
  <si>
    <t>cБ</t>
  </si>
  <si>
    <t>b</t>
  </si>
  <si>
    <t>x1</t>
  </si>
  <si>
    <t>x2</t>
  </si>
  <si>
    <t>x3</t>
  </si>
  <si>
    <t>x4</t>
  </si>
  <si>
    <t>x5</t>
  </si>
  <si>
    <t>Симплексные отношения</t>
  </si>
  <si>
    <t>Оценки</t>
  </si>
  <si>
    <t>d0</t>
  </si>
  <si>
    <t>d1</t>
  </si>
  <si>
    <t>d2</t>
  </si>
  <si>
    <t>d3</t>
  </si>
  <si>
    <t>d4</t>
  </si>
  <si>
    <t>d5</t>
  </si>
  <si>
    <t>-</t>
  </si>
  <si>
    <t>Переменные</t>
  </si>
  <si>
    <t>Коэффициент целевой функции</t>
  </si>
  <si>
    <t>Значение</t>
  </si>
  <si>
    <t>Имя</t>
  </si>
  <si>
    <t xml:space="preserve"> Значение целевой функции</t>
  </si>
  <si>
    <t>Вид корма</t>
  </si>
  <si>
    <t>Лев.ч</t>
  </si>
  <si>
    <t>Знак</t>
  </si>
  <si>
    <t>Пр. ч.</t>
  </si>
  <si>
    <t>&lt;=</t>
  </si>
  <si>
    <t>Лисица</t>
  </si>
  <si>
    <t>Песец</t>
  </si>
  <si>
    <t>Microsoft Excel 16.0 Отчет о результатах</t>
  </si>
  <si>
    <t>Лист: [lab1.xlsx]Поиск решения</t>
  </si>
  <si>
    <t>Отчет создан: 14.10.2023 17:25:22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</si>
  <si>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</si>
  <si>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</si>
  <si>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</si>
  <si>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0,031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</si>
  <si>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</si>
  <si>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</si>
  <si>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</si>
  <si>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</si>
  <si>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</si>
  <si>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</si>
  <si>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</si>
  <si>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</si>
  <si>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</si>
  <si>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</si>
  <si>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</si>
  <si>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</si>
  <si>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</si>
  <si>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</si>
  <si>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</si>
  <si>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$D$4</t>
  </si>
  <si>
    <t>$B$3</t>
  </si>
  <si>
    <t>Значение x1</t>
  </si>
  <si>
    <t>Продолжить</t>
  </si>
  <si>
    <t>$C$3</t>
  </si>
  <si>
    <t>Значение x2</t>
  </si>
  <si>
    <t>$D$8</t>
  </si>
  <si>
    <t>$D$8&lt;=$F$8</t>
  </si>
  <si>
    <t>Без привязки</t>
  </si>
  <si>
    <t>$D$9</t>
  </si>
  <si>
    <t>$D$9&lt;=$F$9</t>
  </si>
  <si>
    <t>Привязка</t>
  </si>
  <si>
    <t>$D$10</t>
  </si>
  <si>
    <t>$D$10&lt;=$F$10</t>
  </si>
  <si>
    <t>Microsoft Excel 16.0 Отчет об устойчивости</t>
  </si>
  <si>
    <t>Отчет создан: 14.10.2023 17:25:23</t>
  </si>
  <si>
    <t>Окончательное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</si>
  <si>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</si>
  <si>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</si>
  <si>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</si>
  <si>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</si>
  <si>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</si>
  <si>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</si>
  <si>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</si>
  <si>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</si>
  <si>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</si>
  <si>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</si>
  <si>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</si>
  <si>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</si>
  <si>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</si>
  <si>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</si>
  <si>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</si>
  <si>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</si>
  <si>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</si>
  <si>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Кол-во корма в сутки</t>
  </si>
  <si>
    <t>y1</t>
  </si>
  <si>
    <t>y2</t>
  </si>
  <si>
    <t>y3</t>
  </si>
  <si>
    <t>&gt;=</t>
  </si>
  <si>
    <t>Лист: [lab1.xlsx]Двойственная задача</t>
  </si>
  <si>
    <t>Отчет создан: 14.10.2023 18:12:24</t>
  </si>
  <si>
    <t>Число итераций: 3 Число подзадач: 0</t>
  </si>
  <si>
    <t>Ячейка целевой функции (Минимум)</t>
  </si>
  <si>
    <t>$M$4</t>
  </si>
  <si>
    <t>$J$3</t>
  </si>
  <si>
    <t>Значение y1</t>
  </si>
  <si>
    <t>$K$3</t>
  </si>
  <si>
    <t>Значение y2</t>
  </si>
  <si>
    <t>$L$3</t>
  </si>
  <si>
    <t>Значение y3</t>
  </si>
  <si>
    <t>$M$8</t>
  </si>
  <si>
    <t>Лисица Лев.ч</t>
  </si>
  <si>
    <t>$M$8&gt;=$O$8</t>
  </si>
  <si>
    <t>$M$9</t>
  </si>
  <si>
    <t>Песец Лев.ч</t>
  </si>
  <si>
    <t>$M$9&gt;=$O$9</t>
  </si>
  <si>
    <t>#Н/Д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</si>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</sst>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03" zoomScaleNormal="130" workbookViewId="0">
      <selection activeCell="F23" sqref="F23"/>
    </sheetView>
  </sheetViews>
  <sheetFormatPr defaultRowHeight="15" x14ac:dyDescent="0.25"/>
  <cols>
    <col min="1" max="1" width="15.140625" style="2" customWidth="1"/>
    <col min="2" max="4" width="9.140625" style="2"/>
    <col min="5" max="5" width="6.7109375" style="2" customWidth="1"/>
    <col min="6" max="6" width="9.140625" style="2" customWidth="1"/>
    <col min="7" max="7" width="6.28515625" style="2" customWidth="1"/>
    <col min="8" max="8" width="6.42578125" style="2" customWidth="1"/>
    <col min="9" max="9" width="6.28515625" style="2" customWidth="1"/>
    <col min="10" max="10" width="19.140625" style="2" customWidth="1"/>
    <col min="11" max="12" width="9.140625" style="2"/>
  </cols>
  <sheetData>
    <row r="1" spans="1:10" ht="30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8" t="s">
        <v>9</v>
      </c>
    </row>
    <row r="2" spans="1:10" x14ac:dyDescent="0.25">
      <c r="A2" s="18"/>
      <c r="B2" s="18"/>
      <c r="C2" s="18"/>
      <c r="D2" s="18"/>
      <c r="E2" s="6">
        <v>16</v>
      </c>
      <c r="F2" s="5">
        <v>12</v>
      </c>
      <c r="G2" s="5">
        <v>0</v>
      </c>
      <c r="H2" s="5">
        <v>0</v>
      </c>
      <c r="I2" s="5">
        <v>0</v>
      </c>
      <c r="J2" s="18"/>
    </row>
    <row r="3" spans="1:10" x14ac:dyDescent="0.25">
      <c r="A3" s="17">
        <v>0</v>
      </c>
      <c r="B3" s="5" t="s">
        <v>6</v>
      </c>
      <c r="C3" s="5">
        <v>0</v>
      </c>
      <c r="D3" s="5">
        <v>180</v>
      </c>
      <c r="E3" s="6">
        <v>2</v>
      </c>
      <c r="F3" s="5">
        <v>3</v>
      </c>
      <c r="G3" s="5">
        <v>1</v>
      </c>
      <c r="H3" s="5">
        <v>0</v>
      </c>
      <c r="I3" s="5">
        <v>0</v>
      </c>
      <c r="J3" s="5">
        <f>D3/E3</f>
        <v>90</v>
      </c>
    </row>
    <row r="4" spans="1:10" x14ac:dyDescent="0.25">
      <c r="A4" s="17"/>
      <c r="B4" s="5" t="s">
        <v>7</v>
      </c>
      <c r="C4" s="5">
        <v>0</v>
      </c>
      <c r="D4" s="5">
        <v>240</v>
      </c>
      <c r="E4" s="7">
        <v>4</v>
      </c>
      <c r="F4" s="6">
        <v>1</v>
      </c>
      <c r="G4" s="6">
        <v>0</v>
      </c>
      <c r="H4" s="6">
        <v>1</v>
      </c>
      <c r="I4" s="6">
        <v>0</v>
      </c>
      <c r="J4" s="6">
        <f>D4/E4</f>
        <v>60</v>
      </c>
    </row>
    <row r="5" spans="1:10" x14ac:dyDescent="0.25">
      <c r="A5" s="17"/>
      <c r="B5" s="5" t="s">
        <v>8</v>
      </c>
      <c r="C5" s="5">
        <v>0</v>
      </c>
      <c r="D5" s="5">
        <v>426</v>
      </c>
      <c r="E5" s="6">
        <v>6</v>
      </c>
      <c r="F5" s="5">
        <v>7</v>
      </c>
      <c r="G5" s="5">
        <v>0</v>
      </c>
      <c r="H5" s="5">
        <v>0</v>
      </c>
      <c r="I5" s="5">
        <v>1</v>
      </c>
      <c r="J5" s="5">
        <f>D5/E5</f>
        <v>71</v>
      </c>
    </row>
    <row r="6" spans="1:10" x14ac:dyDescent="0.25">
      <c r="A6" s="17"/>
      <c r="B6" s="18" t="s">
        <v>10</v>
      </c>
      <c r="C6" s="18"/>
      <c r="D6" s="5" t="s">
        <v>11</v>
      </c>
      <c r="E6" s="6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18"/>
    </row>
    <row r="7" spans="1:10" x14ac:dyDescent="0.25">
      <c r="A7" s="17"/>
      <c r="B7" s="18"/>
      <c r="C7" s="18"/>
      <c r="D7" s="5">
        <f>C3*D3+C4*D4+C5*D5</f>
        <v>0</v>
      </c>
      <c r="E7" s="6">
        <f>C3*E3+C4*E4+C5*E5 - E2</f>
        <v>-16</v>
      </c>
      <c r="F7" s="5">
        <f>C3*F3+C4*F4+C5*F5-F2</f>
        <v>-12</v>
      </c>
      <c r="G7" s="5">
        <f>C3*G3+C4*G4+C5*G5-G2</f>
        <v>0</v>
      </c>
      <c r="H7" s="5">
        <f>C3*H3+C4*H4+C5*H5-H2</f>
        <v>0</v>
      </c>
      <c r="I7" s="5">
        <f>C3*I3+C4*I4+C5*I5-I2</f>
        <v>0</v>
      </c>
      <c r="J7" s="18"/>
    </row>
    <row r="8" spans="1:10" x14ac:dyDescent="0.25">
      <c r="A8" s="18" t="s">
        <v>0</v>
      </c>
      <c r="B8" s="18" t="s">
        <v>1</v>
      </c>
      <c r="C8" s="18" t="s">
        <v>2</v>
      </c>
      <c r="D8" s="18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18" t="s">
        <v>9</v>
      </c>
    </row>
    <row r="9" spans="1:10" x14ac:dyDescent="0.25">
      <c r="A9" s="18"/>
      <c r="B9" s="18"/>
      <c r="C9" s="18"/>
      <c r="D9" s="18"/>
      <c r="E9" s="5">
        <v>16</v>
      </c>
      <c r="F9" s="5">
        <v>12</v>
      </c>
      <c r="G9" s="5">
        <v>0</v>
      </c>
      <c r="H9" s="5">
        <v>0</v>
      </c>
      <c r="I9" s="5">
        <v>0</v>
      </c>
      <c r="J9" s="18"/>
    </row>
    <row r="10" spans="1:10" x14ac:dyDescent="0.25">
      <c r="A10" s="17">
        <v>1</v>
      </c>
      <c r="B10" s="5" t="s">
        <v>6</v>
      </c>
      <c r="C10" s="5">
        <v>0</v>
      </c>
      <c r="D10" s="5">
        <f>D3-(D4*E3/E4)</f>
        <v>60</v>
      </c>
      <c r="E10" s="5">
        <v>0</v>
      </c>
      <c r="F10" s="6">
        <f>F3-E3*F4/E4</f>
        <v>2.5</v>
      </c>
      <c r="G10" s="5">
        <v>1</v>
      </c>
      <c r="H10" s="5">
        <f>H3-E3*H4/E4</f>
        <v>-0.5</v>
      </c>
      <c r="I10" s="5">
        <v>0</v>
      </c>
      <c r="J10" s="5">
        <f>D10/F10</f>
        <v>24</v>
      </c>
    </row>
    <row r="11" spans="1:10" x14ac:dyDescent="0.25">
      <c r="A11" s="17"/>
      <c r="B11" s="5" t="s">
        <v>4</v>
      </c>
      <c r="C11" s="5">
        <v>16</v>
      </c>
      <c r="D11" s="5">
        <v>60</v>
      </c>
      <c r="E11" s="5">
        <v>1</v>
      </c>
      <c r="F11" s="8">
        <v>0.25</v>
      </c>
      <c r="G11" s="5">
        <v>0</v>
      </c>
      <c r="H11" s="3">
        <v>0.25</v>
      </c>
      <c r="I11" s="5">
        <v>0</v>
      </c>
      <c r="J11" s="5">
        <f>D11/F11</f>
        <v>240</v>
      </c>
    </row>
    <row r="12" spans="1:10" x14ac:dyDescent="0.25">
      <c r="A12" s="17"/>
      <c r="B12" s="5" t="s">
        <v>8</v>
      </c>
      <c r="C12" s="5">
        <v>0</v>
      </c>
      <c r="D12" s="5">
        <f>D5-D4*E5/E4</f>
        <v>66</v>
      </c>
      <c r="E12" s="6">
        <v>0</v>
      </c>
      <c r="F12" s="7">
        <f>F5-E5*F4/E4</f>
        <v>5.5</v>
      </c>
      <c r="G12" s="6">
        <v>0</v>
      </c>
      <c r="H12" s="6">
        <f>H5-E5*H4/E4</f>
        <v>-1.5</v>
      </c>
      <c r="I12" s="6">
        <v>1</v>
      </c>
      <c r="J12" s="6">
        <f>D12/F12</f>
        <v>12</v>
      </c>
    </row>
    <row r="13" spans="1:10" x14ac:dyDescent="0.25">
      <c r="A13" s="17"/>
      <c r="B13" s="18" t="s">
        <v>10</v>
      </c>
      <c r="C13" s="18"/>
      <c r="D13" s="5" t="s">
        <v>11</v>
      </c>
      <c r="E13" s="5" t="s">
        <v>12</v>
      </c>
      <c r="F13" s="6" t="s">
        <v>13</v>
      </c>
      <c r="G13" s="5" t="s">
        <v>14</v>
      </c>
      <c r="H13" s="5" t="s">
        <v>15</v>
      </c>
      <c r="I13" s="5" t="s">
        <v>16</v>
      </c>
      <c r="J13" s="18"/>
    </row>
    <row r="14" spans="1:10" x14ac:dyDescent="0.25">
      <c r="A14" s="17"/>
      <c r="B14" s="18"/>
      <c r="C14" s="18"/>
      <c r="D14" s="5">
        <f>C10*D10+C11*D11+C12*D12</f>
        <v>960</v>
      </c>
      <c r="E14" s="5">
        <f>C10*E10+C11*E11+C12*E12 - E2</f>
        <v>0</v>
      </c>
      <c r="F14" s="6">
        <f>C10*F10+C11*F11+C12*F12-F9</f>
        <v>-8</v>
      </c>
      <c r="G14" s="5">
        <f>C10*G10+C11*G11+C12*G12-G2</f>
        <v>0</v>
      </c>
      <c r="H14" s="5">
        <f>C10*H10+C11*H11+C12*H12-H2</f>
        <v>4</v>
      </c>
      <c r="I14" s="5">
        <f>C10*I10+C11*I11+C12*I12-I2</f>
        <v>0</v>
      </c>
      <c r="J14" s="18"/>
    </row>
    <row r="15" spans="1:10" x14ac:dyDescent="0.25">
      <c r="A15" s="18" t="s">
        <v>0</v>
      </c>
      <c r="B15" s="18" t="s">
        <v>1</v>
      </c>
      <c r="C15" s="18" t="s">
        <v>2</v>
      </c>
      <c r="D15" s="18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18" t="s">
        <v>9</v>
      </c>
    </row>
    <row r="16" spans="1:10" x14ac:dyDescent="0.25">
      <c r="A16" s="18"/>
      <c r="B16" s="18"/>
      <c r="C16" s="18"/>
      <c r="D16" s="18"/>
      <c r="E16" s="5">
        <v>16</v>
      </c>
      <c r="F16" s="5">
        <v>12</v>
      </c>
      <c r="G16" s="5">
        <v>0</v>
      </c>
      <c r="H16" s="5">
        <v>0</v>
      </c>
      <c r="I16" s="5">
        <v>0</v>
      </c>
      <c r="J16" s="18"/>
    </row>
    <row r="17" spans="1:10" x14ac:dyDescent="0.25">
      <c r="A17" s="17">
        <v>2</v>
      </c>
      <c r="B17" s="5" t="s">
        <v>6</v>
      </c>
      <c r="C17" s="5">
        <v>0</v>
      </c>
      <c r="D17" s="5">
        <f>D10-D12*F10/F12</f>
        <v>30</v>
      </c>
      <c r="E17" s="5">
        <v>0</v>
      </c>
      <c r="F17" s="5">
        <v>0</v>
      </c>
      <c r="G17" s="5">
        <v>1</v>
      </c>
      <c r="H17" s="5">
        <f>H10-F10*H12/F12</f>
        <v>0.18181818181818177</v>
      </c>
      <c r="I17" s="5">
        <f>I10-F10*I12/F12</f>
        <v>-0.45454545454545453</v>
      </c>
      <c r="J17" s="5" t="s">
        <v>17</v>
      </c>
    </row>
    <row r="18" spans="1:10" x14ac:dyDescent="0.25">
      <c r="A18" s="17"/>
      <c r="B18" s="5" t="s">
        <v>4</v>
      </c>
      <c r="C18" s="5">
        <v>16</v>
      </c>
      <c r="D18" s="9">
        <f>D11-D12*F11/F12</f>
        <v>57</v>
      </c>
      <c r="E18" s="5">
        <v>1</v>
      </c>
      <c r="F18" s="3">
        <v>0</v>
      </c>
      <c r="G18" s="5">
        <v>0</v>
      </c>
      <c r="H18" s="3">
        <f>H11-F11*H12/F12</f>
        <v>0.31818181818181818</v>
      </c>
      <c r="I18" s="3">
        <f>I11-F11*I12/F12</f>
        <v>-4.5454545454545456E-2</v>
      </c>
      <c r="J18" s="5" t="s">
        <v>17</v>
      </c>
    </row>
    <row r="19" spans="1:10" x14ac:dyDescent="0.25">
      <c r="A19" s="17"/>
      <c r="B19" s="5" t="s">
        <v>5</v>
      </c>
      <c r="C19" s="5">
        <v>12</v>
      </c>
      <c r="D19" s="9">
        <f>D12/F12</f>
        <v>12</v>
      </c>
      <c r="E19" s="5">
        <v>0</v>
      </c>
      <c r="F19" s="5">
        <v>1</v>
      </c>
      <c r="G19" s="5">
        <v>0</v>
      </c>
      <c r="H19" s="4">
        <f>H12/F12</f>
        <v>-0.27272727272727271</v>
      </c>
      <c r="I19" s="4">
        <f>I12/F12</f>
        <v>0.18181818181818182</v>
      </c>
      <c r="J19" s="5" t="s">
        <v>17</v>
      </c>
    </row>
    <row r="20" spans="1:10" x14ac:dyDescent="0.25">
      <c r="A20" s="17"/>
      <c r="B20" s="18" t="s">
        <v>10</v>
      </c>
      <c r="C20" s="18"/>
      <c r="D20" s="5" t="s">
        <v>11</v>
      </c>
      <c r="E20" s="5" t="s">
        <v>12</v>
      </c>
      <c r="F20" s="5" t="s">
        <v>13</v>
      </c>
      <c r="G20" s="5" t="s">
        <v>14</v>
      </c>
      <c r="H20" s="5" t="s">
        <v>15</v>
      </c>
      <c r="I20" s="5" t="s">
        <v>16</v>
      </c>
      <c r="J20" s="18"/>
    </row>
    <row r="21" spans="1:10" x14ac:dyDescent="0.25">
      <c r="A21" s="17"/>
      <c r="B21" s="18"/>
      <c r="C21" s="18"/>
      <c r="D21" s="9">
        <f>C17*D17+C18*D18+C19*D19</f>
        <v>1056</v>
      </c>
      <c r="E21" s="5">
        <f>C17*E17+C18*E18+C19*E19 - E9</f>
        <v>0</v>
      </c>
      <c r="F21" s="5">
        <f>C17*F17+C18*F18+C19*F19-F16</f>
        <v>0</v>
      </c>
      <c r="G21" s="5">
        <f>C17*G17+C18*G18+C19*G19-G9</f>
        <v>0</v>
      </c>
      <c r="H21" s="5">
        <f>C17*H17+C18*H18+C19*H19-H9</f>
        <v>1.8181818181818183</v>
      </c>
      <c r="I21" s="5">
        <f>C17*I17+C18*I18+C19*I19-I9</f>
        <v>1.4545454545454544</v>
      </c>
      <c r="J21" s="18"/>
    </row>
    <row r="22" spans="1:10" x14ac:dyDescent="0.25">
      <c r="E22" s="2" t="s">
        <v>109</v>
      </c>
      <c r="F22" s="2" t="s">
        <v>110</v>
      </c>
      <c r="G22" s="2" t="s">
        <v>87</v>
      </c>
      <c r="H22" s="2" t="s">
        <v>88</v>
      </c>
      <c r="I22" s="2" t="s">
        <v>89</v>
      </c>
    </row>
  </sheetData>
  <mergeCells count="24">
    <mergeCell ref="J1:J2"/>
    <mergeCell ref="D1:D2"/>
    <mergeCell ref="C1:C2"/>
    <mergeCell ref="B1:B2"/>
    <mergeCell ref="A1:A2"/>
    <mergeCell ref="J6:J7"/>
    <mergeCell ref="B6:C7"/>
    <mergeCell ref="A3:A7"/>
    <mergeCell ref="A8:A9"/>
    <mergeCell ref="B8:B9"/>
    <mergeCell ref="C8:C9"/>
    <mergeCell ref="D8:D9"/>
    <mergeCell ref="A17:A21"/>
    <mergeCell ref="B20:C21"/>
    <mergeCell ref="J20:J21"/>
    <mergeCell ref="J8:J9"/>
    <mergeCell ref="A10:A14"/>
    <mergeCell ref="B13:C14"/>
    <mergeCell ref="J13:J14"/>
    <mergeCell ref="A15:A16"/>
    <mergeCell ref="B15:B16"/>
    <mergeCell ref="C15:C16"/>
    <mergeCell ref="D15:D16"/>
    <mergeCell ref="J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3298-C1EC-4F47-BAFD-1BC6E422048D}">
  <dimension ref="A1:G29"/>
  <sheetViews>
    <sheetView showGridLines="0" topLeftCell="A6" zoomScale="135" workbookViewId="0">
      <selection activeCell="F27" sqref="F27"/>
    </sheetView>
  </sheetViews>
  <sheetFormatPr defaultRowHeight="15" x14ac:dyDescent="0.25"/>
  <cols>
    <col min="1" max="1" width="2.28515625" customWidth="1"/>
    <col min="2" max="2" width="7.5703125" bestFit="1" customWidth="1"/>
    <col min="3" max="3" width="30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1" t="s">
        <v>30</v>
      </c>
    </row>
    <row r="2" spans="1:5" x14ac:dyDescent="0.25">
      <c r="A2" s="11" t="s">
        <v>31</v>
      </c>
    </row>
    <row r="3" spans="1:5" x14ac:dyDescent="0.25">
      <c r="A3" s="11" t="s">
        <v>32</v>
      </c>
    </row>
    <row r="4" spans="1:5" x14ac:dyDescent="0.25">
      <c r="A4" s="11" t="s">
        <v>33</v>
      </c>
    </row>
    <row r="5" spans="1:5" x14ac:dyDescent="0.25">
      <c r="A5" s="11" t="s">
        <v>34</v>
      </c>
    </row>
    <row r="6" spans="1:5" x14ac:dyDescent="0.25">
      <c r="A6" s="11"/>
      <c r="B6" t="s">
        <v>35</v>
      </c>
    </row>
    <row r="7" spans="1:5" x14ac:dyDescent="0.25">
      <c r="A7" s="11"/>
      <c r="B7" t="s">
        <v>36</v>
      </c>
    </row>
    <row r="8" spans="1:5" x14ac:dyDescent="0.25">
      <c r="A8" s="11"/>
      <c r="B8" t="s">
        <v>37</v>
      </c>
    </row>
    <row r="9" spans="1:5" x14ac:dyDescent="0.25">
      <c r="A9" s="11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13" t="s">
        <v>42</v>
      </c>
      <c r="C15" s="13" t="s">
        <v>21</v>
      </c>
      <c r="D15" s="13" t="s">
        <v>43</v>
      </c>
      <c r="E15" s="13" t="s">
        <v>44</v>
      </c>
    </row>
    <row r="16" spans="1:5" ht="15.75" thickBot="1" x14ac:dyDescent="0.3">
      <c r="B16" s="12" t="s">
        <v>52</v>
      </c>
      <c r="C16" s="12" t="s">
        <v>19</v>
      </c>
      <c r="D16" s="12">
        <v>0</v>
      </c>
      <c r="E16" s="12">
        <v>1056</v>
      </c>
    </row>
    <row r="19" spans="1:7" ht="15.75" thickBot="1" x14ac:dyDescent="0.3">
      <c r="A19" t="s">
        <v>45</v>
      </c>
    </row>
    <row r="20" spans="1:7" ht="15.75" thickBot="1" x14ac:dyDescent="0.3">
      <c r="B20" s="13" t="s">
        <v>42</v>
      </c>
      <c r="C20" s="13" t="s">
        <v>21</v>
      </c>
      <c r="D20" s="13" t="s">
        <v>43</v>
      </c>
      <c r="E20" s="13" t="s">
        <v>44</v>
      </c>
      <c r="F20" s="13" t="s">
        <v>46</v>
      </c>
    </row>
    <row r="21" spans="1:7" x14ac:dyDescent="0.25">
      <c r="B21" s="14" t="s">
        <v>53</v>
      </c>
      <c r="C21" s="14" t="s">
        <v>54</v>
      </c>
      <c r="D21" s="14">
        <v>0</v>
      </c>
      <c r="E21" s="14">
        <v>57</v>
      </c>
      <c r="F21" s="14" t="s">
        <v>55</v>
      </c>
    </row>
    <row r="22" spans="1:7" ht="15.75" thickBot="1" x14ac:dyDescent="0.3">
      <c r="B22" s="12" t="s">
        <v>56</v>
      </c>
      <c r="C22" s="12" t="s">
        <v>57</v>
      </c>
      <c r="D22" s="12">
        <v>0</v>
      </c>
      <c r="E22" s="12">
        <v>12</v>
      </c>
      <c r="F22" s="12" t="s">
        <v>55</v>
      </c>
    </row>
    <row r="25" spans="1:7" ht="15.75" thickBot="1" x14ac:dyDescent="0.3">
      <c r="A25" t="s">
        <v>47</v>
      </c>
    </row>
    <row r="26" spans="1:7" ht="15.75" thickBot="1" x14ac:dyDescent="0.3">
      <c r="B26" s="13" t="s">
        <v>42</v>
      </c>
      <c r="C26" s="13" t="s">
        <v>21</v>
      </c>
      <c r="D26" s="13" t="s">
        <v>48</v>
      </c>
      <c r="E26" s="13" t="s">
        <v>49</v>
      </c>
      <c r="F26" s="13" t="s">
        <v>50</v>
      </c>
      <c r="G26" s="13" t="s">
        <v>51</v>
      </c>
    </row>
    <row r="27" spans="1:7" x14ac:dyDescent="0.25">
      <c r="B27" s="14" t="s">
        <v>58</v>
      </c>
      <c r="C27" s="14" t="s">
        <v>24</v>
      </c>
      <c r="D27" s="14">
        <v>150</v>
      </c>
      <c r="E27" s="14" t="s">
        <v>59</v>
      </c>
      <c r="F27" s="14" t="s">
        <v>60</v>
      </c>
      <c r="G27" s="14">
        <v>30</v>
      </c>
    </row>
    <row r="28" spans="1:7" x14ac:dyDescent="0.25">
      <c r="B28" s="14" t="s">
        <v>61</v>
      </c>
      <c r="C28" s="14" t="s">
        <v>24</v>
      </c>
      <c r="D28" s="14">
        <v>240</v>
      </c>
      <c r="E28" s="14" t="s">
        <v>62</v>
      </c>
      <c r="F28" s="14" t="s">
        <v>63</v>
      </c>
      <c r="G28" s="14">
        <v>0</v>
      </c>
    </row>
    <row r="29" spans="1:7" ht="15.75" thickBot="1" x14ac:dyDescent="0.3">
      <c r="B29" s="12" t="s">
        <v>64</v>
      </c>
      <c r="C29" s="12" t="s">
        <v>24</v>
      </c>
      <c r="D29" s="12">
        <v>426</v>
      </c>
      <c r="E29" s="12" t="s">
        <v>65</v>
      </c>
      <c r="F29" s="12" t="s">
        <v>63</v>
      </c>
      <c r="G29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7C70-635E-477C-8B69-16ADA7D82291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2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1" t="s">
        <v>66</v>
      </c>
    </row>
    <row r="2" spans="1:8" x14ac:dyDescent="0.25">
      <c r="A2" s="11" t="s">
        <v>31</v>
      </c>
    </row>
    <row r="3" spans="1:8" x14ac:dyDescent="0.25">
      <c r="A3" s="11" t="s">
        <v>67</v>
      </c>
    </row>
    <row r="6" spans="1:8" ht="15.75" thickBot="1" x14ac:dyDescent="0.3">
      <c r="A6" t="s">
        <v>45</v>
      </c>
    </row>
    <row r="7" spans="1:8" x14ac:dyDescent="0.25">
      <c r="B7" s="15"/>
      <c r="C7" s="15"/>
      <c r="D7" s="15" t="s">
        <v>68</v>
      </c>
      <c r="E7" s="15" t="s">
        <v>69</v>
      </c>
      <c r="F7" s="15" t="s">
        <v>71</v>
      </c>
      <c r="G7" s="15" t="s">
        <v>73</v>
      </c>
      <c r="H7" s="15" t="s">
        <v>73</v>
      </c>
    </row>
    <row r="8" spans="1:8" ht="15.75" thickBot="1" x14ac:dyDescent="0.3">
      <c r="B8" s="16" t="s">
        <v>42</v>
      </c>
      <c r="C8" s="16" t="s">
        <v>21</v>
      </c>
      <c r="D8" s="16" t="s">
        <v>20</v>
      </c>
      <c r="E8" s="16" t="s">
        <v>70</v>
      </c>
      <c r="F8" s="16" t="s">
        <v>72</v>
      </c>
      <c r="G8" s="16" t="s">
        <v>74</v>
      </c>
      <c r="H8" s="16" t="s">
        <v>75</v>
      </c>
    </row>
    <row r="9" spans="1:8" x14ac:dyDescent="0.25">
      <c r="B9" s="14" t="s">
        <v>53</v>
      </c>
      <c r="C9" s="14" t="s">
        <v>54</v>
      </c>
      <c r="D9" s="14">
        <v>57</v>
      </c>
      <c r="E9" s="14">
        <v>0</v>
      </c>
      <c r="F9" s="14">
        <v>16</v>
      </c>
      <c r="G9" s="14">
        <v>32</v>
      </c>
      <c r="H9" s="14">
        <v>5.7142857142857153</v>
      </c>
    </row>
    <row r="10" spans="1:8" ht="15.75" thickBot="1" x14ac:dyDescent="0.3">
      <c r="B10" s="12" t="s">
        <v>56</v>
      </c>
      <c r="C10" s="12" t="s">
        <v>57</v>
      </c>
      <c r="D10" s="12">
        <v>12</v>
      </c>
      <c r="E10" s="12">
        <v>0</v>
      </c>
      <c r="F10" s="12">
        <v>12</v>
      </c>
      <c r="G10" s="12">
        <v>6.6666666666666679</v>
      </c>
      <c r="H10" s="12">
        <v>8</v>
      </c>
    </row>
    <row r="12" spans="1:8" ht="15.75" thickBot="1" x14ac:dyDescent="0.3">
      <c r="A12" t="s">
        <v>47</v>
      </c>
    </row>
    <row r="13" spans="1:8" x14ac:dyDescent="0.25">
      <c r="B13" s="15"/>
      <c r="C13" s="15"/>
      <c r="D13" s="15" t="s">
        <v>68</v>
      </c>
      <c r="E13" s="15" t="s">
        <v>76</v>
      </c>
      <c r="F13" s="15" t="s">
        <v>78</v>
      </c>
      <c r="G13" s="15" t="s">
        <v>73</v>
      </c>
      <c r="H13" s="15" t="s">
        <v>73</v>
      </c>
    </row>
    <row r="14" spans="1:8" ht="15.75" thickBot="1" x14ac:dyDescent="0.3">
      <c r="B14" s="16" t="s">
        <v>42</v>
      </c>
      <c r="C14" s="16" t="s">
        <v>21</v>
      </c>
      <c r="D14" s="16" t="s">
        <v>20</v>
      </c>
      <c r="E14" s="16" t="s">
        <v>77</v>
      </c>
      <c r="F14" s="16" t="s">
        <v>79</v>
      </c>
      <c r="G14" s="16" t="s">
        <v>74</v>
      </c>
      <c r="H14" s="16" t="s">
        <v>75</v>
      </c>
    </row>
    <row r="15" spans="1:8" x14ac:dyDescent="0.25">
      <c r="B15" s="14" t="s">
        <v>58</v>
      </c>
      <c r="C15" s="14" t="s">
        <v>24</v>
      </c>
      <c r="D15" s="14">
        <v>150</v>
      </c>
      <c r="E15" s="14">
        <v>0</v>
      </c>
      <c r="F15" s="14">
        <v>180</v>
      </c>
      <c r="G15" s="14">
        <v>1E+30</v>
      </c>
      <c r="H15" s="14">
        <v>30</v>
      </c>
    </row>
    <row r="16" spans="1:8" x14ac:dyDescent="0.25">
      <c r="B16" s="14" t="s">
        <v>61</v>
      </c>
      <c r="C16" s="14" t="s">
        <v>24</v>
      </c>
      <c r="D16" s="14">
        <v>240</v>
      </c>
      <c r="E16" s="14">
        <v>1.8181818181818183</v>
      </c>
      <c r="F16" s="14">
        <v>240</v>
      </c>
      <c r="G16" s="14">
        <v>44</v>
      </c>
      <c r="H16" s="14">
        <v>165.00000000000006</v>
      </c>
    </row>
    <row r="17" spans="2:8" ht="15.75" thickBot="1" x14ac:dyDescent="0.3">
      <c r="B17" s="12" t="s">
        <v>64</v>
      </c>
      <c r="C17" s="12" t="s">
        <v>24</v>
      </c>
      <c r="D17" s="12">
        <v>426</v>
      </c>
      <c r="E17" s="12">
        <v>1.4545454545454546</v>
      </c>
      <c r="F17" s="12">
        <v>426</v>
      </c>
      <c r="G17" s="12">
        <v>66</v>
      </c>
      <c r="H17" s="12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7689-DE30-4759-9B08-CD4080CCEE46}">
  <dimension ref="A1:J14"/>
  <sheetViews>
    <sheetView showGridLines="0" workbookViewId="0">
      <selection activeCell="J19" sqref="J19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1" t="s">
        <v>80</v>
      </c>
    </row>
    <row r="2" spans="1:10" x14ac:dyDescent="0.25">
      <c r="A2" s="11" t="s">
        <v>31</v>
      </c>
    </row>
    <row r="3" spans="1:10" x14ac:dyDescent="0.25">
      <c r="A3" s="11" t="s">
        <v>67</v>
      </c>
    </row>
    <row r="5" spans="1:10" ht="15.75" thickBot="1" x14ac:dyDescent="0.3"/>
    <row r="6" spans="1:10" x14ac:dyDescent="0.25">
      <c r="B6" s="15"/>
      <c r="C6" s="15" t="s">
        <v>71</v>
      </c>
      <c r="D6" s="15"/>
    </row>
    <row r="7" spans="1:10" ht="15.75" thickBot="1" x14ac:dyDescent="0.3">
      <c r="B7" s="16" t="s">
        <v>42</v>
      </c>
      <c r="C7" s="16" t="s">
        <v>21</v>
      </c>
      <c r="D7" s="16" t="s">
        <v>20</v>
      </c>
    </row>
    <row r="8" spans="1:10" ht="15.75" thickBot="1" x14ac:dyDescent="0.3">
      <c r="B8" s="12" t="s">
        <v>52</v>
      </c>
      <c r="C8" s="12" t="s">
        <v>19</v>
      </c>
      <c r="D8" s="12">
        <v>1056</v>
      </c>
    </row>
    <row r="10" spans="1:10" ht="15.75" thickBot="1" x14ac:dyDescent="0.3"/>
    <row r="11" spans="1:10" x14ac:dyDescent="0.25">
      <c r="B11" s="15"/>
      <c r="C11" s="15" t="s">
        <v>81</v>
      </c>
      <c r="D11" s="15"/>
      <c r="F11" s="15" t="s">
        <v>82</v>
      </c>
      <c r="G11" s="15" t="s">
        <v>71</v>
      </c>
      <c r="I11" s="15" t="s">
        <v>85</v>
      </c>
      <c r="J11" s="15" t="s">
        <v>71</v>
      </c>
    </row>
    <row r="12" spans="1:10" ht="15.75" thickBot="1" x14ac:dyDescent="0.3">
      <c r="B12" s="16" t="s">
        <v>42</v>
      </c>
      <c r="C12" s="16" t="s">
        <v>21</v>
      </c>
      <c r="D12" s="16" t="s">
        <v>20</v>
      </c>
      <c r="F12" s="16" t="s">
        <v>83</v>
      </c>
      <c r="G12" s="16" t="s">
        <v>84</v>
      </c>
      <c r="I12" s="16" t="s">
        <v>83</v>
      </c>
      <c r="J12" s="16" t="s">
        <v>84</v>
      </c>
    </row>
    <row r="13" spans="1:10" x14ac:dyDescent="0.25">
      <c r="B13" s="14" t="s">
        <v>53</v>
      </c>
      <c r="C13" s="14" t="s">
        <v>54</v>
      </c>
      <c r="D13" s="14">
        <v>57</v>
      </c>
      <c r="F13" s="14">
        <v>0</v>
      </c>
      <c r="G13" s="14">
        <v>144</v>
      </c>
      <c r="I13" s="14">
        <v>57</v>
      </c>
      <c r="J13" s="14">
        <v>1056</v>
      </c>
    </row>
    <row r="14" spans="1:10" ht="15.75" thickBot="1" x14ac:dyDescent="0.3">
      <c r="B14" s="12" t="s">
        <v>56</v>
      </c>
      <c r="C14" s="12" t="s">
        <v>57</v>
      </c>
      <c r="D14" s="12">
        <v>12</v>
      </c>
      <c r="F14" s="12">
        <v>0</v>
      </c>
      <c r="G14" s="12">
        <v>912</v>
      </c>
      <c r="I14" s="12">
        <v>12</v>
      </c>
      <c r="J14" s="12">
        <v>1056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697C-3378-4538-9369-FFA1129B8343}">
  <dimension ref="A1:G10"/>
  <sheetViews>
    <sheetView zoomScale="127" workbookViewId="0">
      <selection activeCell="H13" sqref="H13"/>
    </sheetView>
  </sheetViews>
  <sheetFormatPr defaultRowHeight="15" x14ac:dyDescent="0.25"/>
  <cols>
    <col min="1" max="1" width="15.42578125" customWidth="1"/>
    <col min="2" max="3" width="11.5703125" customWidth="1"/>
    <col min="4" max="4" width="6" bestFit="1" customWidth="1"/>
    <col min="6" max="6" width="6" bestFit="1" customWidth="1"/>
    <col min="7" max="7" width="11.7109375" customWidth="1"/>
  </cols>
  <sheetData>
    <row r="1" spans="1:7" x14ac:dyDescent="0.25">
      <c r="A1" s="19" t="s">
        <v>18</v>
      </c>
      <c r="B1" s="19"/>
      <c r="C1" s="19"/>
      <c r="D1" s="1"/>
      <c r="E1" s="1"/>
      <c r="F1" s="1"/>
      <c r="G1" s="1"/>
    </row>
    <row r="2" spans="1:7" x14ac:dyDescent="0.25">
      <c r="A2" s="1" t="s">
        <v>21</v>
      </c>
      <c r="B2" s="1" t="s">
        <v>4</v>
      </c>
      <c r="C2" s="1" t="s">
        <v>5</v>
      </c>
      <c r="D2" s="1"/>
      <c r="E2" s="1"/>
      <c r="F2" s="1"/>
      <c r="G2" s="1"/>
    </row>
    <row r="3" spans="1:7" x14ac:dyDescent="0.25">
      <c r="A3" s="1" t="s">
        <v>20</v>
      </c>
      <c r="B3" s="1">
        <v>57</v>
      </c>
      <c r="C3" s="1">
        <v>12</v>
      </c>
      <c r="D3" s="1"/>
      <c r="F3" s="1"/>
      <c r="G3" s="1"/>
    </row>
    <row r="4" spans="1:7" ht="48.75" customHeight="1" x14ac:dyDescent="0.25">
      <c r="A4" s="2" t="s">
        <v>19</v>
      </c>
      <c r="B4" s="1">
        <v>16</v>
      </c>
      <c r="C4" s="1">
        <v>12</v>
      </c>
      <c r="D4" s="1">
        <f>SUMPRODUCT(B$3:C$3,B4:C4)</f>
        <v>1056</v>
      </c>
      <c r="E4" s="19" t="s">
        <v>22</v>
      </c>
      <c r="F4" s="19"/>
      <c r="G4" s="19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9" t="s">
        <v>23</v>
      </c>
      <c r="B6" s="19" t="s">
        <v>86</v>
      </c>
      <c r="C6" s="19"/>
      <c r="D6" s="19" t="s">
        <v>24</v>
      </c>
      <c r="E6" s="19" t="s">
        <v>25</v>
      </c>
      <c r="F6" s="19" t="s">
        <v>26</v>
      </c>
      <c r="G6" s="1"/>
    </row>
    <row r="7" spans="1:7" x14ac:dyDescent="0.25">
      <c r="A7" s="19"/>
      <c r="B7" s="1" t="s">
        <v>28</v>
      </c>
      <c r="C7" s="1" t="s">
        <v>29</v>
      </c>
      <c r="D7" s="19"/>
      <c r="E7" s="19"/>
      <c r="F7" s="19"/>
      <c r="G7" s="1"/>
    </row>
    <row r="8" spans="1:7" x14ac:dyDescent="0.25">
      <c r="A8" s="1">
        <v>1</v>
      </c>
      <c r="B8" s="1">
        <v>2</v>
      </c>
      <c r="C8" s="1">
        <v>3</v>
      </c>
      <c r="D8" s="1">
        <f>SUMPRODUCT(B$3:C$3,B8:C8)</f>
        <v>150</v>
      </c>
      <c r="E8" s="1" t="s">
        <v>27</v>
      </c>
      <c r="F8" s="1">
        <v>180</v>
      </c>
      <c r="G8" s="1"/>
    </row>
    <row r="9" spans="1:7" x14ac:dyDescent="0.25">
      <c r="A9" s="1">
        <v>2</v>
      </c>
      <c r="B9" s="1">
        <v>4</v>
      </c>
      <c r="C9" s="1">
        <v>1</v>
      </c>
      <c r="D9" s="1">
        <f>SUMPRODUCT(B$3:C$3,B9:C9)</f>
        <v>240</v>
      </c>
      <c r="E9" s="1" t="s">
        <v>27</v>
      </c>
      <c r="F9" s="1">
        <v>240</v>
      </c>
      <c r="G9" s="1"/>
    </row>
    <row r="10" spans="1:7" x14ac:dyDescent="0.25">
      <c r="A10" s="1">
        <v>3</v>
      </c>
      <c r="B10" s="1">
        <v>6</v>
      </c>
      <c r="C10" s="1">
        <v>7</v>
      </c>
      <c r="D10" s="1">
        <f>SUMPRODUCT(B$3:C$3,B10:C10)</f>
        <v>426</v>
      </c>
      <c r="E10" s="1" t="s">
        <v>27</v>
      </c>
      <c r="F10" s="1">
        <v>426</v>
      </c>
      <c r="G10" s="1"/>
    </row>
  </sheetData>
  <mergeCells count="7">
    <mergeCell ref="A1:C1"/>
    <mergeCell ref="E4:G4"/>
    <mergeCell ref="A6:A7"/>
    <mergeCell ref="B6:C6"/>
    <mergeCell ref="D6:D7"/>
    <mergeCell ref="E6:E7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B206-F933-4158-A4AE-48649C499D70}">
  <dimension ref="A1:G29"/>
  <sheetViews>
    <sheetView showGridLines="0" topLeftCell="B3" workbookViewId="0"/>
  </sheetViews>
  <sheetFormatPr defaultRowHeight="15" x14ac:dyDescent="0.25"/>
  <cols>
    <col min="1" max="1" width="2.28515625" customWidth="1"/>
    <col min="2" max="2" width="7.5703125" bestFit="1" customWidth="1"/>
    <col min="3" max="3" width="30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1" t="s">
        <v>30</v>
      </c>
    </row>
    <row r="2" spans="1:5" x14ac:dyDescent="0.25">
      <c r="A2" s="11" t="s">
        <v>91</v>
      </c>
    </row>
    <row r="3" spans="1:5" x14ac:dyDescent="0.25">
      <c r="A3" s="11" t="s">
        <v>92</v>
      </c>
    </row>
    <row r="4" spans="1:5" x14ac:dyDescent="0.25">
      <c r="A4" s="11" t="s">
        <v>33</v>
      </c>
    </row>
    <row r="5" spans="1:5" x14ac:dyDescent="0.25">
      <c r="A5" s="11" t="s">
        <v>34</v>
      </c>
    </row>
    <row r="6" spans="1:5" x14ac:dyDescent="0.25">
      <c r="A6" s="11"/>
      <c r="B6" t="s">
        <v>35</v>
      </c>
    </row>
    <row r="7" spans="1:5" x14ac:dyDescent="0.25">
      <c r="A7" s="11"/>
      <c r="B7" t="s">
        <v>36</v>
      </c>
    </row>
    <row r="8" spans="1:5" x14ac:dyDescent="0.25">
      <c r="A8" s="11"/>
      <c r="B8" t="s">
        <v>93</v>
      </c>
    </row>
    <row r="9" spans="1:5" x14ac:dyDescent="0.25">
      <c r="A9" s="11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4" spans="1:5" ht="15.75" thickBot="1" x14ac:dyDescent="0.3">
      <c r="A14" t="s">
        <v>94</v>
      </c>
    </row>
    <row r="15" spans="1:5" ht="15.75" thickBot="1" x14ac:dyDescent="0.3">
      <c r="B15" s="13" t="s">
        <v>42</v>
      </c>
      <c r="C15" s="13" t="s">
        <v>21</v>
      </c>
      <c r="D15" s="13" t="s">
        <v>43</v>
      </c>
      <c r="E15" s="13" t="s">
        <v>44</v>
      </c>
    </row>
    <row r="16" spans="1:5" ht="15.75" thickBot="1" x14ac:dyDescent="0.3">
      <c r="B16" s="12" t="s">
        <v>95</v>
      </c>
      <c r="C16" s="12" t="s">
        <v>19</v>
      </c>
      <c r="D16" s="12">
        <v>1056</v>
      </c>
      <c r="E16" s="12">
        <v>1056</v>
      </c>
    </row>
    <row r="19" spans="1:7" ht="15.75" thickBot="1" x14ac:dyDescent="0.3">
      <c r="A19" t="s">
        <v>45</v>
      </c>
    </row>
    <row r="20" spans="1:7" ht="15.75" thickBot="1" x14ac:dyDescent="0.3">
      <c r="B20" s="13" t="s">
        <v>42</v>
      </c>
      <c r="C20" s="13" t="s">
        <v>21</v>
      </c>
      <c r="D20" s="13" t="s">
        <v>43</v>
      </c>
      <c r="E20" s="13" t="s">
        <v>44</v>
      </c>
      <c r="F20" s="13" t="s">
        <v>46</v>
      </c>
    </row>
    <row r="21" spans="1:7" x14ac:dyDescent="0.25">
      <c r="B21" s="14" t="s">
        <v>96</v>
      </c>
      <c r="C21" s="14" t="s">
        <v>97</v>
      </c>
      <c r="D21" s="14">
        <v>0</v>
      </c>
      <c r="E21" s="14">
        <v>0</v>
      </c>
      <c r="F21" s="14" t="s">
        <v>55</v>
      </c>
    </row>
    <row r="22" spans="1:7" x14ac:dyDescent="0.25">
      <c r="B22" s="14" t="s">
        <v>98</v>
      </c>
      <c r="C22" s="14" t="s">
        <v>99</v>
      </c>
      <c r="D22" s="14">
        <v>1.8181818181818183</v>
      </c>
      <c r="E22" s="14">
        <v>1.8181818181818183</v>
      </c>
      <c r="F22" s="14" t="s">
        <v>55</v>
      </c>
    </row>
    <row r="23" spans="1:7" ht="15.75" thickBot="1" x14ac:dyDescent="0.3">
      <c r="B23" s="12" t="s">
        <v>100</v>
      </c>
      <c r="C23" s="12" t="s">
        <v>101</v>
      </c>
      <c r="D23" s="12">
        <v>1.4545454545454546</v>
      </c>
      <c r="E23" s="12">
        <v>1.4545454545454546</v>
      </c>
      <c r="F23" s="12" t="s">
        <v>55</v>
      </c>
    </row>
    <row r="26" spans="1:7" ht="15.75" thickBot="1" x14ac:dyDescent="0.3">
      <c r="A26" t="s">
        <v>47</v>
      </c>
    </row>
    <row r="27" spans="1:7" ht="15.75" thickBot="1" x14ac:dyDescent="0.3">
      <c r="B27" s="13" t="s">
        <v>42</v>
      </c>
      <c r="C27" s="13" t="s">
        <v>21</v>
      </c>
      <c r="D27" s="13" t="s">
        <v>48</v>
      </c>
      <c r="E27" s="13" t="s">
        <v>49</v>
      </c>
      <c r="F27" s="13" t="s">
        <v>50</v>
      </c>
      <c r="G27" s="13" t="s">
        <v>51</v>
      </c>
    </row>
    <row r="28" spans="1:7" x14ac:dyDescent="0.25">
      <c r="B28" s="14" t="s">
        <v>102</v>
      </c>
      <c r="C28" s="14" t="s">
        <v>103</v>
      </c>
      <c r="D28" s="14">
        <v>16</v>
      </c>
      <c r="E28" s="14" t="s">
        <v>104</v>
      </c>
      <c r="F28" s="14" t="s">
        <v>63</v>
      </c>
      <c r="G28" s="14">
        <v>0</v>
      </c>
    </row>
    <row r="29" spans="1:7" ht="15.75" thickBot="1" x14ac:dyDescent="0.3">
      <c r="B29" s="12" t="s">
        <v>105</v>
      </c>
      <c r="C29" s="12" t="s">
        <v>106</v>
      </c>
      <c r="D29" s="12">
        <v>12</v>
      </c>
      <c r="E29" s="12" t="s">
        <v>107</v>
      </c>
      <c r="F29" s="12" t="s">
        <v>63</v>
      </c>
      <c r="G29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2018-F579-4E4C-BE19-3F24544F394F}">
  <dimension ref="A1:H17"/>
  <sheetViews>
    <sheetView showGridLines="0" workbookViewId="0">
      <selection activeCell="E30" sqref="E30"/>
    </sheetView>
  </sheetViews>
  <sheetFormatPr defaultRowHeight="15" x14ac:dyDescent="0.25"/>
  <cols>
    <col min="1" max="1" width="2.28515625" customWidth="1"/>
    <col min="2" max="2" width="7.5703125" bestFit="1" customWidth="1"/>
    <col min="3" max="3" width="13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1" t="s">
        <v>66</v>
      </c>
    </row>
    <row r="2" spans="1:8" x14ac:dyDescent="0.25">
      <c r="A2" s="11" t="s">
        <v>91</v>
      </c>
    </row>
    <row r="3" spans="1:8" x14ac:dyDescent="0.25">
      <c r="A3" s="11" t="s">
        <v>92</v>
      </c>
    </row>
    <row r="6" spans="1:8" ht="15.75" thickBot="1" x14ac:dyDescent="0.3">
      <c r="A6" t="s">
        <v>45</v>
      </c>
    </row>
    <row r="7" spans="1:8" x14ac:dyDescent="0.25">
      <c r="B7" s="15"/>
      <c r="C7" s="15"/>
      <c r="D7" s="15" t="s">
        <v>68</v>
      </c>
      <c r="E7" s="15" t="s">
        <v>69</v>
      </c>
      <c r="F7" s="15" t="s">
        <v>71</v>
      </c>
      <c r="G7" s="15" t="s">
        <v>73</v>
      </c>
      <c r="H7" s="15" t="s">
        <v>73</v>
      </c>
    </row>
    <row r="8" spans="1:8" ht="15.75" thickBot="1" x14ac:dyDescent="0.3">
      <c r="B8" s="16" t="s">
        <v>42</v>
      </c>
      <c r="C8" s="16" t="s">
        <v>21</v>
      </c>
      <c r="D8" s="16" t="s">
        <v>20</v>
      </c>
      <c r="E8" s="16" t="s">
        <v>70</v>
      </c>
      <c r="F8" s="16" t="s">
        <v>72</v>
      </c>
      <c r="G8" s="16" t="s">
        <v>74</v>
      </c>
      <c r="H8" s="16" t="s">
        <v>75</v>
      </c>
    </row>
    <row r="9" spans="1:8" x14ac:dyDescent="0.25">
      <c r="B9" s="14" t="s">
        <v>96</v>
      </c>
      <c r="C9" s="14" t="s">
        <v>97</v>
      </c>
      <c r="D9" s="14">
        <v>0</v>
      </c>
      <c r="E9" s="14">
        <v>30.000000000000004</v>
      </c>
      <c r="F9" s="14">
        <v>180</v>
      </c>
      <c r="G9" s="14">
        <v>1E+30</v>
      </c>
      <c r="H9" s="14">
        <v>30.000000000000004</v>
      </c>
    </row>
    <row r="10" spans="1:8" x14ac:dyDescent="0.25">
      <c r="B10" s="14" t="s">
        <v>98</v>
      </c>
      <c r="C10" s="14" t="s">
        <v>99</v>
      </c>
      <c r="D10" s="14">
        <v>1.8181818181818183</v>
      </c>
      <c r="E10" s="14">
        <v>0</v>
      </c>
      <c r="F10" s="14">
        <v>240</v>
      </c>
      <c r="G10" s="14">
        <v>44</v>
      </c>
      <c r="H10" s="14">
        <v>165.00000000000009</v>
      </c>
    </row>
    <row r="11" spans="1:8" ht="15.75" thickBot="1" x14ac:dyDescent="0.3">
      <c r="B11" s="12" t="s">
        <v>100</v>
      </c>
      <c r="C11" s="12" t="s">
        <v>101</v>
      </c>
      <c r="D11" s="12">
        <v>1.4545454545454546</v>
      </c>
      <c r="E11" s="12">
        <v>0</v>
      </c>
      <c r="F11" s="12">
        <v>426</v>
      </c>
      <c r="G11" s="12">
        <v>66.000000000000014</v>
      </c>
      <c r="H11" s="12">
        <v>66</v>
      </c>
    </row>
    <row r="13" spans="1:8" ht="15.75" thickBot="1" x14ac:dyDescent="0.3">
      <c r="A13" t="s">
        <v>47</v>
      </c>
    </row>
    <row r="14" spans="1:8" x14ac:dyDescent="0.25">
      <c r="B14" s="15"/>
      <c r="C14" s="15"/>
      <c r="D14" s="15" t="s">
        <v>68</v>
      </c>
      <c r="E14" s="15" t="s">
        <v>76</v>
      </c>
      <c r="F14" s="15" t="s">
        <v>78</v>
      </c>
      <c r="G14" s="15" t="s">
        <v>73</v>
      </c>
      <c r="H14" s="15" t="s">
        <v>73</v>
      </c>
    </row>
    <row r="15" spans="1:8" ht="15.75" thickBot="1" x14ac:dyDescent="0.3">
      <c r="B15" s="16" t="s">
        <v>42</v>
      </c>
      <c r="C15" s="16" t="s">
        <v>21</v>
      </c>
      <c r="D15" s="16" t="s">
        <v>20</v>
      </c>
      <c r="E15" s="16" t="s">
        <v>77</v>
      </c>
      <c r="F15" s="16" t="s">
        <v>79</v>
      </c>
      <c r="G15" s="16" t="s">
        <v>74</v>
      </c>
      <c r="H15" s="16" t="s">
        <v>75</v>
      </c>
    </row>
    <row r="16" spans="1:8" x14ac:dyDescent="0.25">
      <c r="B16" s="14" t="s">
        <v>102</v>
      </c>
      <c r="C16" s="14" t="s">
        <v>103</v>
      </c>
      <c r="D16" s="14">
        <v>16</v>
      </c>
      <c r="E16" s="14">
        <v>57</v>
      </c>
      <c r="F16" s="14">
        <v>16</v>
      </c>
      <c r="G16" s="14">
        <v>31.999999999999972</v>
      </c>
      <c r="H16" s="14">
        <v>5.7142857142857153</v>
      </c>
    </row>
    <row r="17" spans="2:8" ht="15.75" thickBot="1" x14ac:dyDescent="0.3">
      <c r="B17" s="12" t="s">
        <v>105</v>
      </c>
      <c r="C17" s="12" t="s">
        <v>106</v>
      </c>
      <c r="D17" s="12">
        <v>12</v>
      </c>
      <c r="E17" s="12">
        <v>12</v>
      </c>
      <c r="F17" s="12">
        <v>12</v>
      </c>
      <c r="G17" s="12">
        <v>6.6666666666666679</v>
      </c>
      <c r="H17" s="1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FC4D-E979-428B-832B-09667FD2C57C}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1" t="s">
        <v>80</v>
      </c>
    </row>
    <row r="2" spans="1:10" x14ac:dyDescent="0.25">
      <c r="A2" s="11" t="s">
        <v>91</v>
      </c>
    </row>
    <row r="3" spans="1:10" x14ac:dyDescent="0.25">
      <c r="A3" s="11" t="s">
        <v>92</v>
      </c>
    </row>
    <row r="5" spans="1:10" ht="15.75" thickBot="1" x14ac:dyDescent="0.3"/>
    <row r="6" spans="1:10" x14ac:dyDescent="0.25">
      <c r="B6" s="15"/>
      <c r="C6" s="15" t="s">
        <v>71</v>
      </c>
      <c r="D6" s="15"/>
    </row>
    <row r="7" spans="1:10" ht="15.75" thickBot="1" x14ac:dyDescent="0.3">
      <c r="B7" s="16" t="s">
        <v>42</v>
      </c>
      <c r="C7" s="16" t="s">
        <v>21</v>
      </c>
      <c r="D7" s="16" t="s">
        <v>20</v>
      </c>
    </row>
    <row r="8" spans="1:10" ht="15.75" thickBot="1" x14ac:dyDescent="0.3">
      <c r="B8" s="12" t="s">
        <v>95</v>
      </c>
      <c r="C8" s="12" t="s">
        <v>19</v>
      </c>
      <c r="D8" s="12">
        <v>1056</v>
      </c>
    </row>
    <row r="10" spans="1:10" ht="15.75" thickBot="1" x14ac:dyDescent="0.3"/>
    <row r="11" spans="1:10" x14ac:dyDescent="0.25">
      <c r="B11" s="15"/>
      <c r="C11" s="15" t="s">
        <v>81</v>
      </c>
      <c r="D11" s="15"/>
      <c r="F11" s="15" t="s">
        <v>82</v>
      </c>
      <c r="G11" s="15" t="s">
        <v>71</v>
      </c>
      <c r="I11" s="15" t="s">
        <v>85</v>
      </c>
      <c r="J11" s="15" t="s">
        <v>71</v>
      </c>
    </row>
    <row r="12" spans="1:10" ht="15.75" thickBot="1" x14ac:dyDescent="0.3">
      <c r="B12" s="16" t="s">
        <v>42</v>
      </c>
      <c r="C12" s="16" t="s">
        <v>21</v>
      </c>
      <c r="D12" s="16" t="s">
        <v>20</v>
      </c>
      <c r="F12" s="16" t="s">
        <v>83</v>
      </c>
      <c r="G12" s="16" t="s">
        <v>84</v>
      </c>
      <c r="I12" s="16" t="s">
        <v>83</v>
      </c>
      <c r="J12" s="16" t="s">
        <v>84</v>
      </c>
    </row>
    <row r="13" spans="1:10" x14ac:dyDescent="0.25">
      <c r="B13" s="14" t="s">
        <v>96</v>
      </c>
      <c r="C13" s="14" t="s">
        <v>97</v>
      </c>
      <c r="D13" s="14">
        <v>0</v>
      </c>
      <c r="F13" s="14">
        <v>0</v>
      </c>
      <c r="G13" s="14">
        <v>1056</v>
      </c>
      <c r="I13" s="14" t="s">
        <v>108</v>
      </c>
      <c r="J13" s="14" t="s">
        <v>108</v>
      </c>
    </row>
    <row r="14" spans="1:10" x14ac:dyDescent="0.25">
      <c r="B14" s="14" t="s">
        <v>98</v>
      </c>
      <c r="C14" s="14" t="s">
        <v>99</v>
      </c>
      <c r="D14" s="14">
        <v>1.8181818181818183</v>
      </c>
      <c r="F14" s="14">
        <v>1.8181818181818183</v>
      </c>
      <c r="G14" s="14">
        <v>1056</v>
      </c>
      <c r="I14" s="14" t="s">
        <v>108</v>
      </c>
      <c r="J14" s="14" t="s">
        <v>108</v>
      </c>
    </row>
    <row r="15" spans="1:10" ht="15.75" thickBot="1" x14ac:dyDescent="0.3">
      <c r="B15" s="12" t="s">
        <v>100</v>
      </c>
      <c r="C15" s="12" t="s">
        <v>101</v>
      </c>
      <c r="D15" s="12">
        <v>1.4545454545454546</v>
      </c>
      <c r="F15" s="12">
        <v>1.4545454545454544</v>
      </c>
      <c r="G15" s="12">
        <v>1056</v>
      </c>
      <c r="I15" s="12" t="s">
        <v>108</v>
      </c>
      <c r="J15" s="12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4BA4-BEB0-40F2-A979-66D2A3268CB2}">
  <dimension ref="A1:O10"/>
  <sheetViews>
    <sheetView workbookViewId="0">
      <selection activeCell="U19" sqref="U19"/>
    </sheetView>
  </sheetViews>
  <sheetFormatPr defaultRowHeight="15" x14ac:dyDescent="0.25"/>
  <cols>
    <col min="2" max="2" width="7.5703125" bestFit="1" customWidth="1"/>
    <col min="3" max="3" width="6.5703125" bestFit="1" customWidth="1"/>
    <col min="4" max="4" width="6" bestFit="1" customWidth="1"/>
    <col min="6" max="6" width="6" bestFit="1" customWidth="1"/>
    <col min="9" max="9" width="9.7109375" bestFit="1" customWidth="1"/>
    <col min="10" max="10" width="4" bestFit="1" customWidth="1"/>
  </cols>
  <sheetData>
    <row r="1" spans="1:15" x14ac:dyDescent="0.25">
      <c r="A1" s="19" t="s">
        <v>18</v>
      </c>
      <c r="B1" s="19"/>
      <c r="C1" s="19"/>
      <c r="D1" s="1"/>
      <c r="E1" s="1"/>
      <c r="F1" s="1"/>
      <c r="G1" s="1"/>
    </row>
    <row r="2" spans="1:15" x14ac:dyDescent="0.25">
      <c r="A2" s="1" t="s">
        <v>21</v>
      </c>
      <c r="B2" s="1" t="s">
        <v>87</v>
      </c>
      <c r="C2" s="1" t="s">
        <v>88</v>
      </c>
      <c r="D2" s="1" t="s">
        <v>89</v>
      </c>
      <c r="E2" s="1"/>
      <c r="F2" s="1"/>
      <c r="G2" s="1"/>
    </row>
    <row r="3" spans="1:15" x14ac:dyDescent="0.25">
      <c r="A3" s="1" t="s">
        <v>20</v>
      </c>
      <c r="B3" s="1">
        <v>0</v>
      </c>
      <c r="C3" s="1">
        <v>1.8181818181818199</v>
      </c>
      <c r="D3" s="1">
        <v>1.4545454545454546</v>
      </c>
      <c r="F3" s="1"/>
      <c r="G3" s="1"/>
    </row>
    <row r="4" spans="1:15" ht="60" x14ac:dyDescent="0.25">
      <c r="A4" s="2" t="s">
        <v>19</v>
      </c>
      <c r="B4" s="1">
        <v>180</v>
      </c>
      <c r="C4" s="1">
        <v>240</v>
      </c>
      <c r="D4" s="1">
        <v>426</v>
      </c>
      <c r="E4" s="1">
        <f>SUMPRODUCT(B$3:D$3,B4:D4)</f>
        <v>1056.0000000000005</v>
      </c>
      <c r="F4" s="19" t="s">
        <v>22</v>
      </c>
      <c r="G4" s="19"/>
      <c r="H4" s="19"/>
    </row>
    <row r="5" spans="1:15" x14ac:dyDescent="0.25">
      <c r="A5" s="1"/>
      <c r="B5" s="1"/>
      <c r="C5" s="1"/>
      <c r="D5" s="1"/>
      <c r="E5" s="1"/>
      <c r="F5" s="1"/>
      <c r="G5" s="1"/>
    </row>
    <row r="6" spans="1:15" x14ac:dyDescent="0.25">
      <c r="A6" s="19"/>
      <c r="B6" s="19" t="s">
        <v>23</v>
      </c>
      <c r="C6" s="19"/>
      <c r="D6" s="19"/>
      <c r="E6" s="19" t="s">
        <v>24</v>
      </c>
      <c r="F6" s="19" t="s">
        <v>25</v>
      </c>
      <c r="G6" s="19" t="s">
        <v>26</v>
      </c>
    </row>
    <row r="7" spans="1:15" x14ac:dyDescent="0.25">
      <c r="A7" s="19"/>
      <c r="B7" s="1">
        <v>1</v>
      </c>
      <c r="C7" s="1">
        <v>2</v>
      </c>
      <c r="D7" s="10">
        <v>3</v>
      </c>
      <c r="E7" s="19"/>
      <c r="F7" s="19"/>
      <c r="G7" s="19"/>
    </row>
    <row r="8" spans="1:15" x14ac:dyDescent="0.25">
      <c r="A8" s="1" t="s">
        <v>28</v>
      </c>
      <c r="B8" s="1">
        <v>2</v>
      </c>
      <c r="C8" s="1">
        <v>4</v>
      </c>
      <c r="D8" s="1">
        <v>6</v>
      </c>
      <c r="E8" s="1">
        <f>SUMPRODUCT(B$3:D$3,B8:D8)</f>
        <v>16.000000000000007</v>
      </c>
      <c r="F8" s="1" t="s">
        <v>90</v>
      </c>
      <c r="G8" s="1">
        <v>16</v>
      </c>
    </row>
    <row r="9" spans="1:15" x14ac:dyDescent="0.25">
      <c r="A9" s="1" t="s">
        <v>29</v>
      </c>
      <c r="B9" s="1">
        <v>3</v>
      </c>
      <c r="C9" s="1">
        <v>1</v>
      </c>
      <c r="D9" s="1">
        <v>7</v>
      </c>
      <c r="E9" s="1">
        <f>SUMPRODUCT(B$3:D$3,B9:D9)</f>
        <v>12.000000000000002</v>
      </c>
      <c r="F9" s="1" t="s">
        <v>90</v>
      </c>
      <c r="G9" s="1">
        <v>12</v>
      </c>
    </row>
    <row r="10" spans="1:15" x14ac:dyDescent="0.25">
      <c r="A10" s="1"/>
      <c r="B10" s="1"/>
      <c r="C10" s="1"/>
      <c r="D10" s="1"/>
      <c r="E10" s="1"/>
      <c r="F10" s="1"/>
      <c r="G10" s="1"/>
      <c r="I10" s="1"/>
      <c r="J10" s="1"/>
      <c r="K10" s="1"/>
      <c r="M10" s="1"/>
      <c r="N10" s="1"/>
      <c r="O10" s="1"/>
    </row>
  </sheetData>
  <mergeCells count="7">
    <mergeCell ref="A1:C1"/>
    <mergeCell ref="A6:A7"/>
    <mergeCell ref="E6:E7"/>
    <mergeCell ref="F6:F7"/>
    <mergeCell ref="G6:G7"/>
    <mergeCell ref="F4:H4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Симплекс метод</vt:lpstr>
      <vt:lpstr>Отчет о результатах з1</vt:lpstr>
      <vt:lpstr>Отчет об устойчивости з1</vt:lpstr>
      <vt:lpstr>Отчет о пределах з1</vt:lpstr>
      <vt:lpstr>Прямая задача</vt:lpstr>
      <vt:lpstr>Отчет о результатах дв.з1</vt:lpstr>
      <vt:lpstr>Отчет об устойчивости дв.з1</vt:lpstr>
      <vt:lpstr>Отчет о пределах дв.з1</vt:lpstr>
      <vt:lpstr>Двойственная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Глушаченко</dc:creator>
  <cp:lastModifiedBy>Никита Глушаченко</cp:lastModifiedBy>
  <dcterms:created xsi:type="dcterms:W3CDTF">2015-06-05T18:19:34Z</dcterms:created>
  <dcterms:modified xsi:type="dcterms:W3CDTF">2023-10-16T06:20:15Z</dcterms:modified>
</cp:coreProperties>
</file>