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Archive\5 semester\MP\lab3\"/>
    </mc:Choice>
  </mc:AlternateContent>
  <xr:revisionPtr revIDLastSave="0" documentId="13_ncr:1_{39FAEEE8-6541-41C1-92EF-DC23C4AD356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definedNames>
    <definedName name="solver_adj" localSheetId="0" hidden="1">Лист1!$AG$35:$AI$35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Лист1!$AK$36</definedName>
    <definedName name="solver_lhs2" localSheetId="0" hidden="1">Лист1!$AK$37</definedName>
    <definedName name="solver_lhs3" localSheetId="0" hidden="1">Лист1!$AK$38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Лист1!$AK$41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Лист1!$AM$36</definedName>
    <definedName name="solver_rhs2" localSheetId="0" hidden="1">Лист1!$AM$37</definedName>
    <definedName name="solver_rhs3" localSheetId="0" hidden="1">Лист1!$AM$38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5" i="1" l="1"/>
  <c r="AF35" i="1"/>
  <c r="AD35" i="1"/>
  <c r="AE25" i="1"/>
  <c r="AF25" i="1"/>
  <c r="AD25" i="1"/>
  <c r="AK38" i="1"/>
  <c r="AK36" i="1"/>
  <c r="AK37" i="1"/>
  <c r="AK28" i="1"/>
  <c r="AK27" i="1"/>
  <c r="AK26" i="1"/>
  <c r="AK41" i="1"/>
  <c r="AK42" i="1" s="1"/>
  <c r="AK31" i="1"/>
  <c r="AK32" i="1" s="1"/>
  <c r="AK21" i="1" l="1"/>
  <c r="AK22" i="1"/>
  <c r="AK20" i="1"/>
  <c r="AL5" i="1"/>
  <c r="AH7" i="1"/>
  <c r="AJ7" i="1"/>
  <c r="AI7" i="1"/>
  <c r="AJ6" i="1"/>
  <c r="AI6" i="1"/>
  <c r="AH6" i="1"/>
  <c r="AK5" i="1"/>
  <c r="AL4" i="1"/>
  <c r="AK4" i="1"/>
  <c r="Z12" i="1"/>
  <c r="AA7" i="1"/>
  <c r="Z7" i="1"/>
  <c r="Y7" i="1"/>
  <c r="AA6" i="1"/>
  <c r="AA12" i="1" s="1"/>
  <c r="Z6" i="1"/>
  <c r="Z10" i="1" s="1"/>
  <c r="Y6" i="1"/>
  <c r="Y11" i="1" s="1"/>
  <c r="AC5" i="1"/>
  <c r="AB5" i="1"/>
  <c r="AD5" i="1" s="1"/>
  <c r="AC4" i="1"/>
  <c r="AB4" i="1"/>
  <c r="AC3" i="1"/>
  <c r="AB3" i="1"/>
  <c r="AD3" i="1" s="1"/>
  <c r="V4" i="1"/>
  <c r="V5" i="1"/>
  <c r="V3" i="1"/>
  <c r="T13" i="1"/>
  <c r="S13" i="1"/>
  <c r="U6" i="1"/>
  <c r="U12" i="1" s="1"/>
  <c r="T6" i="1"/>
  <c r="T12" i="1" s="1"/>
  <c r="S6" i="1"/>
  <c r="S12" i="1" s="1"/>
  <c r="V12" i="1" s="1"/>
  <c r="P4" i="1"/>
  <c r="P5" i="1"/>
  <c r="P3" i="1"/>
  <c r="M6" i="1"/>
  <c r="M11" i="1" s="1"/>
  <c r="N6" i="1"/>
  <c r="O6" i="1"/>
  <c r="O11" i="1" s="1"/>
  <c r="O12" i="1"/>
  <c r="N11" i="1"/>
  <c r="S11" i="1" l="1"/>
  <c r="S14" i="1" s="1"/>
  <c r="P11" i="1"/>
  <c r="T11" i="1"/>
  <c r="T14" i="1" s="1"/>
  <c r="Z11" i="1"/>
  <c r="AD4" i="1"/>
  <c r="Y10" i="1"/>
  <c r="Y12" i="1"/>
  <c r="AB12" i="1" s="1"/>
  <c r="Z13" i="1"/>
  <c r="AA11" i="1"/>
  <c r="AC11" i="1" s="1"/>
  <c r="AA10" i="1"/>
  <c r="AA13" i="1" s="1"/>
  <c r="AK3" i="1"/>
  <c r="AL3" i="1"/>
  <c r="U11" i="1"/>
  <c r="U13" i="1"/>
  <c r="V13" i="1" s="1"/>
  <c r="M13" i="1"/>
  <c r="N13" i="1"/>
  <c r="O13" i="1"/>
  <c r="O14" i="1" s="1"/>
  <c r="M12" i="1"/>
  <c r="N12" i="1"/>
  <c r="H11" i="1"/>
  <c r="G7" i="1"/>
  <c r="H7" i="1"/>
  <c r="F7" i="1"/>
  <c r="G6" i="1"/>
  <c r="G12" i="1" s="1"/>
  <c r="H6" i="1"/>
  <c r="H12" i="1" s="1"/>
  <c r="F6" i="1"/>
  <c r="F12" i="1" s="1"/>
  <c r="I4" i="1"/>
  <c r="I5" i="1"/>
  <c r="J4" i="1"/>
  <c r="J5" i="1"/>
  <c r="I3" i="1"/>
  <c r="J3" i="1"/>
  <c r="AB10" i="1" l="1"/>
  <c r="G10" i="1"/>
  <c r="G11" i="1"/>
  <c r="I12" i="1"/>
  <c r="G13" i="1"/>
  <c r="U14" i="1"/>
  <c r="F10" i="1"/>
  <c r="F11" i="1"/>
  <c r="H10" i="1"/>
  <c r="P12" i="1"/>
  <c r="AB11" i="1"/>
  <c r="AD11" i="1" s="1"/>
  <c r="AC12" i="1"/>
  <c r="AD12" i="1" s="1"/>
  <c r="Y13" i="1"/>
  <c r="P13" i="1"/>
  <c r="V11" i="1"/>
  <c r="AC10" i="1"/>
  <c r="AD10" i="1" s="1"/>
  <c r="N14" i="1"/>
  <c r="M14" i="1"/>
  <c r="J12" i="1"/>
  <c r="H13" i="1"/>
  <c r="F13" i="1" l="1"/>
  <c r="J10" i="1"/>
  <c r="I10" i="1"/>
  <c r="J11" i="1"/>
  <c r="I11" i="1"/>
</calcChain>
</file>

<file path=xl/sharedStrings.xml><?xml version="1.0" encoding="utf-8"?>
<sst xmlns="http://schemas.openxmlformats.org/spreadsheetml/2006/main" count="146" uniqueCount="51">
  <si>
    <t>a1</t>
  </si>
  <si>
    <t>a2</t>
  </si>
  <si>
    <t>a3</t>
  </si>
  <si>
    <t>b1</t>
  </si>
  <si>
    <t>b2</t>
  </si>
  <si>
    <t>b3</t>
  </si>
  <si>
    <t>c1</t>
  </si>
  <si>
    <t>c2</t>
  </si>
  <si>
    <t>c3</t>
  </si>
  <si>
    <t>q1</t>
  </si>
  <si>
    <t>q2</t>
  </si>
  <si>
    <t>q3</t>
  </si>
  <si>
    <t>y</t>
  </si>
  <si>
    <t>А\П</t>
  </si>
  <si>
    <t>А1</t>
  </si>
  <si>
    <t>А2</t>
  </si>
  <si>
    <t>А3</t>
  </si>
  <si>
    <t>П1</t>
  </si>
  <si>
    <t>П2</t>
  </si>
  <si>
    <t>П3</t>
  </si>
  <si>
    <t>max</t>
  </si>
  <si>
    <t>min</t>
  </si>
  <si>
    <t>Критерий Бейесса</t>
  </si>
  <si>
    <t>q</t>
  </si>
  <si>
    <t>Критерий Лапласа</t>
  </si>
  <si>
    <t>Критерий Гурвица</t>
  </si>
  <si>
    <t>f(y) = y1 + y2 + y3 -&gt; max</t>
  </si>
  <si>
    <t>2*y2 + 8*y3 &lt;= 1</t>
  </si>
  <si>
    <t>4*y1 + 10*y2 + 6*y3 &lt;= 1</t>
  </si>
  <si>
    <t>12*y1 + 8*y2 + 4*y3 &lt;= 1</t>
  </si>
  <si>
    <t>z(x) = x1 + x2 + x3 + x4 -&gt; min</t>
  </si>
  <si>
    <t>12*x1 + 4*x2 &gt;= 1</t>
  </si>
  <si>
    <t>8*x1 + 10*x2 + 2*x3 &gt;= 1</t>
  </si>
  <si>
    <t xml:space="preserve"> </t>
  </si>
  <si>
    <t>4*x1 + 6*x2 + 8*x3 &gt;= 1</t>
  </si>
  <si>
    <t>xj &gt;= 0</t>
  </si>
  <si>
    <t>j=1,4</t>
  </si>
  <si>
    <t>yj &gt;= 0</t>
  </si>
  <si>
    <t>j = 1,5</t>
  </si>
  <si>
    <t>&lt;=</t>
  </si>
  <si>
    <t>y1</t>
  </si>
  <si>
    <t>y2</t>
  </si>
  <si>
    <t>y3</t>
  </si>
  <si>
    <t>целевая функция</t>
  </si>
  <si>
    <t>Цена игры</t>
  </si>
  <si>
    <t>x1</t>
  </si>
  <si>
    <t>x2</t>
  </si>
  <si>
    <t>x3</t>
  </si>
  <si>
    <t>&gt;=</t>
  </si>
  <si>
    <t>А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</si>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</sst>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42"/>
  <sheetViews>
    <sheetView tabSelected="1" topLeftCell="AC42" zoomScale="118" zoomScaleNormal="160" workbookViewId="0">
      <selection activeCell="AF44" sqref="AF44"/>
    </sheetView>
  </sheetViews>
  <sheetFormatPr defaultRowHeight="15" x14ac:dyDescent="0.25"/>
  <sheetData>
    <row r="1" spans="2:38" x14ac:dyDescent="0.25">
      <c r="L1" t="s">
        <v>22</v>
      </c>
      <c r="R1" t="s">
        <v>24</v>
      </c>
    </row>
    <row r="2" spans="2:38" x14ac:dyDescent="0.25">
      <c r="B2" t="s">
        <v>0</v>
      </c>
      <c r="C2">
        <v>2</v>
      </c>
      <c r="E2" t="s">
        <v>13</v>
      </c>
      <c r="F2" t="s">
        <v>17</v>
      </c>
      <c r="G2" t="s">
        <v>18</v>
      </c>
      <c r="H2" t="s">
        <v>19</v>
      </c>
      <c r="I2" t="s">
        <v>21</v>
      </c>
      <c r="J2" t="s">
        <v>20</v>
      </c>
      <c r="L2" t="s">
        <v>13</v>
      </c>
      <c r="M2" t="s">
        <v>17</v>
      </c>
      <c r="N2" t="s">
        <v>18</v>
      </c>
      <c r="O2" t="s">
        <v>19</v>
      </c>
      <c r="R2" t="s">
        <v>13</v>
      </c>
      <c r="S2" t="s">
        <v>17</v>
      </c>
      <c r="T2" t="s">
        <v>18</v>
      </c>
      <c r="U2" t="s">
        <v>19</v>
      </c>
      <c r="X2" t="s">
        <v>13</v>
      </c>
      <c r="Y2" t="s">
        <v>17</v>
      </c>
      <c r="Z2" t="s">
        <v>18</v>
      </c>
      <c r="AA2" t="s">
        <v>19</v>
      </c>
      <c r="AB2" t="s">
        <v>21</v>
      </c>
      <c r="AC2" t="s">
        <v>20</v>
      </c>
      <c r="AD2" t="s">
        <v>25</v>
      </c>
      <c r="AG2" t="s">
        <v>13</v>
      </c>
      <c r="AH2" t="s">
        <v>17</v>
      </c>
      <c r="AI2" t="s">
        <v>18</v>
      </c>
      <c r="AJ2" t="s">
        <v>19</v>
      </c>
      <c r="AK2" t="s">
        <v>21</v>
      </c>
      <c r="AL2" t="s">
        <v>20</v>
      </c>
    </row>
    <row r="3" spans="2:38" x14ac:dyDescent="0.25">
      <c r="B3" t="s">
        <v>1</v>
      </c>
      <c r="C3">
        <v>6</v>
      </c>
      <c r="E3" t="s">
        <v>14</v>
      </c>
      <c r="F3" s="1">
        <v>-2</v>
      </c>
      <c r="G3" s="2">
        <v>-6</v>
      </c>
      <c r="H3" s="3">
        <v>-10</v>
      </c>
      <c r="I3">
        <f>MIN(F3:H3)</f>
        <v>-10</v>
      </c>
      <c r="J3">
        <f>MAX(F3:H3)</f>
        <v>-2</v>
      </c>
      <c r="L3" t="s">
        <v>14</v>
      </c>
      <c r="M3" s="1">
        <v>-2</v>
      </c>
      <c r="N3" s="2">
        <v>-6</v>
      </c>
      <c r="O3" s="3">
        <v>-10</v>
      </c>
      <c r="P3">
        <f>SUMPRODUCT(M3:O3,$M$7:$O$7)</f>
        <v>-5.1999999999999993</v>
      </c>
      <c r="R3" t="s">
        <v>14</v>
      </c>
      <c r="S3" s="1">
        <v>-2</v>
      </c>
      <c r="T3" s="2">
        <v>-6</v>
      </c>
      <c r="U3" s="3">
        <v>-10</v>
      </c>
      <c r="V3">
        <f>SUMPRODUCT(S3:U3,$S$7:$U$7)</f>
        <v>-5.94</v>
      </c>
      <c r="X3" t="s">
        <v>14</v>
      </c>
      <c r="Y3" s="1">
        <v>-2</v>
      </c>
      <c r="Z3" s="2">
        <v>-6</v>
      </c>
      <c r="AA3" s="3">
        <v>-10</v>
      </c>
      <c r="AB3">
        <f>MIN(Y3:AA3)</f>
        <v>-10</v>
      </c>
      <c r="AC3">
        <f>MAX(Y3:AA3)</f>
        <v>-2</v>
      </c>
      <c r="AD3">
        <f>$C$14*AB3+(1-$C$14)*AC3</f>
        <v>-6.8</v>
      </c>
      <c r="AG3" t="s">
        <v>14</v>
      </c>
      <c r="AH3" s="1">
        <v>12</v>
      </c>
      <c r="AI3" s="2">
        <v>8</v>
      </c>
      <c r="AJ3" s="3">
        <v>4</v>
      </c>
      <c r="AK3">
        <f>MIN(AH3:AJ3)</f>
        <v>4</v>
      </c>
      <c r="AL3">
        <f>MAX(AH3:AJ3)</f>
        <v>12</v>
      </c>
    </row>
    <row r="4" spans="2:38" x14ac:dyDescent="0.25">
      <c r="B4" t="s">
        <v>2</v>
      </c>
      <c r="C4">
        <v>10</v>
      </c>
      <c r="E4" t="s">
        <v>15</v>
      </c>
      <c r="F4" s="4">
        <v>-10</v>
      </c>
      <c r="G4">
        <v>-4</v>
      </c>
      <c r="H4" s="5">
        <v>-8</v>
      </c>
      <c r="I4">
        <f>MIN(F4:H4)</f>
        <v>-10</v>
      </c>
      <c r="J4">
        <f>MAX(F4:H4)</f>
        <v>-4</v>
      </c>
      <c r="L4" t="s">
        <v>15</v>
      </c>
      <c r="M4" s="4">
        <v>-10</v>
      </c>
      <c r="N4">
        <v>-4</v>
      </c>
      <c r="O4" s="5">
        <v>-8</v>
      </c>
      <c r="P4">
        <f t="shared" ref="P4:P5" si="0">SUMPRODUCT(M4:O4,$M$7:$O$7)</f>
        <v>-6.2</v>
      </c>
      <c r="R4" t="s">
        <v>15</v>
      </c>
      <c r="S4" s="4">
        <v>-10</v>
      </c>
      <c r="T4">
        <v>-4</v>
      </c>
      <c r="U4" s="5">
        <v>-8</v>
      </c>
      <c r="V4">
        <f t="shared" ref="V4:V5" si="1">SUMPRODUCT(S4:U4,$S$7:$U$7)</f>
        <v>-7.26</v>
      </c>
      <c r="X4" t="s">
        <v>15</v>
      </c>
      <c r="Y4" s="4">
        <v>-10</v>
      </c>
      <c r="Z4">
        <v>-4</v>
      </c>
      <c r="AA4" s="5">
        <v>-8</v>
      </c>
      <c r="AB4">
        <f>MIN(Y4:AA4)</f>
        <v>-10</v>
      </c>
      <c r="AC4">
        <f>MAX(Y4:AA4)</f>
        <v>-4</v>
      </c>
      <c r="AD4">
        <f t="shared" ref="AD4:AD12" si="2">$C$14*AB4+(1-$C$14)*AC4</f>
        <v>-7.6</v>
      </c>
      <c r="AG4" t="s">
        <v>15</v>
      </c>
      <c r="AH4" s="4">
        <v>4</v>
      </c>
      <c r="AI4">
        <v>10</v>
      </c>
      <c r="AJ4" s="5">
        <v>6</v>
      </c>
      <c r="AK4">
        <f>MIN(AH4:AJ4)</f>
        <v>4</v>
      </c>
      <c r="AL4">
        <f>MAX(AH4:AJ4)</f>
        <v>10</v>
      </c>
    </row>
    <row r="5" spans="2:38" x14ac:dyDescent="0.25">
      <c r="B5" t="s">
        <v>3</v>
      </c>
      <c r="C5">
        <v>10</v>
      </c>
      <c r="E5" t="s">
        <v>16</v>
      </c>
      <c r="F5" s="6">
        <v>-14</v>
      </c>
      <c r="G5" s="7">
        <v>-12</v>
      </c>
      <c r="H5" s="8">
        <v>-6</v>
      </c>
      <c r="I5">
        <f>MIN(F5:H5)</f>
        <v>-14</v>
      </c>
      <c r="J5">
        <f>MAX(F5:H5)</f>
        <v>-6</v>
      </c>
      <c r="L5" t="s">
        <v>16</v>
      </c>
      <c r="M5" s="6">
        <v>-14</v>
      </c>
      <c r="N5" s="7">
        <v>-12</v>
      </c>
      <c r="O5" s="8">
        <v>-6</v>
      </c>
      <c r="P5">
        <f t="shared" si="0"/>
        <v>-11.999999999999998</v>
      </c>
      <c r="R5" t="s">
        <v>16</v>
      </c>
      <c r="S5" s="6">
        <v>-14</v>
      </c>
      <c r="T5" s="7">
        <v>-12</v>
      </c>
      <c r="U5" s="8">
        <v>-6</v>
      </c>
      <c r="V5">
        <f t="shared" si="1"/>
        <v>-10.56</v>
      </c>
      <c r="X5" t="s">
        <v>16</v>
      </c>
      <c r="Y5" s="6">
        <v>-14</v>
      </c>
      <c r="Z5" s="7">
        <v>-12</v>
      </c>
      <c r="AA5" s="8">
        <v>-6</v>
      </c>
      <c r="AB5">
        <f>MIN(Y5:AA5)</f>
        <v>-14</v>
      </c>
      <c r="AC5">
        <f>MAX(Y5:AA5)</f>
        <v>-6</v>
      </c>
      <c r="AD5">
        <f t="shared" si="2"/>
        <v>-10.8</v>
      </c>
      <c r="AG5" t="s">
        <v>16</v>
      </c>
      <c r="AH5" s="6">
        <v>0</v>
      </c>
      <c r="AI5" s="7">
        <v>2</v>
      </c>
      <c r="AJ5" s="8">
        <v>8</v>
      </c>
      <c r="AK5">
        <f>MIN(AH5:AJ5)</f>
        <v>0</v>
      </c>
      <c r="AL5">
        <f>MAX(AH5:AJ5)</f>
        <v>8</v>
      </c>
    </row>
    <row r="6" spans="2:38" x14ac:dyDescent="0.25">
      <c r="B6" t="s">
        <v>4</v>
      </c>
      <c r="C6">
        <v>4</v>
      </c>
      <c r="E6" t="s">
        <v>20</v>
      </c>
      <c r="F6">
        <f>MAX(F3:F5)</f>
        <v>-2</v>
      </c>
      <c r="G6">
        <f t="shared" ref="G6:H6" si="3">MAX(G3:G5)</f>
        <v>-4</v>
      </c>
      <c r="H6">
        <f t="shared" si="3"/>
        <v>-6</v>
      </c>
      <c r="L6" t="s">
        <v>20</v>
      </c>
      <c r="M6">
        <f>MAX(M3:M5)</f>
        <v>-2</v>
      </c>
      <c r="N6">
        <f t="shared" ref="N6" si="4">MAX(N3:N5)</f>
        <v>-4</v>
      </c>
      <c r="O6">
        <f t="shared" ref="O6" si="5">MAX(O3:O5)</f>
        <v>-6</v>
      </c>
      <c r="R6" t="s">
        <v>20</v>
      </c>
      <c r="S6">
        <f>MAX(S3:S5)</f>
        <v>-2</v>
      </c>
      <c r="T6">
        <f t="shared" ref="T6" si="6">MAX(T3:T5)</f>
        <v>-4</v>
      </c>
      <c r="U6">
        <f t="shared" ref="U6" si="7">MAX(U3:U5)</f>
        <v>-6</v>
      </c>
      <c r="X6" t="s">
        <v>20</v>
      </c>
      <c r="Y6">
        <f>MAX(Y3:Y5)</f>
        <v>-2</v>
      </c>
      <c r="Z6">
        <f t="shared" ref="Z6" si="8">MAX(Z3:Z5)</f>
        <v>-4</v>
      </c>
      <c r="AA6">
        <f t="shared" ref="AA6" si="9">MAX(AA3:AA5)</f>
        <v>-6</v>
      </c>
      <c r="AG6" t="s">
        <v>20</v>
      </c>
      <c r="AH6">
        <f>MAX(AH3:AH5)</f>
        <v>12</v>
      </c>
      <c r="AI6">
        <f t="shared" ref="AI6" si="10">MAX(AI3:AI5)</f>
        <v>10</v>
      </c>
      <c r="AJ6">
        <f t="shared" ref="AJ6" si="11">MAX(AJ3:AJ5)</f>
        <v>8</v>
      </c>
    </row>
    <row r="7" spans="2:38" x14ac:dyDescent="0.25">
      <c r="B7" t="s">
        <v>5</v>
      </c>
      <c r="C7">
        <v>8</v>
      </c>
      <c r="E7" t="s">
        <v>21</v>
      </c>
      <c r="F7">
        <f>MIN(F3:F5)</f>
        <v>-14</v>
      </c>
      <c r="G7">
        <f t="shared" ref="G7:H7" si="12">MIN(G3:G5)</f>
        <v>-12</v>
      </c>
      <c r="H7">
        <f t="shared" si="12"/>
        <v>-10</v>
      </c>
      <c r="L7" t="s">
        <v>23</v>
      </c>
      <c r="M7">
        <v>0.3</v>
      </c>
      <c r="N7">
        <v>0.6</v>
      </c>
      <c r="O7">
        <v>0.1</v>
      </c>
      <c r="R7" t="s">
        <v>23</v>
      </c>
      <c r="S7">
        <v>0.33</v>
      </c>
      <c r="T7">
        <v>0.33</v>
      </c>
      <c r="U7">
        <v>0.33</v>
      </c>
      <c r="X7" t="s">
        <v>21</v>
      </c>
      <c r="Y7">
        <f>MIN(Y3:Y5)</f>
        <v>-14</v>
      </c>
      <c r="Z7">
        <f t="shared" ref="Z7:AA7" si="13">MIN(Z3:Z5)</f>
        <v>-12</v>
      </c>
      <c r="AA7">
        <f t="shared" si="13"/>
        <v>-10</v>
      </c>
      <c r="AG7" t="s">
        <v>21</v>
      </c>
      <c r="AH7">
        <f>MIN(AH3:AH5)</f>
        <v>0</v>
      </c>
      <c r="AI7">
        <f t="shared" ref="AI7:AJ7" si="14">MIN(AI3:AI5)</f>
        <v>2</v>
      </c>
      <c r="AJ7">
        <f t="shared" si="14"/>
        <v>4</v>
      </c>
    </row>
    <row r="8" spans="2:38" x14ac:dyDescent="0.25">
      <c r="B8" t="s">
        <v>6</v>
      </c>
      <c r="C8">
        <v>14</v>
      </c>
    </row>
    <row r="9" spans="2:38" x14ac:dyDescent="0.25">
      <c r="B9" t="s">
        <v>7</v>
      </c>
      <c r="C9">
        <v>12</v>
      </c>
      <c r="E9" t="s">
        <v>13</v>
      </c>
      <c r="F9" t="s">
        <v>17</v>
      </c>
      <c r="G9" t="s">
        <v>18</v>
      </c>
      <c r="H9" t="s">
        <v>19</v>
      </c>
      <c r="I9" t="s">
        <v>21</v>
      </c>
      <c r="J9" t="s">
        <v>20</v>
      </c>
      <c r="X9" t="s">
        <v>13</v>
      </c>
      <c r="Y9" t="s">
        <v>17</v>
      </c>
      <c r="Z9" t="s">
        <v>18</v>
      </c>
      <c r="AA9" t="s">
        <v>19</v>
      </c>
      <c r="AB9" t="s">
        <v>21</v>
      </c>
      <c r="AC9" t="s">
        <v>20</v>
      </c>
      <c r="AG9" t="s">
        <v>26</v>
      </c>
    </row>
    <row r="10" spans="2:38" x14ac:dyDescent="0.25">
      <c r="B10" t="s">
        <v>8</v>
      </c>
      <c r="C10">
        <v>6</v>
      </c>
      <c r="E10" t="s">
        <v>14</v>
      </c>
      <c r="F10" s="1">
        <f>F$6-F3</f>
        <v>0</v>
      </c>
      <c r="G10" s="2">
        <f>G$6-G3</f>
        <v>2</v>
      </c>
      <c r="H10" s="3">
        <f>H$6-H3</f>
        <v>4</v>
      </c>
      <c r="I10">
        <f>MIN(F10:H10)</f>
        <v>0</v>
      </c>
      <c r="J10">
        <f>MAX(F10:H10)</f>
        <v>4</v>
      </c>
      <c r="L10" t="s">
        <v>13</v>
      </c>
      <c r="M10" t="s">
        <v>17</v>
      </c>
      <c r="N10" t="s">
        <v>18</v>
      </c>
      <c r="O10" t="s">
        <v>19</v>
      </c>
      <c r="R10" t="s">
        <v>13</v>
      </c>
      <c r="S10" t="s">
        <v>17</v>
      </c>
      <c r="T10" t="s">
        <v>18</v>
      </c>
      <c r="U10" t="s">
        <v>19</v>
      </c>
      <c r="X10" t="s">
        <v>14</v>
      </c>
      <c r="Y10" s="1">
        <f t="shared" ref="Y10:AA12" si="15">Y$6-Y3</f>
        <v>0</v>
      </c>
      <c r="Z10" s="2">
        <f t="shared" si="15"/>
        <v>2</v>
      </c>
      <c r="AA10" s="3">
        <f t="shared" si="15"/>
        <v>4</v>
      </c>
      <c r="AB10">
        <f>MIN(Y10:AA10)</f>
        <v>0</v>
      </c>
      <c r="AC10">
        <f>MAX(Y10:AA10)</f>
        <v>4</v>
      </c>
      <c r="AD10">
        <f t="shared" si="2"/>
        <v>1.6</v>
      </c>
      <c r="AG10" t="s">
        <v>29</v>
      </c>
      <c r="AJ10" t="s">
        <v>37</v>
      </c>
      <c r="AK10" s="2" t="s">
        <v>38</v>
      </c>
    </row>
    <row r="11" spans="2:38" x14ac:dyDescent="0.25">
      <c r="B11" t="s">
        <v>9</v>
      </c>
      <c r="C11">
        <v>0.3</v>
      </c>
      <c r="E11" t="s">
        <v>15</v>
      </c>
      <c r="F11" s="4">
        <f t="shared" ref="F11:H11" si="16">F$6-F4</f>
        <v>8</v>
      </c>
      <c r="G11">
        <f t="shared" si="16"/>
        <v>0</v>
      </c>
      <c r="H11" s="5">
        <f t="shared" si="16"/>
        <v>2</v>
      </c>
      <c r="I11">
        <f>MIN(F11:H11)</f>
        <v>0</v>
      </c>
      <c r="J11">
        <f>MAX(F11:H11)</f>
        <v>8</v>
      </c>
      <c r="L11" t="s">
        <v>14</v>
      </c>
      <c r="M11" s="1">
        <f t="shared" ref="M11:O13" si="17">M$6-M3</f>
        <v>0</v>
      </c>
      <c r="N11" s="2">
        <f t="shared" si="17"/>
        <v>2</v>
      </c>
      <c r="O11" s="3">
        <f t="shared" si="17"/>
        <v>4</v>
      </c>
      <c r="P11">
        <f>SUMPRODUCT(M11:O11,$M$15:$O$15)</f>
        <v>1.6</v>
      </c>
      <c r="R11" t="s">
        <v>14</v>
      </c>
      <c r="S11" s="1">
        <f t="shared" ref="S11:U13" si="18">S$6-S3</f>
        <v>0</v>
      </c>
      <c r="T11" s="2">
        <f t="shared" si="18"/>
        <v>2</v>
      </c>
      <c r="U11" s="3">
        <f t="shared" si="18"/>
        <v>4</v>
      </c>
      <c r="V11">
        <f>SUMPRODUCT(S11:U11,$S$15:$U$15)</f>
        <v>1.98</v>
      </c>
      <c r="X11" t="s">
        <v>15</v>
      </c>
      <c r="Y11" s="4">
        <f t="shared" si="15"/>
        <v>8</v>
      </c>
      <c r="Z11">
        <f t="shared" si="15"/>
        <v>0</v>
      </c>
      <c r="AA11" s="5">
        <f t="shared" si="15"/>
        <v>2</v>
      </c>
      <c r="AB11">
        <f>MIN(Y11:AA11)</f>
        <v>0</v>
      </c>
      <c r="AC11">
        <f>MAX(Y11:AA11)</f>
        <v>8</v>
      </c>
      <c r="AD11">
        <f t="shared" si="2"/>
        <v>3.2</v>
      </c>
      <c r="AG11" t="s">
        <v>28</v>
      </c>
    </row>
    <row r="12" spans="2:38" x14ac:dyDescent="0.25">
      <c r="B12" t="s">
        <v>10</v>
      </c>
      <c r="C12">
        <v>0.6</v>
      </c>
      <c r="E12" t="s">
        <v>16</v>
      </c>
      <c r="F12" s="6">
        <f t="shared" ref="F12:H12" si="19">F$6-F5</f>
        <v>12</v>
      </c>
      <c r="G12" s="7">
        <f t="shared" si="19"/>
        <v>8</v>
      </c>
      <c r="H12" s="8">
        <f t="shared" si="19"/>
        <v>0</v>
      </c>
      <c r="I12">
        <f>MIN(F12:H12)</f>
        <v>0</v>
      </c>
      <c r="J12">
        <f>MAX(F12:H12)</f>
        <v>12</v>
      </c>
      <c r="L12" t="s">
        <v>15</v>
      </c>
      <c r="M12" s="4">
        <f t="shared" si="17"/>
        <v>8</v>
      </c>
      <c r="N12">
        <f t="shared" si="17"/>
        <v>0</v>
      </c>
      <c r="O12" s="5">
        <f t="shared" si="17"/>
        <v>2</v>
      </c>
      <c r="P12">
        <f t="shared" ref="P12:P13" si="20">SUMPRODUCT(M12:O12,$M$15:$O$15)</f>
        <v>2.6</v>
      </c>
      <c r="R12" t="s">
        <v>15</v>
      </c>
      <c r="S12" s="4">
        <f t="shared" si="18"/>
        <v>8</v>
      </c>
      <c r="T12">
        <f t="shared" si="18"/>
        <v>0</v>
      </c>
      <c r="U12" s="5">
        <f t="shared" si="18"/>
        <v>2</v>
      </c>
      <c r="V12">
        <f t="shared" ref="V12:V13" si="21">SUMPRODUCT(S12:U12,$S$15:$U$15)</f>
        <v>3.3000000000000003</v>
      </c>
      <c r="X12" t="s">
        <v>16</v>
      </c>
      <c r="Y12" s="6">
        <f t="shared" si="15"/>
        <v>12</v>
      </c>
      <c r="Z12" s="7">
        <f t="shared" si="15"/>
        <v>8</v>
      </c>
      <c r="AA12" s="8">
        <f t="shared" si="15"/>
        <v>0</v>
      </c>
      <c r="AB12">
        <f>MIN(Y12:AA12)</f>
        <v>0</v>
      </c>
      <c r="AC12">
        <f>MAX(Y12:AA12)</f>
        <v>12</v>
      </c>
      <c r="AD12">
        <f t="shared" si="2"/>
        <v>4.8000000000000007</v>
      </c>
      <c r="AG12" t="s">
        <v>27</v>
      </c>
    </row>
    <row r="13" spans="2:38" x14ac:dyDescent="0.25">
      <c r="B13" t="s">
        <v>11</v>
      </c>
      <c r="C13">
        <v>0.1</v>
      </c>
      <c r="E13" t="s">
        <v>20</v>
      </c>
      <c r="F13">
        <f>MAX(F10:F12)</f>
        <v>12</v>
      </c>
      <c r="G13">
        <f t="shared" ref="G13" si="22">MAX(G10:G12)</f>
        <v>8</v>
      </c>
      <c r="H13">
        <f t="shared" ref="H13" si="23">MAX(H10:H12)</f>
        <v>4</v>
      </c>
      <c r="L13" t="s">
        <v>16</v>
      </c>
      <c r="M13" s="6">
        <f t="shared" si="17"/>
        <v>12</v>
      </c>
      <c r="N13" s="7">
        <f t="shared" si="17"/>
        <v>8</v>
      </c>
      <c r="O13" s="8">
        <f t="shared" si="17"/>
        <v>0</v>
      </c>
      <c r="P13">
        <f t="shared" si="20"/>
        <v>8.3999999999999986</v>
      </c>
      <c r="R13" t="s">
        <v>16</v>
      </c>
      <c r="S13" s="6">
        <f t="shared" si="18"/>
        <v>12</v>
      </c>
      <c r="T13" s="7">
        <f t="shared" si="18"/>
        <v>8</v>
      </c>
      <c r="U13" s="8">
        <f t="shared" si="18"/>
        <v>0</v>
      </c>
      <c r="V13">
        <f t="shared" si="21"/>
        <v>6.6</v>
      </c>
      <c r="X13" t="s">
        <v>20</v>
      </c>
      <c r="Y13">
        <f>MAX(Y10:Y12)</f>
        <v>12</v>
      </c>
      <c r="Z13">
        <f t="shared" ref="Z13" si="24">MAX(Z10:Z12)</f>
        <v>8</v>
      </c>
      <c r="AA13">
        <f t="shared" ref="AA13" si="25">MAX(AA10:AA12)</f>
        <v>4</v>
      </c>
    </row>
    <row r="14" spans="2:38" x14ac:dyDescent="0.25">
      <c r="B14" t="s">
        <v>12</v>
      </c>
      <c r="C14">
        <v>0.6</v>
      </c>
      <c r="L14" t="s">
        <v>20</v>
      </c>
      <c r="M14">
        <f>MAX(M11:M13)</f>
        <v>12</v>
      </c>
      <c r="N14">
        <f t="shared" ref="N14" si="26">MAX(N11:N13)</f>
        <v>8</v>
      </c>
      <c r="O14">
        <f t="shared" ref="O14" si="27">MAX(O11:O13)</f>
        <v>4</v>
      </c>
      <c r="R14" t="s">
        <v>20</v>
      </c>
      <c r="S14">
        <f>MAX(S11:S13)</f>
        <v>12</v>
      </c>
      <c r="T14">
        <f t="shared" ref="T14" si="28">MAX(T11:T13)</f>
        <v>8</v>
      </c>
      <c r="U14">
        <f t="shared" ref="U14" si="29">MAX(U11:U13)</f>
        <v>4</v>
      </c>
      <c r="AG14" t="s">
        <v>30</v>
      </c>
    </row>
    <row r="15" spans="2:38" x14ac:dyDescent="0.25">
      <c r="L15" t="s">
        <v>23</v>
      </c>
      <c r="M15">
        <v>0.3</v>
      </c>
      <c r="N15">
        <v>0.6</v>
      </c>
      <c r="O15">
        <v>0.1</v>
      </c>
      <c r="R15" t="s">
        <v>23</v>
      </c>
      <c r="S15">
        <v>0.33</v>
      </c>
      <c r="T15">
        <v>0.33</v>
      </c>
      <c r="U15">
        <v>0.33</v>
      </c>
      <c r="AG15" t="s">
        <v>31</v>
      </c>
    </row>
    <row r="16" spans="2:38" x14ac:dyDescent="0.25">
      <c r="AG16" t="s">
        <v>32</v>
      </c>
      <c r="AJ16" t="s">
        <v>35</v>
      </c>
      <c r="AK16" s="2" t="s">
        <v>36</v>
      </c>
    </row>
    <row r="17" spans="23:39" x14ac:dyDescent="0.25">
      <c r="W17" t="s">
        <v>33</v>
      </c>
      <c r="AG17" t="s">
        <v>34</v>
      </c>
    </row>
    <row r="19" spans="23:39" x14ac:dyDescent="0.25">
      <c r="AG19" t="s">
        <v>13</v>
      </c>
      <c r="AH19" t="s">
        <v>17</v>
      </c>
      <c r="AI19" t="s">
        <v>18</v>
      </c>
      <c r="AJ19" t="s">
        <v>19</v>
      </c>
    </row>
    <row r="20" spans="23:39" x14ac:dyDescent="0.25">
      <c r="AG20" t="s">
        <v>14</v>
      </c>
      <c r="AH20" s="1">
        <v>0</v>
      </c>
      <c r="AI20" s="2">
        <v>0</v>
      </c>
      <c r="AJ20" s="3">
        <v>0</v>
      </c>
      <c r="AK20" s="9">
        <f>SUM(AH20:AJ20)</f>
        <v>0</v>
      </c>
      <c r="AL20" s="9" t="s">
        <v>39</v>
      </c>
      <c r="AM20" s="9">
        <v>1</v>
      </c>
    </row>
    <row r="21" spans="23:39" x14ac:dyDescent="0.25">
      <c r="AG21" t="s">
        <v>15</v>
      </c>
      <c r="AH21" s="4">
        <v>0</v>
      </c>
      <c r="AI21">
        <v>0</v>
      </c>
      <c r="AJ21" s="5">
        <v>0</v>
      </c>
      <c r="AK21" s="9">
        <f t="shared" ref="AK21:AK22" si="30">SUM(AH21:AJ21)</f>
        <v>0</v>
      </c>
      <c r="AL21" s="9" t="s">
        <v>39</v>
      </c>
      <c r="AM21" s="9">
        <v>1</v>
      </c>
    </row>
    <row r="22" spans="23:39" x14ac:dyDescent="0.25">
      <c r="AG22" t="s">
        <v>16</v>
      </c>
      <c r="AH22" s="6">
        <v>0</v>
      </c>
      <c r="AI22" s="7">
        <v>0</v>
      </c>
      <c r="AJ22" s="8">
        <v>0</v>
      </c>
      <c r="AK22" s="9">
        <f t="shared" si="30"/>
        <v>0</v>
      </c>
      <c r="AL22" s="9" t="s">
        <v>39</v>
      </c>
      <c r="AM22" s="9">
        <v>1</v>
      </c>
    </row>
    <row r="23" spans="23:39" x14ac:dyDescent="0.25">
      <c r="AG23" t="s">
        <v>50</v>
      </c>
    </row>
    <row r="24" spans="23:39" x14ac:dyDescent="0.25">
      <c r="AG24" s="10" t="s">
        <v>40</v>
      </c>
      <c r="AH24" s="10" t="s">
        <v>41</v>
      </c>
      <c r="AI24" s="10" t="s">
        <v>42</v>
      </c>
      <c r="AJ24" s="21"/>
      <c r="AK24" s="9"/>
      <c r="AL24" s="9"/>
      <c r="AM24" s="9"/>
    </row>
    <row r="25" spans="23:39" x14ac:dyDescent="0.25">
      <c r="AD25">
        <f>AG25*$AK$32</f>
        <v>0.19999999999999996</v>
      </c>
      <c r="AE25">
        <f t="shared" ref="AE25:AF25" si="31">AH25*$AK$32</f>
        <v>8.0000000000000029E-2</v>
      </c>
      <c r="AF25">
        <f t="shared" si="31"/>
        <v>0.72</v>
      </c>
      <c r="AG25" s="11">
        <v>3.3783783783783779E-2</v>
      </c>
      <c r="AH25" s="11">
        <v>1.3513513513513518E-2</v>
      </c>
      <c r="AI25" s="11">
        <v>0.12162162162162161</v>
      </c>
      <c r="AJ25" s="21"/>
      <c r="AK25" s="9"/>
      <c r="AL25" s="9"/>
      <c r="AM25" s="9"/>
    </row>
    <row r="26" spans="23:39" x14ac:dyDescent="0.25">
      <c r="AG26" s="12">
        <v>12</v>
      </c>
      <c r="AH26" s="13">
        <v>8</v>
      </c>
      <c r="AI26" s="14">
        <v>4</v>
      </c>
      <c r="AJ26" s="21"/>
      <c r="AK26" s="9">
        <f>SUMPRODUCT($AG$25:$AI$25,AG26:AI26)</f>
        <v>1</v>
      </c>
      <c r="AL26" s="9" t="s">
        <v>39</v>
      </c>
      <c r="AM26" s="9">
        <v>1</v>
      </c>
    </row>
    <row r="27" spans="23:39" x14ac:dyDescent="0.25">
      <c r="AG27" s="15">
        <v>4</v>
      </c>
      <c r="AH27" s="21">
        <v>10</v>
      </c>
      <c r="AI27" s="16">
        <v>6</v>
      </c>
      <c r="AJ27" s="21"/>
      <c r="AK27" s="9">
        <f t="shared" ref="AK27:AK28" si="32">SUMPRODUCT($AG$25:$AI$25,AG27:AI27)</f>
        <v>1</v>
      </c>
      <c r="AL27" s="9" t="s">
        <v>39</v>
      </c>
      <c r="AM27" s="9">
        <v>1</v>
      </c>
    </row>
    <row r="28" spans="23:39" x14ac:dyDescent="0.25">
      <c r="AG28" s="17">
        <v>0</v>
      </c>
      <c r="AH28" s="18">
        <v>2</v>
      </c>
      <c r="AI28" s="19">
        <v>8</v>
      </c>
      <c r="AJ28" s="21"/>
      <c r="AK28" s="9">
        <f t="shared" si="32"/>
        <v>1</v>
      </c>
      <c r="AL28" s="9" t="s">
        <v>39</v>
      </c>
      <c r="AM28" s="9">
        <v>1</v>
      </c>
    </row>
    <row r="29" spans="23:39" x14ac:dyDescent="0.25">
      <c r="AG29" s="21"/>
      <c r="AH29" s="21"/>
      <c r="AI29" s="21"/>
      <c r="AJ29" s="21"/>
      <c r="AK29" s="9"/>
      <c r="AL29" s="9"/>
      <c r="AM29" s="9"/>
    </row>
    <row r="30" spans="23:39" x14ac:dyDescent="0.25">
      <c r="AG30" s="9"/>
      <c r="AH30" s="9"/>
      <c r="AI30" s="9"/>
      <c r="AJ30" s="9"/>
      <c r="AK30" s="9"/>
      <c r="AL30" s="9"/>
      <c r="AM30" s="9"/>
    </row>
    <row r="31" spans="23:39" x14ac:dyDescent="0.25">
      <c r="AG31" s="9"/>
      <c r="AH31" s="9"/>
      <c r="AI31" s="9"/>
      <c r="AJ31" s="9"/>
      <c r="AK31" s="9">
        <f>SUM(AG25:AJ25)</f>
        <v>0.16891891891891891</v>
      </c>
      <c r="AL31" s="20" t="s">
        <v>43</v>
      </c>
      <c r="AM31" s="20"/>
    </row>
    <row r="32" spans="23:39" x14ac:dyDescent="0.25">
      <c r="AG32" s="9"/>
      <c r="AH32" s="9"/>
      <c r="AI32" s="9"/>
      <c r="AJ32" s="9"/>
      <c r="AK32" s="9">
        <f>1/AK31</f>
        <v>5.92</v>
      </c>
      <c r="AL32" s="20" t="s">
        <v>44</v>
      </c>
      <c r="AM32" s="20"/>
    </row>
    <row r="33" spans="30:39" x14ac:dyDescent="0.25">
      <c r="AG33" s="9" t="s">
        <v>49</v>
      </c>
      <c r="AH33" s="9"/>
      <c r="AI33" s="9"/>
      <c r="AJ33" s="9"/>
      <c r="AK33" s="9"/>
      <c r="AL33" s="9"/>
      <c r="AM33" s="9"/>
    </row>
    <row r="34" spans="30:39" x14ac:dyDescent="0.25">
      <c r="AG34" s="10" t="s">
        <v>45</v>
      </c>
      <c r="AH34" s="10" t="s">
        <v>46</v>
      </c>
      <c r="AI34" s="10" t="s">
        <v>47</v>
      </c>
      <c r="AJ34" s="21"/>
      <c r="AK34" s="9"/>
      <c r="AL34" s="9"/>
      <c r="AM34" s="9"/>
    </row>
    <row r="35" spans="30:39" x14ac:dyDescent="0.25">
      <c r="AD35">
        <f>AG35*$AK$32</f>
        <v>0.43999999999999995</v>
      </c>
      <c r="AE35">
        <f t="shared" ref="AE35:AF35" si="33">AH35*$AK$32</f>
        <v>0.16</v>
      </c>
      <c r="AF35">
        <f t="shared" si="33"/>
        <v>0.4</v>
      </c>
      <c r="AG35" s="11">
        <v>7.4324324324324315E-2</v>
      </c>
      <c r="AH35" s="11">
        <v>2.7027027027027029E-2</v>
      </c>
      <c r="AI35" s="11">
        <v>6.7567567567567571E-2</v>
      </c>
      <c r="AJ35" s="21"/>
      <c r="AK35" s="9"/>
      <c r="AL35" s="9"/>
      <c r="AM35" s="9"/>
    </row>
    <row r="36" spans="30:39" x14ac:dyDescent="0.25">
      <c r="AG36" s="12">
        <v>12</v>
      </c>
      <c r="AH36" s="13">
        <v>4</v>
      </c>
      <c r="AI36" s="14">
        <v>0</v>
      </c>
      <c r="AJ36" s="21"/>
      <c r="AK36" s="9">
        <f>SUMPRODUCT(AG36:AI36,$AG$35:$AI$35)</f>
        <v>0.99999999999999989</v>
      </c>
      <c r="AL36" s="9" t="s">
        <v>48</v>
      </c>
      <c r="AM36" s="9">
        <v>1</v>
      </c>
    </row>
    <row r="37" spans="30:39" x14ac:dyDescent="0.25">
      <c r="AG37" s="15">
        <v>8</v>
      </c>
      <c r="AH37" s="21">
        <v>10</v>
      </c>
      <c r="AI37" s="16">
        <v>2</v>
      </c>
      <c r="AJ37" s="21"/>
      <c r="AK37" s="9">
        <f>SUMPRODUCT(AG37:AI37,$AG$35:$AI$35)</f>
        <v>1</v>
      </c>
      <c r="AL37" s="9" t="s">
        <v>48</v>
      </c>
      <c r="AM37" s="9">
        <v>1</v>
      </c>
    </row>
    <row r="38" spans="30:39" x14ac:dyDescent="0.25">
      <c r="AG38" s="17">
        <v>4</v>
      </c>
      <c r="AH38" s="18">
        <v>6</v>
      </c>
      <c r="AI38" s="19">
        <v>8</v>
      </c>
      <c r="AJ38" s="21"/>
      <c r="AK38" s="9">
        <f>SUMPRODUCT(AG38:AI38,$AG$35:$AI$35)</f>
        <v>1</v>
      </c>
      <c r="AL38" s="9" t="s">
        <v>48</v>
      </c>
      <c r="AM38" s="9">
        <v>1</v>
      </c>
    </row>
    <row r="39" spans="30:39" x14ac:dyDescent="0.25">
      <c r="AG39" s="21"/>
      <c r="AH39" s="21"/>
      <c r="AI39" s="21"/>
      <c r="AJ39" s="21"/>
      <c r="AK39" s="9"/>
      <c r="AL39" s="9"/>
      <c r="AM39" s="9"/>
    </row>
    <row r="40" spans="30:39" x14ac:dyDescent="0.25">
      <c r="AG40" s="9"/>
      <c r="AH40" s="9"/>
      <c r="AI40" s="9"/>
      <c r="AJ40" s="9"/>
      <c r="AK40" s="9"/>
      <c r="AL40" s="9"/>
      <c r="AM40" s="9"/>
    </row>
    <row r="41" spans="30:39" x14ac:dyDescent="0.25">
      <c r="AG41" s="9"/>
      <c r="AH41" s="9"/>
      <c r="AI41" s="9"/>
      <c r="AJ41" s="9"/>
      <c r="AK41" s="9">
        <f>SUM(AG35:AJ35)</f>
        <v>0.16891891891891891</v>
      </c>
      <c r="AL41" s="20" t="s">
        <v>43</v>
      </c>
      <c r="AM41" s="20"/>
    </row>
    <row r="42" spans="30:39" x14ac:dyDescent="0.25">
      <c r="AG42" s="9"/>
      <c r="AH42" s="9"/>
      <c r="AI42" s="9"/>
      <c r="AJ42" s="9"/>
      <c r="AK42" s="9">
        <f>1/AK41</f>
        <v>5.92</v>
      </c>
      <c r="AL42" s="20" t="s">
        <v>44</v>
      </c>
      <c r="AM42" s="20"/>
    </row>
  </sheetData>
  <mergeCells count="4">
    <mergeCell ref="AL31:AM31"/>
    <mergeCell ref="AL32:AM32"/>
    <mergeCell ref="AL41:AM41"/>
    <mergeCell ref="AL42:AM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Глушаченко</dc:creator>
  <cp:lastModifiedBy>Никита Глушаченко</cp:lastModifiedBy>
  <dcterms:created xsi:type="dcterms:W3CDTF">2015-06-05T18:19:34Z</dcterms:created>
  <dcterms:modified xsi:type="dcterms:W3CDTF">2023-11-12T17:41:43Z</dcterms:modified>
</cp:coreProperties>
</file>