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10" windowWidth="38340" windowHeight="20090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I91" i="1" l="1"/>
  <c r="J91" i="1" s="1"/>
  <c r="G91" i="1"/>
  <c r="I90" i="1"/>
  <c r="J90" i="1" s="1"/>
  <c r="G90" i="1"/>
  <c r="I89" i="1"/>
  <c r="J89" i="1" s="1"/>
  <c r="G89" i="1"/>
  <c r="J88" i="1"/>
  <c r="I88" i="1"/>
  <c r="G88" i="1"/>
  <c r="I87" i="1"/>
  <c r="J87" i="1" s="1"/>
  <c r="G87" i="1"/>
  <c r="I86" i="1"/>
  <c r="J86" i="1" s="1"/>
  <c r="G86" i="1"/>
  <c r="J85" i="1"/>
  <c r="I85" i="1"/>
  <c r="G85" i="1"/>
  <c r="I84" i="1"/>
  <c r="J84" i="1" s="1"/>
  <c r="G84" i="1"/>
  <c r="I83" i="1"/>
  <c r="J83" i="1" s="1"/>
  <c r="G83" i="1"/>
  <c r="J82" i="1"/>
  <c r="I82" i="1"/>
  <c r="G82" i="1"/>
  <c r="I81" i="1"/>
  <c r="J81" i="1" s="1"/>
  <c r="G81" i="1"/>
  <c r="J80" i="1"/>
  <c r="I80" i="1"/>
  <c r="G80" i="1"/>
  <c r="J79" i="1"/>
  <c r="I79" i="1"/>
  <c r="G79" i="1"/>
  <c r="I78" i="1"/>
  <c r="J78" i="1" s="1"/>
  <c r="G78" i="1"/>
  <c r="J77" i="1"/>
  <c r="I77" i="1"/>
  <c r="G77" i="1"/>
  <c r="I76" i="1"/>
  <c r="J76" i="1" s="1"/>
  <c r="G76" i="1"/>
  <c r="J75" i="1"/>
  <c r="I75" i="1"/>
  <c r="G75" i="1"/>
  <c r="J74" i="1"/>
  <c r="I74" i="1"/>
  <c r="G74" i="1"/>
  <c r="J73" i="1"/>
  <c r="I73" i="1"/>
  <c r="G73" i="1"/>
  <c r="I72" i="1"/>
  <c r="J72" i="1" s="1"/>
  <c r="G72" i="1"/>
  <c r="J71" i="1"/>
  <c r="I71" i="1"/>
  <c r="G71" i="1"/>
  <c r="J70" i="1"/>
  <c r="I70" i="1"/>
  <c r="G70" i="1"/>
  <c r="J69" i="1"/>
  <c r="I69" i="1"/>
  <c r="G69" i="1"/>
  <c r="J68" i="1"/>
  <c r="I68" i="1"/>
  <c r="G68" i="1"/>
  <c r="J67" i="1"/>
  <c r="I67" i="1"/>
  <c r="G67" i="1"/>
  <c r="J66" i="1"/>
  <c r="I66" i="1"/>
  <c r="G66" i="1"/>
  <c r="I65" i="1"/>
  <c r="J65" i="1" s="1"/>
  <c r="G65" i="1"/>
  <c r="J64" i="1"/>
  <c r="I64" i="1"/>
  <c r="G64" i="1"/>
  <c r="J63" i="1"/>
  <c r="I63" i="1"/>
  <c r="G63" i="1"/>
  <c r="J62" i="1"/>
  <c r="I62" i="1"/>
  <c r="G62" i="1"/>
  <c r="J61" i="1"/>
  <c r="I61" i="1"/>
  <c r="G61" i="1"/>
  <c r="J60" i="1"/>
  <c r="I60" i="1"/>
  <c r="G60" i="1"/>
  <c r="J59" i="1"/>
  <c r="I59" i="1"/>
  <c r="G59" i="1"/>
  <c r="J58" i="1"/>
  <c r="I58" i="1"/>
  <c r="G58" i="1"/>
  <c r="J57" i="1"/>
  <c r="I57" i="1"/>
  <c r="G57" i="1"/>
  <c r="J56" i="1"/>
  <c r="I56" i="1"/>
  <c r="G56" i="1"/>
  <c r="J55" i="1"/>
  <c r="I55" i="1"/>
  <c r="G55" i="1"/>
  <c r="J54" i="1"/>
  <c r="I54" i="1"/>
  <c r="G54" i="1"/>
  <c r="J53" i="1"/>
  <c r="I53" i="1"/>
  <c r="G53" i="1"/>
  <c r="J52" i="1"/>
  <c r="I52" i="1"/>
  <c r="G52" i="1"/>
  <c r="J51" i="1"/>
  <c r="I51" i="1"/>
  <c r="G51" i="1"/>
  <c r="J50" i="1"/>
  <c r="I50" i="1"/>
  <c r="G50" i="1"/>
  <c r="J49" i="1"/>
  <c r="I49" i="1"/>
  <c r="G49" i="1"/>
  <c r="J48" i="1"/>
  <c r="I48" i="1"/>
  <c r="G48" i="1"/>
  <c r="J47" i="1"/>
  <c r="I47" i="1"/>
  <c r="G47" i="1"/>
  <c r="J46" i="1"/>
  <c r="I46" i="1"/>
  <c r="G46" i="1"/>
  <c r="I45" i="1"/>
  <c r="J45" i="1" s="1"/>
  <c r="G45" i="1"/>
  <c r="J44" i="1"/>
  <c r="I44" i="1"/>
  <c r="G44" i="1"/>
  <c r="J43" i="1"/>
  <c r="I43" i="1"/>
  <c r="G43" i="1"/>
  <c r="J42" i="1"/>
  <c r="I42" i="1"/>
  <c r="G42" i="1"/>
  <c r="J41" i="1"/>
  <c r="I41" i="1"/>
  <c r="G41" i="1"/>
  <c r="J40" i="1"/>
  <c r="I40" i="1"/>
  <c r="G40" i="1"/>
  <c r="J39" i="1"/>
  <c r="I39" i="1"/>
  <c r="G39" i="1"/>
  <c r="J38" i="1"/>
  <c r="I38" i="1"/>
  <c r="G38" i="1"/>
  <c r="J37" i="1"/>
  <c r="I37" i="1"/>
  <c r="G37" i="1"/>
  <c r="J36" i="1"/>
  <c r="I36" i="1"/>
  <c r="G36" i="1"/>
  <c r="J35" i="1"/>
  <c r="I35" i="1"/>
  <c r="G35" i="1"/>
  <c r="J34" i="1"/>
  <c r="I34" i="1"/>
  <c r="G34" i="1"/>
  <c r="J33" i="1"/>
  <c r="I33" i="1"/>
  <c r="G33" i="1"/>
  <c r="J32" i="1"/>
  <c r="I32" i="1"/>
  <c r="G32" i="1"/>
  <c r="J31" i="1"/>
  <c r="I31" i="1"/>
  <c r="G31" i="1"/>
  <c r="J30" i="1"/>
  <c r="I30" i="1"/>
  <c r="G30" i="1"/>
  <c r="J29" i="1"/>
  <c r="I29" i="1"/>
  <c r="G29" i="1"/>
  <c r="J28" i="1"/>
  <c r="I28" i="1"/>
  <c r="G28" i="1"/>
  <c r="J27" i="1"/>
  <c r="I27" i="1"/>
  <c r="G27" i="1"/>
  <c r="J26" i="1"/>
  <c r="I26" i="1"/>
  <c r="G26" i="1"/>
  <c r="J25" i="1"/>
  <c r="I25" i="1"/>
  <c r="G25" i="1"/>
  <c r="J24" i="1"/>
  <c r="I24" i="1"/>
  <c r="G24" i="1"/>
  <c r="J23" i="1"/>
  <c r="I23" i="1"/>
  <c r="G23" i="1"/>
  <c r="J22" i="1"/>
  <c r="I22" i="1"/>
  <c r="G22" i="1"/>
  <c r="J21" i="1"/>
  <c r="I21" i="1"/>
  <c r="G21" i="1"/>
  <c r="J20" i="1"/>
  <c r="I20" i="1"/>
  <c r="G20" i="1"/>
  <c r="J19" i="1"/>
  <c r="I19" i="1"/>
  <c r="G19" i="1"/>
  <c r="J18" i="1"/>
  <c r="I18" i="1"/>
  <c r="G18" i="1"/>
  <c r="J17" i="1"/>
  <c r="I17" i="1"/>
  <c r="G17" i="1"/>
  <c r="J16" i="1"/>
  <c r="I16" i="1"/>
  <c r="G16" i="1"/>
  <c r="J15" i="1"/>
  <c r="I15" i="1"/>
  <c r="G15" i="1"/>
  <c r="J14" i="1"/>
  <c r="I14" i="1"/>
  <c r="G14" i="1"/>
  <c r="J13" i="1"/>
  <c r="I13" i="1"/>
  <c r="G13" i="1"/>
  <c r="J12" i="1"/>
  <c r="I12" i="1"/>
  <c r="G12" i="1"/>
  <c r="J11" i="1"/>
  <c r="I11" i="1"/>
  <c r="G11" i="1"/>
  <c r="J10" i="1"/>
  <c r="I10" i="1"/>
  <c r="G10" i="1"/>
  <c r="J9" i="1"/>
  <c r="I9" i="1"/>
  <c r="G9" i="1"/>
  <c r="J8" i="1"/>
  <c r="I8" i="1"/>
  <c r="G8" i="1"/>
  <c r="J7" i="1"/>
  <c r="I7" i="1"/>
  <c r="G7" i="1"/>
  <c r="J6" i="1"/>
  <c r="I6" i="1"/>
  <c r="G6" i="1"/>
  <c r="J5" i="1"/>
  <c r="I5" i="1"/>
  <c r="G5" i="1"/>
  <c r="J4" i="1"/>
  <c r="I4" i="1"/>
  <c r="G4" i="1"/>
  <c r="J3" i="1"/>
  <c r="I3" i="1"/>
  <c r="G3" i="1"/>
  <c r="J2" i="1"/>
  <c r="I2" i="1"/>
  <c r="G2" i="1"/>
</calcChain>
</file>

<file path=xl/sharedStrings.xml><?xml version="1.0" encoding="utf-8"?>
<sst xmlns="http://schemas.openxmlformats.org/spreadsheetml/2006/main" count="369" uniqueCount="246">
  <si>
    <t>Поз. обозн</t>
  </si>
  <si>
    <t>Код</t>
  </si>
  <si>
    <t>Наименование</t>
  </si>
  <si>
    <t>Завод изготовитель</t>
  </si>
  <si>
    <t/>
  </si>
  <si>
    <t>3240100</t>
  </si>
  <si>
    <t>Кольцевой кабельный наконечник C-RC 25/M6</t>
  </si>
  <si>
    <t>Phoenix Contact</t>
  </si>
  <si>
    <t>3200014</t>
  </si>
  <si>
    <t>Кабельный наконечник AI 2X0,25- 8 WH</t>
  </si>
  <si>
    <t>3200577</t>
  </si>
  <si>
    <t>Кабельный наконечник AI 25 -16 YE</t>
  </si>
  <si>
    <t>828736</t>
  </si>
  <si>
    <t>Маркировка для клеммных модулей - UCT-TM 6</t>
  </si>
  <si>
    <t>706647</t>
  </si>
  <si>
    <t>Разделительная пластина - TPNS-UK</t>
  </si>
  <si>
    <t>822479</t>
  </si>
  <si>
    <t>Держатель маркировки  проводника PATG 4/30 6-10 мм</t>
  </si>
  <si>
    <t>3202533</t>
  </si>
  <si>
    <t>Кабельный наконечник AI 2,5 -10 BU</t>
  </si>
  <si>
    <t>3240085</t>
  </si>
  <si>
    <t>Кольцевой кабельный наконечник C-RC 6/M6</t>
  </si>
  <si>
    <t>3200535</t>
  </si>
  <si>
    <t>Кабельный наконечник AI 4 -10 GY</t>
  </si>
  <si>
    <t>828740</t>
  </si>
  <si>
    <t>Маркировка для клеммных модулей - UCT-TM 8</t>
  </si>
  <si>
    <t>829144</t>
  </si>
  <si>
    <t>Маркировка для клеммных модулей - UCT-TM 12</t>
  </si>
  <si>
    <t>3240090</t>
  </si>
  <si>
    <t>Кольцевой кабельный наконечник C-RC 10/M6</t>
  </si>
  <si>
    <t>3200551</t>
  </si>
  <si>
    <t>Кабельный наконечник AI 10 -12 RD</t>
  </si>
  <si>
    <t>829146</t>
  </si>
  <si>
    <t>Маркировка для клеммных модулей - UCT-TM 16</t>
  </si>
  <si>
    <t>3200195</t>
  </si>
  <si>
    <t>Кабельный наконечник AI 1,5 -10 BK</t>
  </si>
  <si>
    <t>3240080</t>
  </si>
  <si>
    <t>Кольцевой кабельный наконечник C-RC 2,5/M6</t>
  </si>
  <si>
    <t>822466</t>
  </si>
  <si>
    <t>Держатель маркировки  проводника PATG 3/30 4-7 мм</t>
  </si>
  <si>
    <t>828734</t>
  </si>
  <si>
    <t>Маркировка для клеммных модулей - UCT-TM 5</t>
  </si>
  <si>
    <t>828770</t>
  </si>
  <si>
    <t>Маркер для кабелей - US-WMT (30X4)</t>
  </si>
  <si>
    <t>822453</t>
  </si>
  <si>
    <t>Держатель маркировки  проводника PATG 2/30 2-4 мм</t>
  </si>
  <si>
    <t>1004348</t>
  </si>
  <si>
    <t>Держатель маркировки  клеммных коробок - KLM-A</t>
  </si>
  <si>
    <t>3200988</t>
  </si>
  <si>
    <t>Кабельный наконечник AI 2X1 -10 RD</t>
  </si>
  <si>
    <t>3201534</t>
  </si>
  <si>
    <t>Кабельный наконечник AI 2X1,5 -10 BK</t>
  </si>
  <si>
    <t>3200182</t>
  </si>
  <si>
    <t>Кабельный наконечник AI 1 -10 RD</t>
  </si>
  <si>
    <t>829438</t>
  </si>
  <si>
    <t>Фиксируемые таблички - US-EMP (44X7)</t>
  </si>
  <si>
    <t>3047316</t>
  </si>
  <si>
    <t>Разделительная пластина - ATP-UTTB 2,5/4</t>
  </si>
  <si>
    <t>800886</t>
  </si>
  <si>
    <t>Концевой стопор E/NS 35N</t>
  </si>
  <si>
    <t>1L, 2L, L</t>
  </si>
  <si>
    <t>51771</t>
  </si>
  <si>
    <t>провод H07Z-K BN (1,5 QMM)</t>
  </si>
  <si>
    <t>HELUKABEL</t>
  </si>
  <si>
    <t>1N, 2N, N</t>
  </si>
  <si>
    <t>51770</t>
  </si>
  <si>
    <t>провод H07Z-K BLAU (1,5 QMM)</t>
  </si>
  <si>
    <t>1PE, 2PE, PE</t>
  </si>
  <si>
    <t>51769</t>
  </si>
  <si>
    <t>провод H07Z-K GN/GE (1,5 QMM)</t>
  </si>
  <si>
    <t>1, 2</t>
  </si>
  <si>
    <t>52896</t>
  </si>
  <si>
    <t>провод H05Z-K GRAU (1 QMM)</t>
  </si>
  <si>
    <t>52892</t>
  </si>
  <si>
    <t>провод H05Z-K BLAU (1 QMM)</t>
  </si>
  <si>
    <t>52894</t>
  </si>
  <si>
    <t>провод H05Z-K ROT (1 QMM)</t>
  </si>
  <si>
    <t>1L, 2L</t>
  </si>
  <si>
    <t>51807</t>
  </si>
  <si>
    <t>провод H07Z-K BN (10 QMM)</t>
  </si>
  <si>
    <t>51789</t>
  </si>
  <si>
    <t>провод H07Z-K BN (4 QMM)</t>
  </si>
  <si>
    <t>51780</t>
  </si>
  <si>
    <t>провод H07Z-K BN (2,5 QMM)</t>
  </si>
  <si>
    <t>51825</t>
  </si>
  <si>
    <t>провод H07Z-K BN (25 QMM)</t>
  </si>
  <si>
    <t>1N, 2N</t>
  </si>
  <si>
    <t>51788</t>
  </si>
  <si>
    <t>провод H07Z-K BLAU (4 QMM)</t>
  </si>
  <si>
    <t>52953</t>
  </si>
  <si>
    <t>провод H07Z-K BLAU (2,5 QMM)</t>
  </si>
  <si>
    <t>1PE, 2PE</t>
  </si>
  <si>
    <t>51805</t>
  </si>
  <si>
    <t>провод H07Z-K GN/GE (10 QMM)</t>
  </si>
  <si>
    <t>51787</t>
  </si>
  <si>
    <t>провод H07Z-K GN/GE (4 QMM)</t>
  </si>
  <si>
    <t>51823</t>
  </si>
  <si>
    <t>провод H07Z-K GN/GE (25 QMM)</t>
  </si>
  <si>
    <t>51778</t>
  </si>
  <si>
    <t>провод H07Z-K GN/GE (2,5 QMM)</t>
  </si>
  <si>
    <t>1W, 2W</t>
  </si>
  <si>
    <t>81286</t>
  </si>
  <si>
    <t>Кабель CANBUS-1X2X0.22-IN</t>
  </si>
  <si>
    <t>1X2:1-1X2:14, 1X3:1-1X3:38, 1X4:1-1X4:12, 1X5:1-1X5:36, 2X7:1-2X7:24, 2X8:1-2X8:38, 2X9:1-2X9:12, 2X10:1-2X10:36, 3X12:1-3X12:32</t>
  </si>
  <si>
    <t>3044636</t>
  </si>
  <si>
    <t>Проходная клемма - UTTB 2,5</t>
  </si>
  <si>
    <t>1XT2:1-1XT6:1, 1XT8:1-1XT27:1, 1XT34:1, 2XT3:1-2XT10:1, 2XT12:1-2XT31:1, 1XT8:3-1XT14:3, 2XT12:3-2XT18:3, 1XT8:2-1XT14:2, 2XT12:2-2XT18:2</t>
  </si>
  <si>
    <t>3044102</t>
  </si>
  <si>
    <t>Проходная клемма - UT 4 серая</t>
  </si>
  <si>
    <t>1XT2:2-1XT6:2, 1XT15:2-1XT27:2, 1XT34:2, 2XT3:2-2XT10:2, 2XT19:2-2XT31:2</t>
  </si>
  <si>
    <t>3044115</t>
  </si>
  <si>
    <t>Проходная клемма - UT 4 BU синяя</t>
  </si>
  <si>
    <t>1XT2:3-1XT3:3, 1XT6:3, 1XT21:3-1XT27:3, 1XT34:3, 2XT3:3-2XT4:3, 2XT10:3, 2XT25:3-2XT31:3, 1XT8:4-1XT14:4, 2XT12:4-2XT18:4</t>
  </si>
  <si>
    <t>3044128</t>
  </si>
  <si>
    <t>Клеммы заземления UT 4 PE желто-зеленая</t>
  </si>
  <si>
    <t>1XT7:2, 2XT11:2, 1XT7:1, 2XT11:1, 1XT7:3, 2XT11:3</t>
  </si>
  <si>
    <t>3044199</t>
  </si>
  <si>
    <t>Проходная клемма - UT 16 серая</t>
  </si>
  <si>
    <t>1XT28:2, 2XT32:2-2XT33:2</t>
  </si>
  <si>
    <t>3044144</t>
  </si>
  <si>
    <t>Проходная клемма - UT 6 BU синяя</t>
  </si>
  <si>
    <t>1XT28:1, 2XT32:1-2XT33:1</t>
  </si>
  <si>
    <t>3044131</t>
  </si>
  <si>
    <t>Проходная клемма - UT 6 серая</t>
  </si>
  <si>
    <t>1XT28:3, 2XT32:3-2XT33:3</t>
  </si>
  <si>
    <t>3044157</t>
  </si>
  <si>
    <t>Клеммы заземления UT 6 PE желто-зеленая</t>
  </si>
  <si>
    <t>1XT1:1, 2XT1:1-2XT2:1, 1XT1:2, 2XT1:2-2XT2:2, 1XT1:3, 2XT1:3-2XT2:3</t>
  </si>
  <si>
    <t>3044225</t>
  </si>
  <si>
    <t>Проходная клемма - UT 35 серая</t>
  </si>
  <si>
    <t>1XT1:4, 2XT1:4-2XT2:4</t>
  </si>
  <si>
    <t>3044241</t>
  </si>
  <si>
    <t>Клеммы заземления UT 35 PE желто-зеленая</t>
  </si>
  <si>
    <t>1XT7:4, 2XT11:4</t>
  </si>
  <si>
    <t>3044212</t>
  </si>
  <si>
    <t>Клеммы заземления UT 16 PE желто-зеленая</t>
  </si>
  <si>
    <t>1KA1-1KA8, 2KA1-2KA11, 3KA1-3KA5</t>
  </si>
  <si>
    <t>2834517</t>
  </si>
  <si>
    <t>Релейный модуль - PR1-RSC3-LV-230AC/2X21</t>
  </si>
  <si>
    <t>1KM1-1KM8, 2KM1-2KM8</t>
  </si>
  <si>
    <t>3RT2023-1AP00</t>
  </si>
  <si>
    <t>Контактор 220V AC 9A 1NO1NC</t>
  </si>
  <si>
    <t>Siemens</t>
  </si>
  <si>
    <t>1KU1, 1KU7-1KU14, 2KU1-2KU2, 2KU11-2KU18</t>
  </si>
  <si>
    <t>2CCS800900R0191</t>
  </si>
  <si>
    <t>Реле дистанционного расцепителя S800-SOR24V AC/DC</t>
  </si>
  <si>
    <t>ABB</t>
  </si>
  <si>
    <t>1QF1, 2QF1-2QF2</t>
  </si>
  <si>
    <t>2CCS863001R0804</t>
  </si>
  <si>
    <t>Автоматический выключатель S803S 80A, 3P, 50кА, хар-ка C</t>
  </si>
  <si>
    <t>1QF1, 1QF7-1QF14, 2QF1-2QF2, 2QF11-2QF18</t>
  </si>
  <si>
    <t>2CCS800900R0011</t>
  </si>
  <si>
    <t>Модуль дополнительных контактов S800-AUX 2NO</t>
  </si>
  <si>
    <t>1QF8-1QF14, 1QF31, 2QF12-2QF18</t>
  </si>
  <si>
    <t>2CCS863001R0064</t>
  </si>
  <si>
    <t>Автоматический выключатель S803S 6A, 3P, 50кА, хар-ка C</t>
  </si>
  <si>
    <t>1QF4-1QF5, 1QF15-1QF20, 1QF33, 2QF5-2QF9, 2QF19-2QF24, 2QF37, 3SF2, 3SF4, 3SF7, 3SF9, 3SF11</t>
  </si>
  <si>
    <t>5SY8201-7</t>
  </si>
  <si>
    <t>Автоматический выключатель 1A, 2P, 70кА, хар-ка C</t>
  </si>
  <si>
    <t>1QF2, 1QF6, 1QF21-1QF26, 1QF32, 2QF3, 2QF10, 2QF25-2QF30, 2QF36, 3QF5, 3QF12</t>
  </si>
  <si>
    <t>5SY8206-7</t>
  </si>
  <si>
    <t>Автоматический выключатель 6A, 2P, 50кА, хар-ка C</t>
  </si>
  <si>
    <t>1QF3, 1QF6, 1QF21-1QF26, 1RCD1-1RCD8, 2QF4, 2QF10, 2QF25-2QF30, 2RCD1-2RCD8</t>
  </si>
  <si>
    <t>5ST3011-2</t>
  </si>
  <si>
    <t>Блок-контакты состояния с кнопкой TEST (AS) 2NO</t>
  </si>
  <si>
    <t>1QF27, 1SF1, 2QF31, 2SF1</t>
  </si>
  <si>
    <t>5SY8202-7</t>
  </si>
  <si>
    <t>Автоматический выключатель 2A, 2P, 70кА, хар-ка C</t>
  </si>
  <si>
    <t>1QF28-1QF29, 2QF32-2QF34</t>
  </si>
  <si>
    <t>2CCS862001R0254</t>
  </si>
  <si>
    <t>Автоматический выключатель S802S 25A, 2P, 50кА, хар-ка C</t>
  </si>
  <si>
    <t>1QF3, 2QF4</t>
  </si>
  <si>
    <t>5SY8210-7</t>
  </si>
  <si>
    <t>Автоматический выключатель 10A, 2P, 40кА, хар-ка C</t>
  </si>
  <si>
    <t>1QF30, 2QF35</t>
  </si>
  <si>
    <t>2CCS863001R0104</t>
  </si>
  <si>
    <t>Автоматический выключатель S803S 10A, 3P, 50кА, хар-ка C</t>
  </si>
  <si>
    <t>1QF34</t>
  </si>
  <si>
    <t>2CCS862001R0164</t>
  </si>
  <si>
    <t>Автоматический выключатель S802S 16A, 2P, 50кА, хар-ка C</t>
  </si>
  <si>
    <t>1QF7, 2QF11</t>
  </si>
  <si>
    <t>2CCS863001R0404</t>
  </si>
  <si>
    <t>Автоматический выключатель S803S 40A, 3P, 50кА, хар-ка C</t>
  </si>
  <si>
    <t>1R2-1R9, 2R3-2R10</t>
  </si>
  <si>
    <t>CF-100 (С1-4)</t>
  </si>
  <si>
    <t>Резистор углеродистый 1 Вт, 1.1 кОм, 5%,</t>
  </si>
  <si>
    <t>1RCD1-1RCD9, 2RCD1-2RCD9, 3RCD1-3RCD2</t>
  </si>
  <si>
    <t>5SV4311-0</t>
  </si>
  <si>
    <t>Устройство защитного отключения 1P+N(справа), тип АC, 16A 30mA</t>
  </si>
  <si>
    <t>1RCD10-1RCD11, 2RCD10-2RCD12</t>
  </si>
  <si>
    <t>5SV4312-0</t>
  </si>
  <si>
    <t>Устройство защитного отключения 1P+N(справа), тип АC, 25A 30mA</t>
  </si>
  <si>
    <t>1VFD1, 2VFD1-2VFD2</t>
  </si>
  <si>
    <t>6SL3210-1PE27-5AL0</t>
  </si>
  <si>
    <t>Силовой модуль PM240-2 со встроенным фильтром А, 37кВт</t>
  </si>
  <si>
    <t>6SL3243-0BB30-1HA3</t>
  </si>
  <si>
    <t>Блок управления CU230P-2 HVAC USS/M</t>
  </si>
  <si>
    <t>6SL3255-0AA00-4JA1</t>
  </si>
  <si>
    <t>Интеллектуальная панель оператора IOP</t>
  </si>
  <si>
    <t>1VFD2, 2VFD3</t>
  </si>
  <si>
    <t>6SL3210-5BE31-5CV0</t>
  </si>
  <si>
    <t>SINAMICS V20 Частотный преобразователь 15кВт</t>
  </si>
  <si>
    <t>1VFD3, 1VFD5, 1VFD7-1VFD9, 2VFD4, 2VFD6, 2VFD8-2VFD10</t>
  </si>
  <si>
    <t>6SL3210-5BE21-1CV0</t>
  </si>
  <si>
    <t>SINAMICS V20 Частотный преобразователь 1.1кВт</t>
  </si>
  <si>
    <t>1VFD4, 1VFD6, 2VFD5, 2VFD7</t>
  </si>
  <si>
    <t>6SL3210-5BE13-7CV0</t>
  </si>
  <si>
    <t>SINAMICS V20 Частотный преобразователь 0.37кВт</t>
  </si>
  <si>
    <t>1Z1, 2Z1</t>
  </si>
  <si>
    <t>6SL3202-0AE23-8CA0</t>
  </si>
  <si>
    <t>Выходной дроссель для частотного преобразователя SINAMICS V20 15кВт</t>
  </si>
  <si>
    <t>1Z2-1Z8, 2Z2-2Z8</t>
  </si>
  <si>
    <t>6SL3202-0AE16-1CA0</t>
  </si>
  <si>
    <t>Выходной дроссель для частотного преобразователя SINAMICS V20 1.1кВт</t>
  </si>
  <si>
    <t>3BK1-3BK5</t>
  </si>
  <si>
    <t>3110.000</t>
  </si>
  <si>
    <t>Регулятор внутренней температуры шкафа</t>
  </si>
  <si>
    <t>Rittal</t>
  </si>
  <si>
    <t>3BN1-3BN5</t>
  </si>
  <si>
    <t>SL1E/HY</t>
  </si>
  <si>
    <t>Реле потока воздуха</t>
  </si>
  <si>
    <t>SHUFT</t>
  </si>
  <si>
    <t>3EL1-3EL5</t>
  </si>
  <si>
    <t>2500.200</t>
  </si>
  <si>
    <t>Светильник на светодиодах 11Вт/230В</t>
  </si>
  <si>
    <t>3M1-3M5</t>
  </si>
  <si>
    <t>3241.100</t>
  </si>
  <si>
    <t>Фильтрующий вентилятор TopTherm 230</t>
  </si>
  <si>
    <t>3SB1-3SB10</t>
  </si>
  <si>
    <t>2500.460</t>
  </si>
  <si>
    <t>Концевой выключатель двери</t>
  </si>
  <si>
    <t>3SF1, 3SF3, 3SF6, 3SF8, 3SF10</t>
  </si>
  <si>
    <t>5SY8204-7</t>
  </si>
  <si>
    <t>Автоматический выключатель 4A, 2P, 50кА, хар-ка C</t>
  </si>
  <si>
    <t>3W</t>
  </si>
  <si>
    <t>Штекер с кабелем длиной 600мм, для концевого выключателя (поставляется комплектно с концевым выключателем двери)</t>
  </si>
  <si>
    <t>2500.400</t>
  </si>
  <si>
    <t>Кабель подключения длиной 3000 мм оранжевый</t>
  </si>
  <si>
    <t>3XS1-3XS2</t>
  </si>
  <si>
    <t>5TE6800</t>
  </si>
  <si>
    <t>Розетка 16A 3 полюса SCHUKO</t>
  </si>
  <si>
    <t>Сумма по шкафам</t>
  </si>
  <si>
    <t>Коэффицент</t>
  </si>
  <si>
    <t>Расчёт</t>
  </si>
  <si>
    <t>Упаковок, шт.</t>
  </si>
  <si>
    <t xml:space="preserve">В упаковке шт.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</si>
</sst>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164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abSelected="1" topLeftCell="A28" workbookViewId="0">
      <selection activeCell="A47" sqref="A47"/>
    </sheetView>
  </sheetViews>
  <sheetFormatPr defaultRowHeight="14.5" x14ac:dyDescent="0.35"/>
  <cols>
    <col min="1" max="1" width="120.90625" style="1" bestFit="1" customWidth="1"/>
    <col min="2" max="2" width="18.6328125" style="1" bestFit="1" customWidth="1"/>
    <col min="3" max="3" width="110.26953125" style="1" bestFit="1" customWidth="1"/>
    <col min="4" max="4" width="18" style="1" bestFit="1" customWidth="1"/>
    <col min="6" max="6" width="11.54296875" style="4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2">
        <v>1</v>
      </c>
      <c r="F1" s="4" t="s">
        <v>245</v>
      </c>
      <c r="G1" t="s">
        <v>241</v>
      </c>
      <c r="H1" t="s">
        <v>242</v>
      </c>
      <c r="I1" t="s">
        <v>243</v>
      </c>
      <c r="J1" t="s">
        <v>244</v>
      </c>
    </row>
    <row r="2" spans="1:10" x14ac:dyDescent="0.35">
      <c r="A2" s="1" t="s">
        <v>4</v>
      </c>
      <c r="B2" s="1" t="s">
        <v>5</v>
      </c>
      <c r="C2" s="1" t="s">
        <v>6</v>
      </c>
      <c r="D2" s="1" t="s">
        <v>7</v>
      </c>
      <c r="E2">
        <v>18</v>
      </c>
      <c r="F2" s="5">
        <v>100</v>
      </c>
      <c r="G2" s="2">
        <f>SUM($D$2:$E$2)</f>
        <v>18</v>
      </c>
      <c r="H2" s="3"/>
      <c r="I2" s="3">
        <f>($G$2)/$F$2</f>
        <v>0.18</v>
      </c>
      <c r="J2" s="2">
        <f>ROUNDUP($I$2,0)</f>
        <v>1</v>
      </c>
    </row>
    <row r="3" spans="1:10" x14ac:dyDescent="0.35">
      <c r="A3" s="1" t="s">
        <v>4</v>
      </c>
      <c r="B3" s="1" t="s">
        <v>8</v>
      </c>
      <c r="C3" s="1" t="s">
        <v>9</v>
      </c>
      <c r="D3" s="1" t="s">
        <v>7</v>
      </c>
      <c r="E3">
        <v>32</v>
      </c>
      <c r="F3" s="5">
        <v>100</v>
      </c>
      <c r="G3" s="2">
        <f>SUM($D$3:$E$3)</f>
        <v>32</v>
      </c>
      <c r="H3" s="3"/>
      <c r="I3" s="3">
        <f>($G$3)/$F$3</f>
        <v>0.32</v>
      </c>
      <c r="J3" s="2">
        <f>ROUNDUP($I$3,0)</f>
        <v>1</v>
      </c>
    </row>
    <row r="4" spans="1:10" x14ac:dyDescent="0.35">
      <c r="A4" s="1" t="s">
        <v>4</v>
      </c>
      <c r="B4" s="1" t="s">
        <v>10</v>
      </c>
      <c r="C4" s="1" t="s">
        <v>11</v>
      </c>
      <c r="D4" s="1" t="s">
        <v>7</v>
      </c>
      <c r="E4">
        <v>54</v>
      </c>
      <c r="F4" s="5">
        <v>50</v>
      </c>
      <c r="G4" s="2">
        <f>SUM($D$4:$E$4)</f>
        <v>54</v>
      </c>
      <c r="H4" s="3"/>
      <c r="I4" s="3">
        <f>($G$4)/$F$4</f>
        <v>1.08</v>
      </c>
      <c r="J4" s="2">
        <f>ROUNDUP($I$4,0)</f>
        <v>2</v>
      </c>
    </row>
    <row r="5" spans="1:10" x14ac:dyDescent="0.35">
      <c r="A5" s="1" t="s">
        <v>4</v>
      </c>
      <c r="B5" s="1" t="s">
        <v>12</v>
      </c>
      <c r="C5" s="1" t="s">
        <v>13</v>
      </c>
      <c r="D5" s="1" t="s">
        <v>7</v>
      </c>
      <c r="E5">
        <v>302</v>
      </c>
      <c r="F5" s="5">
        <v>600</v>
      </c>
      <c r="G5" s="2">
        <f>SUM($D$5:$E$5)</f>
        <v>302</v>
      </c>
      <c r="H5" s="3">
        <v>1.2</v>
      </c>
      <c r="I5" s="3">
        <f>1.2 * ($G$5)/$F$5</f>
        <v>0.60399999999999998</v>
      </c>
      <c r="J5" s="2">
        <f>ROUNDUP($I$5,0)</f>
        <v>1</v>
      </c>
    </row>
    <row r="6" spans="1:10" x14ac:dyDescent="0.35">
      <c r="A6" s="1" t="s">
        <v>4</v>
      </c>
      <c r="B6" s="1" t="s">
        <v>14</v>
      </c>
      <c r="C6" s="1" t="s">
        <v>15</v>
      </c>
      <c r="D6" s="1" t="s">
        <v>7</v>
      </c>
      <c r="E6">
        <v>64</v>
      </c>
      <c r="F6" s="5">
        <v>50</v>
      </c>
      <c r="G6" s="2">
        <f>SUM($D$6:$E$6)</f>
        <v>64</v>
      </c>
      <c r="H6" s="3"/>
      <c r="I6" s="3">
        <f>($G$6)/$F$6</f>
        <v>1.28</v>
      </c>
      <c r="J6" s="2">
        <f>ROUNDUP($I$6,0)</f>
        <v>2</v>
      </c>
    </row>
    <row r="7" spans="1:10" x14ac:dyDescent="0.35">
      <c r="A7" s="1" t="s">
        <v>4</v>
      </c>
      <c r="B7" s="1" t="s">
        <v>16</v>
      </c>
      <c r="C7" s="1" t="s">
        <v>17</v>
      </c>
      <c r="D7" s="1" t="s">
        <v>7</v>
      </c>
      <c r="E7">
        <v>72</v>
      </c>
      <c r="F7" s="5">
        <v>200</v>
      </c>
      <c r="G7" s="2">
        <f>SUM($D$7:$E$7)</f>
        <v>72</v>
      </c>
      <c r="H7" s="3">
        <v>2</v>
      </c>
      <c r="I7" s="3">
        <f>2 * ($G$7)/$F$7</f>
        <v>0.72</v>
      </c>
      <c r="J7" s="2">
        <f>ROUNDUP($I$7,0)</f>
        <v>1</v>
      </c>
    </row>
    <row r="8" spans="1:10" x14ac:dyDescent="0.35">
      <c r="A8" s="1" t="s">
        <v>4</v>
      </c>
      <c r="B8" s="1" t="s">
        <v>18</v>
      </c>
      <c r="C8" s="1" t="s">
        <v>19</v>
      </c>
      <c r="D8" s="1" t="s">
        <v>7</v>
      </c>
      <c r="E8">
        <v>43</v>
      </c>
      <c r="F8" s="5">
        <v>100</v>
      </c>
      <c r="G8" s="2">
        <f>SUM($D$8:$E$8)</f>
        <v>43</v>
      </c>
      <c r="H8" s="3"/>
      <c r="I8" s="3">
        <f>($G$8)/$F$8</f>
        <v>0.43</v>
      </c>
      <c r="J8" s="2">
        <f>ROUNDUP($I$8,0)</f>
        <v>1</v>
      </c>
    </row>
    <row r="9" spans="1:10" x14ac:dyDescent="0.35">
      <c r="A9" s="1" t="s">
        <v>4</v>
      </c>
      <c r="B9" s="1" t="s">
        <v>20</v>
      </c>
      <c r="C9" s="1" t="s">
        <v>21</v>
      </c>
      <c r="D9" s="1" t="s">
        <v>7</v>
      </c>
      <c r="E9">
        <v>13</v>
      </c>
      <c r="F9" s="5">
        <v>50</v>
      </c>
      <c r="G9" s="2">
        <f>SUM($D$9:$E$9)</f>
        <v>13</v>
      </c>
      <c r="H9" s="3"/>
      <c r="I9" s="3">
        <f>($G$9)/$F$9</f>
        <v>0.26</v>
      </c>
      <c r="J9" s="2">
        <f>ROUNDUP($I$9,0)</f>
        <v>1</v>
      </c>
    </row>
    <row r="10" spans="1:10" x14ac:dyDescent="0.35">
      <c r="A10" s="1" t="s">
        <v>4</v>
      </c>
      <c r="B10" s="1" t="s">
        <v>22</v>
      </c>
      <c r="C10" s="1" t="s">
        <v>23</v>
      </c>
      <c r="D10" s="1" t="s">
        <v>7</v>
      </c>
      <c r="E10">
        <v>49</v>
      </c>
      <c r="F10" s="5">
        <v>100</v>
      </c>
      <c r="G10" s="2">
        <f>SUM($D$10:$E$10)</f>
        <v>49</v>
      </c>
      <c r="H10" s="3"/>
      <c r="I10" s="3">
        <f>($G$10)/$F$10</f>
        <v>0.49</v>
      </c>
      <c r="J10" s="2">
        <f>ROUNDUP($I$10,0)</f>
        <v>1</v>
      </c>
    </row>
    <row r="11" spans="1:10" x14ac:dyDescent="0.35">
      <c r="A11" s="1" t="s">
        <v>4</v>
      </c>
      <c r="B11" s="1" t="s">
        <v>24</v>
      </c>
      <c r="C11" s="1" t="s">
        <v>25</v>
      </c>
      <c r="D11" s="1" t="s">
        <v>7</v>
      </c>
      <c r="E11">
        <v>18</v>
      </c>
      <c r="F11" s="5">
        <v>420</v>
      </c>
      <c r="G11" s="2">
        <f>SUM($D$11:$E$11)</f>
        <v>18</v>
      </c>
      <c r="H11" s="3">
        <v>1.2</v>
      </c>
      <c r="I11" s="3">
        <f>1.2 * ($G$11)/$F$11</f>
        <v>5.1428571428571421E-2</v>
      </c>
      <c r="J11" s="2">
        <f>ROUNDUP($I$11,0)</f>
        <v>1</v>
      </c>
    </row>
    <row r="12" spans="1:10" x14ac:dyDescent="0.35">
      <c r="A12" s="1" t="s">
        <v>4</v>
      </c>
      <c r="B12" s="1" t="s">
        <v>26</v>
      </c>
      <c r="C12" s="1" t="s">
        <v>27</v>
      </c>
      <c r="D12" s="1" t="s">
        <v>7</v>
      </c>
      <c r="E12">
        <v>16</v>
      </c>
      <c r="F12" s="5">
        <v>300</v>
      </c>
      <c r="G12" s="2">
        <f>SUM($D$12:$E$12)</f>
        <v>16</v>
      </c>
      <c r="H12" s="3">
        <v>1.2</v>
      </c>
      <c r="I12" s="3">
        <f>1.2 * ($G$12)/$F$12</f>
        <v>6.4000000000000001E-2</v>
      </c>
      <c r="J12" s="2">
        <f>ROUNDUP($I$12,0)</f>
        <v>1</v>
      </c>
    </row>
    <row r="13" spans="1:10" x14ac:dyDescent="0.35">
      <c r="A13" s="1" t="s">
        <v>4</v>
      </c>
      <c r="B13" s="1" t="s">
        <v>28</v>
      </c>
      <c r="C13" s="1" t="s">
        <v>29</v>
      </c>
      <c r="D13" s="1" t="s">
        <v>7</v>
      </c>
      <c r="E13">
        <v>14</v>
      </c>
      <c r="F13" s="5">
        <v>100</v>
      </c>
      <c r="G13" s="2">
        <f>SUM($D$13:$E$13)</f>
        <v>14</v>
      </c>
      <c r="H13" s="3"/>
      <c r="I13" s="3">
        <f>($G$13)/$F$13</f>
        <v>0.14000000000000001</v>
      </c>
      <c r="J13" s="2">
        <f>ROUNDUP($I$13,0)</f>
        <v>1</v>
      </c>
    </row>
    <row r="14" spans="1:10" x14ac:dyDescent="0.35">
      <c r="A14" s="1" t="s">
        <v>4</v>
      </c>
      <c r="B14" s="1" t="s">
        <v>30</v>
      </c>
      <c r="C14" s="1" t="s">
        <v>31</v>
      </c>
      <c r="D14" s="1" t="s">
        <v>7</v>
      </c>
      <c r="E14">
        <v>50</v>
      </c>
      <c r="F14" s="5">
        <v>100</v>
      </c>
      <c r="G14" s="2">
        <f>SUM($D$14:$E$14)</f>
        <v>50</v>
      </c>
      <c r="H14" s="3"/>
      <c r="I14" s="3">
        <f>($G$14)/$F$14</f>
        <v>0.5</v>
      </c>
      <c r="J14" s="2">
        <f>ROUNDUP($I$14,0)</f>
        <v>1</v>
      </c>
    </row>
    <row r="15" spans="1:10" x14ac:dyDescent="0.35">
      <c r="A15" s="1" t="s">
        <v>4</v>
      </c>
      <c r="B15" s="1" t="s">
        <v>32</v>
      </c>
      <c r="C15" s="1" t="s">
        <v>33</v>
      </c>
      <c r="D15" s="1" t="s">
        <v>7</v>
      </c>
      <c r="E15">
        <v>24</v>
      </c>
      <c r="F15" s="5">
        <v>180</v>
      </c>
      <c r="G15" s="2">
        <f>SUM($D$15:$E$15)</f>
        <v>24</v>
      </c>
      <c r="H15" s="3">
        <v>1.2</v>
      </c>
      <c r="I15" s="3">
        <f>1.2 * ($G$15)/$F$15</f>
        <v>0.15999999999999998</v>
      </c>
      <c r="J15" s="2">
        <f>ROUNDUP($I$15,0)</f>
        <v>1</v>
      </c>
    </row>
    <row r="16" spans="1:10" x14ac:dyDescent="0.35">
      <c r="A16" s="1" t="s">
        <v>4</v>
      </c>
      <c r="B16" s="1" t="s">
        <v>34</v>
      </c>
      <c r="C16" s="1" t="s">
        <v>35</v>
      </c>
      <c r="D16" s="1" t="s">
        <v>7</v>
      </c>
      <c r="E16">
        <v>924</v>
      </c>
      <c r="F16" s="5">
        <v>100</v>
      </c>
      <c r="G16" s="2">
        <f>SUM($D$16:$E$16)</f>
        <v>924</v>
      </c>
      <c r="H16" s="3"/>
      <c r="I16" s="3">
        <f>($G$16)/$F$16</f>
        <v>9.24</v>
      </c>
      <c r="J16" s="2">
        <f>ROUNDUP($I$16,0)</f>
        <v>10</v>
      </c>
    </row>
    <row r="17" spans="1:10" x14ac:dyDescent="0.35">
      <c r="A17" s="1" t="s">
        <v>4</v>
      </c>
      <c r="B17" s="1" t="s">
        <v>36</v>
      </c>
      <c r="C17" s="1" t="s">
        <v>37</v>
      </c>
      <c r="D17" s="1" t="s">
        <v>7</v>
      </c>
      <c r="E17">
        <v>240</v>
      </c>
      <c r="F17" s="5">
        <v>100</v>
      </c>
      <c r="G17" s="2">
        <f>SUM($D$17:$E$17)</f>
        <v>240</v>
      </c>
      <c r="H17" s="3"/>
      <c r="I17" s="3">
        <f>($G$17)/$F$17</f>
        <v>2.4</v>
      </c>
      <c r="J17" s="2">
        <f>ROUNDUP($I$17,0)</f>
        <v>3</v>
      </c>
    </row>
    <row r="18" spans="1:10" x14ac:dyDescent="0.35">
      <c r="A18" s="1" t="s">
        <v>4</v>
      </c>
      <c r="B18" s="1" t="s">
        <v>38</v>
      </c>
      <c r="C18" s="1" t="s">
        <v>39</v>
      </c>
      <c r="D18" s="1" t="s">
        <v>7</v>
      </c>
      <c r="E18">
        <v>248</v>
      </c>
      <c r="F18" s="5">
        <v>200</v>
      </c>
      <c r="G18" s="2">
        <f>SUM($D$18:$E$18)</f>
        <v>248</v>
      </c>
      <c r="H18" s="3">
        <v>2</v>
      </c>
      <c r="I18" s="3">
        <f>2 * ($G$18)/$F$18</f>
        <v>2.48</v>
      </c>
      <c r="J18" s="2">
        <f>ROUNDUP($I$18,0)</f>
        <v>3</v>
      </c>
    </row>
    <row r="19" spans="1:10" x14ac:dyDescent="0.35">
      <c r="A19" s="1" t="s">
        <v>4</v>
      </c>
      <c r="B19" s="1" t="s">
        <v>40</v>
      </c>
      <c r="C19" s="1" t="s">
        <v>41</v>
      </c>
      <c r="D19" s="1" t="s">
        <v>7</v>
      </c>
      <c r="E19">
        <v>482</v>
      </c>
      <c r="F19" s="5">
        <v>720</v>
      </c>
      <c r="G19" s="2">
        <f>SUM($D$19:$E$19)</f>
        <v>482</v>
      </c>
      <c r="H19" s="3">
        <v>1.2</v>
      </c>
      <c r="I19" s="3">
        <f>1.2 * ($G$19)/$F$19</f>
        <v>0.80333333333333334</v>
      </c>
      <c r="J19" s="2">
        <f>ROUNDUP($I$19,0)</f>
        <v>1</v>
      </c>
    </row>
    <row r="20" spans="1:10" x14ac:dyDescent="0.35">
      <c r="A20" s="1" t="s">
        <v>4</v>
      </c>
      <c r="B20" s="1" t="s">
        <v>42</v>
      </c>
      <c r="C20" s="1" t="s">
        <v>43</v>
      </c>
      <c r="D20" s="1" t="s">
        <v>7</v>
      </c>
      <c r="E20">
        <v>2021</v>
      </c>
      <c r="F20" s="5">
        <v>420</v>
      </c>
      <c r="G20" s="2">
        <f>SUM($D$20:$E$20)</f>
        <v>2021</v>
      </c>
      <c r="H20" s="3">
        <v>2</v>
      </c>
      <c r="I20" s="3">
        <f>2 * ($G$20)/$F$20</f>
        <v>9.6238095238095234</v>
      </c>
      <c r="J20" s="2">
        <f>ROUNDUP($I$20,0)</f>
        <v>10</v>
      </c>
    </row>
    <row r="21" spans="1:10" x14ac:dyDescent="0.35">
      <c r="A21" s="1" t="s">
        <v>4</v>
      </c>
      <c r="B21" s="1" t="s">
        <v>44</v>
      </c>
      <c r="C21" s="1" t="s">
        <v>45</v>
      </c>
      <c r="D21" s="1" t="s">
        <v>7</v>
      </c>
      <c r="E21">
        <v>1701</v>
      </c>
      <c r="F21" s="5">
        <v>500</v>
      </c>
      <c r="G21" s="2">
        <f>SUM($D$21:$E$21)</f>
        <v>1701</v>
      </c>
      <c r="H21" s="3">
        <v>2</v>
      </c>
      <c r="I21" s="3">
        <f>2 * ($G$21)/$F$21</f>
        <v>6.8040000000000003</v>
      </c>
      <c r="J21" s="2">
        <f>ROUNDUP($I$21,0)</f>
        <v>7</v>
      </c>
    </row>
    <row r="22" spans="1:10" x14ac:dyDescent="0.35">
      <c r="A22" s="1" t="s">
        <v>4</v>
      </c>
      <c r="B22" s="1" t="s">
        <v>46</v>
      </c>
      <c r="C22" s="1" t="s">
        <v>47</v>
      </c>
      <c r="D22" s="1" t="s">
        <v>7</v>
      </c>
      <c r="E22">
        <v>80</v>
      </c>
      <c r="F22" s="5">
        <v>100</v>
      </c>
      <c r="G22" s="2">
        <f>SUM($D$22:$E$22)</f>
        <v>80</v>
      </c>
      <c r="H22" s="3">
        <v>2</v>
      </c>
      <c r="I22" s="3">
        <f>2 * ($G$22)/$F$22</f>
        <v>1.6</v>
      </c>
      <c r="J22" s="2">
        <f>ROUNDUP($I$22,0)</f>
        <v>2</v>
      </c>
    </row>
    <row r="23" spans="1:10" x14ac:dyDescent="0.35">
      <c r="A23" s="1" t="s">
        <v>4</v>
      </c>
      <c r="B23" s="1" t="s">
        <v>48</v>
      </c>
      <c r="C23" s="1" t="s">
        <v>49</v>
      </c>
      <c r="D23" s="1" t="s">
        <v>7</v>
      </c>
      <c r="E23">
        <v>70</v>
      </c>
      <c r="F23" s="5">
        <v>100</v>
      </c>
      <c r="G23" s="2">
        <f>SUM($D$23:$E$23)</f>
        <v>70</v>
      </c>
      <c r="H23" s="3"/>
      <c r="I23" s="3">
        <f>($G$23)/$F$23</f>
        <v>0.7</v>
      </c>
      <c r="J23" s="2">
        <f>ROUNDUP($I$23,0)</f>
        <v>1</v>
      </c>
    </row>
    <row r="24" spans="1:10" x14ac:dyDescent="0.35">
      <c r="A24" s="1" t="s">
        <v>4</v>
      </c>
      <c r="B24" s="1" t="s">
        <v>50</v>
      </c>
      <c r="C24" s="1" t="s">
        <v>51</v>
      </c>
      <c r="D24" s="1" t="s">
        <v>7</v>
      </c>
      <c r="E24">
        <v>26</v>
      </c>
      <c r="F24" s="5">
        <v>100</v>
      </c>
      <c r="G24" s="2">
        <f>SUM($D$24:$E$24)</f>
        <v>26</v>
      </c>
      <c r="H24" s="3"/>
      <c r="I24" s="3">
        <f>($G$24)/$F$24</f>
        <v>0.26</v>
      </c>
      <c r="J24" s="2">
        <f>ROUNDUP($I$24,0)</f>
        <v>1</v>
      </c>
    </row>
    <row r="25" spans="1:10" x14ac:dyDescent="0.35">
      <c r="A25" s="1" t="s">
        <v>4</v>
      </c>
      <c r="B25" s="1" t="s">
        <v>52</v>
      </c>
      <c r="C25" s="1" t="s">
        <v>53</v>
      </c>
      <c r="D25" s="1" t="s">
        <v>7</v>
      </c>
      <c r="E25">
        <v>462</v>
      </c>
      <c r="F25" s="5">
        <v>100</v>
      </c>
      <c r="G25" s="2">
        <f>SUM($D$25:$E$25)</f>
        <v>462</v>
      </c>
      <c r="H25" s="3"/>
      <c r="I25" s="3">
        <f>($G$25)/$F$25</f>
        <v>4.62</v>
      </c>
      <c r="J25" s="2">
        <f>ROUNDUP($I$25,0)</f>
        <v>5</v>
      </c>
    </row>
    <row r="26" spans="1:10" x14ac:dyDescent="0.35">
      <c r="A26" s="1" t="s">
        <v>4</v>
      </c>
      <c r="B26" s="1" t="s">
        <v>54</v>
      </c>
      <c r="C26" s="1" t="s">
        <v>55</v>
      </c>
      <c r="D26" s="1" t="s">
        <v>7</v>
      </c>
      <c r="E26">
        <v>80</v>
      </c>
      <c r="F26" s="5">
        <v>400</v>
      </c>
      <c r="G26" s="2">
        <f>SUM($D$26:$E$26)</f>
        <v>80</v>
      </c>
      <c r="H26" s="3">
        <v>2</v>
      </c>
      <c r="I26" s="3">
        <f>2 * ($G$26)/$F$26</f>
        <v>0.4</v>
      </c>
      <c r="J26" s="2">
        <f>ROUNDUP($I$26,0)</f>
        <v>1</v>
      </c>
    </row>
    <row r="27" spans="1:10" x14ac:dyDescent="0.35">
      <c r="A27" s="1" t="s">
        <v>4</v>
      </c>
      <c r="B27" s="1" t="s">
        <v>56</v>
      </c>
      <c r="C27" s="1" t="s">
        <v>57</v>
      </c>
      <c r="D27" s="1" t="s">
        <v>7</v>
      </c>
      <c r="E27">
        <v>16</v>
      </c>
      <c r="F27" s="5">
        <v>50</v>
      </c>
      <c r="G27" s="2">
        <f>SUM($D$27:$E$27)</f>
        <v>16</v>
      </c>
      <c r="H27" s="3"/>
      <c r="I27" s="3">
        <f>($G$27)/$F$27</f>
        <v>0.32</v>
      </c>
      <c r="J27" s="2">
        <f>ROUNDUP($I$27,0)</f>
        <v>1</v>
      </c>
    </row>
    <row r="28" spans="1:10" x14ac:dyDescent="0.35">
      <c r="A28" s="1" t="s">
        <v>4</v>
      </c>
      <c r="B28" s="1" t="s">
        <v>58</v>
      </c>
      <c r="C28" s="1" t="s">
        <v>59</v>
      </c>
      <c r="D28" s="1" t="s">
        <v>7</v>
      </c>
      <c r="E28">
        <v>194</v>
      </c>
      <c r="F28" s="5">
        <v>50</v>
      </c>
      <c r="G28" s="2">
        <f>SUM($D$28:$E$28)</f>
        <v>194</v>
      </c>
      <c r="H28" s="3"/>
      <c r="I28" s="3">
        <f>($G$28)/$F$28</f>
        <v>3.88</v>
      </c>
      <c r="J28" s="2">
        <f>ROUNDUP($I$28,0)</f>
        <v>4</v>
      </c>
    </row>
    <row r="29" spans="1:10" x14ac:dyDescent="0.35">
      <c r="A29" s="1" t="s">
        <v>60</v>
      </c>
      <c r="B29" s="1" t="s">
        <v>61</v>
      </c>
      <c r="C29" s="1" t="s">
        <v>62</v>
      </c>
      <c r="D29" s="1" t="s">
        <v>63</v>
      </c>
      <c r="E29">
        <v>100</v>
      </c>
      <c r="F29" s="5">
        <v>1</v>
      </c>
      <c r="G29" s="2">
        <f>SUM($D$29:$E$29)</f>
        <v>100</v>
      </c>
      <c r="H29" s="3"/>
      <c r="I29" s="3">
        <f>(10 * $G$29)/$F$29</f>
        <v>1000</v>
      </c>
      <c r="J29" s="2">
        <f>ROUNDUP($I$29,0)</f>
        <v>1000</v>
      </c>
    </row>
    <row r="30" spans="1:10" x14ac:dyDescent="0.35">
      <c r="A30" s="1" t="s">
        <v>64</v>
      </c>
      <c r="B30" s="1" t="s">
        <v>65</v>
      </c>
      <c r="C30" s="1" t="s">
        <v>66</v>
      </c>
      <c r="D30" s="1" t="s">
        <v>63</v>
      </c>
      <c r="E30">
        <v>55</v>
      </c>
      <c r="F30" s="5">
        <v>1</v>
      </c>
      <c r="G30" s="2">
        <f>SUM($D$30:$E$30)</f>
        <v>55</v>
      </c>
      <c r="H30" s="3"/>
      <c r="I30" s="3">
        <f>(10 * $G$30)/$F$30</f>
        <v>550</v>
      </c>
      <c r="J30" s="2">
        <f>ROUNDUP($I$30,0)</f>
        <v>550</v>
      </c>
    </row>
    <row r="31" spans="1:10" x14ac:dyDescent="0.35">
      <c r="A31" s="1" t="s">
        <v>67</v>
      </c>
      <c r="B31" s="1" t="s">
        <v>68</v>
      </c>
      <c r="C31" s="1" t="s">
        <v>69</v>
      </c>
      <c r="D31" s="1" t="s">
        <v>63</v>
      </c>
      <c r="E31">
        <v>86</v>
      </c>
      <c r="F31" s="5">
        <v>1</v>
      </c>
      <c r="G31" s="2">
        <f>SUM($D$31:$E$31)</f>
        <v>86</v>
      </c>
      <c r="H31" s="3"/>
      <c r="I31" s="3">
        <f>(10 * $G$31)/$F$31</f>
        <v>860</v>
      </c>
      <c r="J31" s="2">
        <f>ROUNDUP($I$31,0)</f>
        <v>860</v>
      </c>
    </row>
    <row r="32" spans="1:10" x14ac:dyDescent="0.35">
      <c r="A32" s="1" t="s">
        <v>70</v>
      </c>
      <c r="B32" s="1" t="s">
        <v>71</v>
      </c>
      <c r="C32" s="1" t="s">
        <v>72</v>
      </c>
      <c r="D32" s="1" t="s">
        <v>63</v>
      </c>
      <c r="E32">
        <v>27</v>
      </c>
      <c r="F32" s="5">
        <v>1</v>
      </c>
      <c r="G32" s="2">
        <f>SUM($D$32:$E$32)</f>
        <v>27</v>
      </c>
      <c r="H32" s="3"/>
      <c r="I32" s="3">
        <f>(10 * $G$32)/$F$32</f>
        <v>270</v>
      </c>
      <c r="J32" s="2">
        <f>ROUNDUP($I$32,0)</f>
        <v>270</v>
      </c>
    </row>
    <row r="33" spans="1:10" x14ac:dyDescent="0.35">
      <c r="A33" s="1" t="s">
        <v>70</v>
      </c>
      <c r="B33" s="1" t="s">
        <v>73</v>
      </c>
      <c r="C33" s="1" t="s">
        <v>74</v>
      </c>
      <c r="D33" s="1" t="s">
        <v>63</v>
      </c>
      <c r="E33">
        <v>37</v>
      </c>
      <c r="F33" s="5">
        <v>1</v>
      </c>
      <c r="G33" s="2">
        <f>SUM($D$33:$E$33)</f>
        <v>37</v>
      </c>
      <c r="H33" s="3"/>
      <c r="I33" s="3">
        <f>(10 * $G$33)/$F$33</f>
        <v>370</v>
      </c>
      <c r="J33" s="2">
        <f>ROUNDUP($I$33,0)</f>
        <v>370</v>
      </c>
    </row>
    <row r="34" spans="1:10" x14ac:dyDescent="0.35">
      <c r="A34" s="1" t="s">
        <v>70</v>
      </c>
      <c r="B34" s="1" t="s">
        <v>75</v>
      </c>
      <c r="C34" s="1" t="s">
        <v>76</v>
      </c>
      <c r="D34" s="1" t="s">
        <v>63</v>
      </c>
      <c r="E34">
        <v>140</v>
      </c>
      <c r="F34" s="5">
        <v>1</v>
      </c>
      <c r="G34" s="2">
        <f>SUM($D$34:$E$34)</f>
        <v>140</v>
      </c>
      <c r="H34" s="3"/>
      <c r="I34" s="3">
        <f>(10 * $G$34)/$F$34</f>
        <v>1400</v>
      </c>
      <c r="J34" s="2">
        <f>ROUNDUP($I$34,0)</f>
        <v>1400</v>
      </c>
    </row>
    <row r="35" spans="1:10" x14ac:dyDescent="0.35">
      <c r="A35" s="1" t="s">
        <v>77</v>
      </c>
      <c r="B35" s="1" t="s">
        <v>78</v>
      </c>
      <c r="C35" s="1" t="s">
        <v>79</v>
      </c>
      <c r="D35" s="1" t="s">
        <v>63</v>
      </c>
      <c r="E35">
        <v>6</v>
      </c>
      <c r="F35" s="5">
        <v>1</v>
      </c>
      <c r="G35" s="2">
        <f>SUM($D$35:$E$35)</f>
        <v>6</v>
      </c>
      <c r="H35" s="3"/>
      <c r="I35" s="3">
        <f>(10 * $G$35)/$F$35</f>
        <v>60</v>
      </c>
      <c r="J35" s="2">
        <f>ROUNDUP($I$35,0)</f>
        <v>60</v>
      </c>
    </row>
    <row r="36" spans="1:10" x14ac:dyDescent="0.35">
      <c r="A36" s="1" t="s">
        <v>77</v>
      </c>
      <c r="B36" s="1" t="s">
        <v>80</v>
      </c>
      <c r="C36" s="1" t="s">
        <v>81</v>
      </c>
      <c r="D36" s="1" t="s">
        <v>63</v>
      </c>
      <c r="E36">
        <v>5</v>
      </c>
      <c r="F36" s="5">
        <v>1</v>
      </c>
      <c r="G36" s="2">
        <f>SUM($D$36:$E$36)</f>
        <v>5</v>
      </c>
      <c r="H36" s="3"/>
      <c r="I36" s="3">
        <f>(10 * $G$36)/$F$36</f>
        <v>50</v>
      </c>
      <c r="J36" s="2">
        <f>ROUNDUP($I$36,0)</f>
        <v>50</v>
      </c>
    </row>
    <row r="37" spans="1:10" x14ac:dyDescent="0.35">
      <c r="A37" s="1" t="s">
        <v>77</v>
      </c>
      <c r="B37" s="1" t="s">
        <v>82</v>
      </c>
      <c r="C37" s="1" t="s">
        <v>83</v>
      </c>
      <c r="D37" s="1" t="s">
        <v>63</v>
      </c>
      <c r="E37">
        <v>9</v>
      </c>
      <c r="F37" s="5">
        <v>1</v>
      </c>
      <c r="G37" s="2">
        <f>SUM($D$37:$E$37)</f>
        <v>9</v>
      </c>
      <c r="H37" s="3"/>
      <c r="I37" s="3">
        <f>(10 * $G$37)/$F$37</f>
        <v>90</v>
      </c>
      <c r="J37" s="2">
        <f>ROUNDUP($I$37,0)</f>
        <v>90</v>
      </c>
    </row>
    <row r="38" spans="1:10" x14ac:dyDescent="0.35">
      <c r="A38" s="1" t="s">
        <v>77</v>
      </c>
      <c r="B38" s="1" t="s">
        <v>84</v>
      </c>
      <c r="C38" s="1" t="s">
        <v>85</v>
      </c>
      <c r="D38" s="1" t="s">
        <v>63</v>
      </c>
      <c r="E38">
        <v>9</v>
      </c>
      <c r="F38" s="5">
        <v>1</v>
      </c>
      <c r="G38" s="2">
        <f>SUM($D$38:$E$38)</f>
        <v>9</v>
      </c>
      <c r="H38" s="3"/>
      <c r="I38" s="3">
        <f>(10 * $G$38)/$F$38</f>
        <v>90</v>
      </c>
      <c r="J38" s="2">
        <f>ROUNDUP($I$38,0)</f>
        <v>90</v>
      </c>
    </row>
    <row r="39" spans="1:10" x14ac:dyDescent="0.35">
      <c r="A39" s="1" t="s">
        <v>86</v>
      </c>
      <c r="B39" s="1" t="s">
        <v>87</v>
      </c>
      <c r="C39" s="1" t="s">
        <v>88</v>
      </c>
      <c r="D39" s="1" t="s">
        <v>63</v>
      </c>
      <c r="E39">
        <v>5</v>
      </c>
      <c r="F39" s="5">
        <v>1</v>
      </c>
      <c r="G39" s="2">
        <f>SUM($D$39:$E$39)</f>
        <v>5</v>
      </c>
      <c r="H39" s="3"/>
      <c r="I39" s="3">
        <f>(10 * $G$39)/$F$39</f>
        <v>50</v>
      </c>
      <c r="J39" s="2">
        <f>ROUNDUP($I$39,0)</f>
        <v>50</v>
      </c>
    </row>
    <row r="40" spans="1:10" x14ac:dyDescent="0.35">
      <c r="A40" s="1" t="s">
        <v>86</v>
      </c>
      <c r="B40" s="1" t="s">
        <v>89</v>
      </c>
      <c r="C40" s="1" t="s">
        <v>90</v>
      </c>
      <c r="D40" s="1" t="s">
        <v>63</v>
      </c>
      <c r="E40">
        <v>3</v>
      </c>
      <c r="F40" s="5">
        <v>1</v>
      </c>
      <c r="G40" s="2">
        <f>SUM($D$40:$E$40)</f>
        <v>3</v>
      </c>
      <c r="H40" s="3"/>
      <c r="I40" s="3">
        <f>(10 * $G$40)/$F$40</f>
        <v>30</v>
      </c>
      <c r="J40" s="2">
        <f>ROUNDUP($I$40,0)</f>
        <v>30</v>
      </c>
    </row>
    <row r="41" spans="1:10" x14ac:dyDescent="0.35">
      <c r="A41" s="1" t="s">
        <v>91</v>
      </c>
      <c r="B41" s="1" t="s">
        <v>92</v>
      </c>
      <c r="C41" s="1" t="s">
        <v>93</v>
      </c>
      <c r="D41" s="1" t="s">
        <v>63</v>
      </c>
      <c r="E41">
        <v>8</v>
      </c>
      <c r="F41" s="5">
        <v>1</v>
      </c>
      <c r="G41" s="2">
        <f>SUM($D$41:$E$41)</f>
        <v>8</v>
      </c>
      <c r="H41" s="3"/>
      <c r="I41" s="3">
        <f>(10 * $G$41)/$F$41</f>
        <v>80</v>
      </c>
      <c r="J41" s="2">
        <f>ROUNDUP($I$41,0)</f>
        <v>80</v>
      </c>
    </row>
    <row r="42" spans="1:10" x14ac:dyDescent="0.35">
      <c r="A42" s="1" t="s">
        <v>91</v>
      </c>
      <c r="B42" s="1" t="s">
        <v>94</v>
      </c>
      <c r="C42" s="1" t="s">
        <v>95</v>
      </c>
      <c r="D42" s="1" t="s">
        <v>63</v>
      </c>
      <c r="E42">
        <v>3</v>
      </c>
      <c r="F42" s="5">
        <v>1</v>
      </c>
      <c r="G42" s="2">
        <f>SUM($D$42:$E$42)</f>
        <v>3</v>
      </c>
      <c r="H42" s="3"/>
      <c r="I42" s="3">
        <f>(10 * $G$42)/$F$42</f>
        <v>30</v>
      </c>
      <c r="J42" s="2">
        <f>ROUNDUP($I$42,0)</f>
        <v>30</v>
      </c>
    </row>
    <row r="43" spans="1:10" x14ac:dyDescent="0.35">
      <c r="A43" s="1" t="s">
        <v>91</v>
      </c>
      <c r="B43" s="1" t="s">
        <v>96</v>
      </c>
      <c r="C43" s="1" t="s">
        <v>97</v>
      </c>
      <c r="D43" s="1" t="s">
        <v>63</v>
      </c>
      <c r="E43">
        <v>9</v>
      </c>
      <c r="F43" s="5">
        <v>1</v>
      </c>
      <c r="G43" s="2">
        <f>SUM($D$43:$E$43)</f>
        <v>9</v>
      </c>
      <c r="H43" s="3"/>
      <c r="I43" s="3">
        <f>(10 * $G$43)/$F$43</f>
        <v>90</v>
      </c>
      <c r="J43" s="2">
        <f>ROUNDUP($I$43,0)</f>
        <v>90</v>
      </c>
    </row>
    <row r="44" spans="1:10" x14ac:dyDescent="0.35">
      <c r="A44" s="1" t="s">
        <v>91</v>
      </c>
      <c r="B44" s="1" t="s">
        <v>98</v>
      </c>
      <c r="C44" s="1" t="s">
        <v>99</v>
      </c>
      <c r="D44" s="1" t="s">
        <v>63</v>
      </c>
      <c r="E44">
        <v>3</v>
      </c>
      <c r="F44" s="5">
        <v>1</v>
      </c>
      <c r="G44" s="2">
        <f>SUM($D$44:$E$44)</f>
        <v>3</v>
      </c>
      <c r="H44" s="3"/>
      <c r="I44" s="3">
        <f>(10 * $G$44)/$F$44</f>
        <v>30</v>
      </c>
      <c r="J44" s="2">
        <f>ROUNDUP($I$44,0)</f>
        <v>30</v>
      </c>
    </row>
    <row r="45" spans="1:10" x14ac:dyDescent="0.35">
      <c r="A45" s="1" t="s">
        <v>100</v>
      </c>
      <c r="B45" s="1" t="s">
        <v>101</v>
      </c>
      <c r="C45" s="1" t="s">
        <v>102</v>
      </c>
      <c r="D45" s="1" t="s">
        <v>63</v>
      </c>
      <c r="E45">
        <v>19</v>
      </c>
      <c r="F45" s="5">
        <v>1</v>
      </c>
      <c r="G45" s="2">
        <f>SUM($D$45:$E$45)</f>
        <v>19</v>
      </c>
      <c r="H45" s="3"/>
      <c r="I45" s="3">
        <f>(10 * $G$45)/$F$45</f>
        <v>190</v>
      </c>
      <c r="J45" s="2">
        <f>ROUNDUP($I$45,0)</f>
        <v>190</v>
      </c>
    </row>
    <row r="46" spans="1:10" x14ac:dyDescent="0.35">
      <c r="A46" s="1" t="s">
        <v>103</v>
      </c>
      <c r="B46" s="1" t="s">
        <v>104</v>
      </c>
      <c r="C46" s="1" t="s">
        <v>105</v>
      </c>
      <c r="D46" s="1" t="s">
        <v>7</v>
      </c>
      <c r="E46">
        <v>242</v>
      </c>
      <c r="F46" s="5">
        <v>50</v>
      </c>
      <c r="G46" s="2">
        <f>SUM($D$46:$E$46)</f>
        <v>242</v>
      </c>
      <c r="H46" s="3"/>
      <c r="I46" s="3">
        <f>($G$46)/$F$46</f>
        <v>4.84</v>
      </c>
      <c r="J46" s="2">
        <f>ROUNDUP($I$46,0)</f>
        <v>5</v>
      </c>
    </row>
    <row r="47" spans="1:10" x14ac:dyDescent="0.35">
      <c r="A47" s="1" t="s">
        <v>106</v>
      </c>
      <c r="B47" s="1" t="s">
        <v>107</v>
      </c>
      <c r="C47" s="1" t="s">
        <v>108</v>
      </c>
      <c r="D47" s="1" t="s">
        <v>7</v>
      </c>
      <c r="E47">
        <v>82</v>
      </c>
      <c r="F47" s="5">
        <v>50</v>
      </c>
      <c r="G47" s="2">
        <f>SUM($D$47:$E$47)</f>
        <v>82</v>
      </c>
      <c r="H47" s="3"/>
      <c r="I47" s="3">
        <f>($G$47)/$F$47</f>
        <v>1.64</v>
      </c>
      <c r="J47" s="2">
        <f>ROUNDUP($I$47,0)</f>
        <v>2</v>
      </c>
    </row>
    <row r="48" spans="1:10" x14ac:dyDescent="0.35">
      <c r="A48" s="1" t="s">
        <v>109</v>
      </c>
      <c r="B48" s="1" t="s">
        <v>110</v>
      </c>
      <c r="C48" s="1" t="s">
        <v>111</v>
      </c>
      <c r="D48" s="1" t="s">
        <v>7</v>
      </c>
      <c r="E48">
        <v>40</v>
      </c>
      <c r="F48" s="5">
        <v>50</v>
      </c>
      <c r="G48" s="2">
        <f>SUM($D$48:$E$48)</f>
        <v>40</v>
      </c>
      <c r="H48" s="3"/>
      <c r="I48" s="3">
        <f>($G$48)/$F$48</f>
        <v>0.8</v>
      </c>
      <c r="J48" s="2">
        <f>ROUNDUP($I$48,0)</f>
        <v>1</v>
      </c>
    </row>
    <row r="49" spans="1:10" x14ac:dyDescent="0.35">
      <c r="A49" s="1" t="s">
        <v>112</v>
      </c>
      <c r="B49" s="1" t="s">
        <v>113</v>
      </c>
      <c r="C49" s="1" t="s">
        <v>114</v>
      </c>
      <c r="D49" s="1" t="s">
        <v>7</v>
      </c>
      <c r="E49">
        <v>35</v>
      </c>
      <c r="F49" s="5">
        <v>50</v>
      </c>
      <c r="G49" s="2">
        <f>SUM($D$49:$E$49)</f>
        <v>35</v>
      </c>
      <c r="H49" s="3"/>
      <c r="I49" s="3">
        <f>($G$49)/$F$49</f>
        <v>0.7</v>
      </c>
      <c r="J49" s="2">
        <f>ROUNDUP($I$49,0)</f>
        <v>1</v>
      </c>
    </row>
    <row r="50" spans="1:10" x14ac:dyDescent="0.35">
      <c r="A50" s="1" t="s">
        <v>115</v>
      </c>
      <c r="B50" s="1" t="s">
        <v>116</v>
      </c>
      <c r="C50" s="1" t="s">
        <v>117</v>
      </c>
      <c r="D50" s="1" t="s">
        <v>7</v>
      </c>
      <c r="E50">
        <v>6</v>
      </c>
      <c r="F50" s="5">
        <v>50</v>
      </c>
      <c r="G50" s="2">
        <f>SUM($D$50:$E$50)</f>
        <v>6</v>
      </c>
      <c r="H50" s="3"/>
      <c r="I50" s="3">
        <f>($G$50)/$F$50</f>
        <v>0.12</v>
      </c>
      <c r="J50" s="2">
        <f>ROUNDUP($I$50,0)</f>
        <v>1</v>
      </c>
    </row>
    <row r="51" spans="1:10" x14ac:dyDescent="0.35">
      <c r="A51" s="1" t="s">
        <v>118</v>
      </c>
      <c r="B51" s="1" t="s">
        <v>119</v>
      </c>
      <c r="C51" s="1" t="s">
        <v>120</v>
      </c>
      <c r="D51" s="1" t="s">
        <v>7</v>
      </c>
      <c r="E51">
        <v>3</v>
      </c>
      <c r="F51" s="5">
        <v>50</v>
      </c>
      <c r="G51" s="2">
        <f>SUM($D$51:$E$51)</f>
        <v>3</v>
      </c>
      <c r="H51" s="3"/>
      <c r="I51" s="3">
        <f>($G$51)/$F$51</f>
        <v>0.06</v>
      </c>
      <c r="J51" s="2">
        <f>ROUNDUP($I$51,0)</f>
        <v>1</v>
      </c>
    </row>
    <row r="52" spans="1:10" x14ac:dyDescent="0.35">
      <c r="A52" s="1" t="s">
        <v>121</v>
      </c>
      <c r="B52" s="1" t="s">
        <v>122</v>
      </c>
      <c r="C52" s="1" t="s">
        <v>123</v>
      </c>
      <c r="D52" s="1" t="s">
        <v>7</v>
      </c>
      <c r="E52">
        <v>3</v>
      </c>
      <c r="F52" s="5">
        <v>50</v>
      </c>
      <c r="G52" s="2">
        <f>SUM($D$52:$E$52)</f>
        <v>3</v>
      </c>
      <c r="H52" s="3"/>
      <c r="I52" s="3">
        <f>($G$52)/$F$52</f>
        <v>0.06</v>
      </c>
      <c r="J52" s="2">
        <f>ROUNDUP($I$52,0)</f>
        <v>1</v>
      </c>
    </row>
    <row r="53" spans="1:10" x14ac:dyDescent="0.35">
      <c r="A53" s="1" t="s">
        <v>124</v>
      </c>
      <c r="B53" s="1" t="s">
        <v>125</v>
      </c>
      <c r="C53" s="1" t="s">
        <v>126</v>
      </c>
      <c r="D53" s="1" t="s">
        <v>7</v>
      </c>
      <c r="E53">
        <v>3</v>
      </c>
      <c r="F53" s="5">
        <v>50</v>
      </c>
      <c r="G53" s="2">
        <f>SUM($D$53:$E$53)</f>
        <v>3</v>
      </c>
      <c r="H53" s="3"/>
      <c r="I53" s="3">
        <f>($G$53)/$F$53</f>
        <v>0.06</v>
      </c>
      <c r="J53" s="2">
        <f>ROUNDUP($I$53,0)</f>
        <v>1</v>
      </c>
    </row>
    <row r="54" spans="1:10" x14ac:dyDescent="0.35">
      <c r="A54" s="1" t="s">
        <v>127</v>
      </c>
      <c r="B54" s="1" t="s">
        <v>128</v>
      </c>
      <c r="C54" s="1" t="s">
        <v>129</v>
      </c>
      <c r="D54" s="1" t="s">
        <v>7</v>
      </c>
      <c r="E54">
        <v>9</v>
      </c>
      <c r="F54" s="5">
        <v>50</v>
      </c>
      <c r="G54" s="2">
        <f>SUM($D$54:$E$54)</f>
        <v>9</v>
      </c>
      <c r="H54" s="3"/>
      <c r="I54" s="3">
        <f>($G$54)/$F$54</f>
        <v>0.18</v>
      </c>
      <c r="J54" s="2">
        <f>ROUNDUP($I$54,0)</f>
        <v>1</v>
      </c>
    </row>
    <row r="55" spans="1:10" x14ac:dyDescent="0.35">
      <c r="A55" s="1" t="s">
        <v>130</v>
      </c>
      <c r="B55" s="1" t="s">
        <v>131</v>
      </c>
      <c r="C55" s="1" t="s">
        <v>132</v>
      </c>
      <c r="D55" s="1" t="s">
        <v>7</v>
      </c>
      <c r="E55">
        <v>3</v>
      </c>
      <c r="F55" s="5">
        <v>50</v>
      </c>
      <c r="G55" s="2">
        <f>SUM($D$55:$E$55)</f>
        <v>3</v>
      </c>
      <c r="H55" s="3"/>
      <c r="I55" s="3">
        <f>($G$55)/$F$55</f>
        <v>0.06</v>
      </c>
      <c r="J55" s="2">
        <f>ROUNDUP($I$55,0)</f>
        <v>1</v>
      </c>
    </row>
    <row r="56" spans="1:10" x14ac:dyDescent="0.35">
      <c r="A56" s="1" t="s">
        <v>133</v>
      </c>
      <c r="B56" s="1" t="s">
        <v>134</v>
      </c>
      <c r="C56" s="1" t="s">
        <v>135</v>
      </c>
      <c r="D56" s="1" t="s">
        <v>7</v>
      </c>
      <c r="E56">
        <v>2</v>
      </c>
      <c r="F56" s="5">
        <v>50</v>
      </c>
      <c r="G56" s="2">
        <f>SUM($D$56:$E$56)</f>
        <v>2</v>
      </c>
      <c r="H56" s="3"/>
      <c r="I56" s="3">
        <f>($G$56)/$F$56</f>
        <v>0.04</v>
      </c>
      <c r="J56" s="2">
        <f>ROUNDUP($I$56,0)</f>
        <v>1</v>
      </c>
    </row>
    <row r="57" spans="1:10" x14ac:dyDescent="0.35">
      <c r="A57" s="1" t="s">
        <v>136</v>
      </c>
      <c r="B57" s="1" t="s">
        <v>137</v>
      </c>
      <c r="C57" s="1" t="s">
        <v>138</v>
      </c>
      <c r="D57" s="1" t="s">
        <v>7</v>
      </c>
      <c r="E57">
        <v>24</v>
      </c>
      <c r="F57" s="5">
        <v>5</v>
      </c>
      <c r="G57" s="2">
        <f>SUM($D$57:$E$57)</f>
        <v>24</v>
      </c>
      <c r="H57" s="3"/>
      <c r="I57" s="3">
        <f>($G$57)/$F$57</f>
        <v>4.8</v>
      </c>
      <c r="J57" s="2">
        <f>ROUNDUP($I$57,0)</f>
        <v>5</v>
      </c>
    </row>
    <row r="58" spans="1:10" x14ac:dyDescent="0.35">
      <c r="A58" s="1" t="s">
        <v>139</v>
      </c>
      <c r="B58" s="1" t="s">
        <v>140</v>
      </c>
      <c r="C58" s="1" t="s">
        <v>141</v>
      </c>
      <c r="D58" s="1" t="s">
        <v>142</v>
      </c>
      <c r="E58">
        <v>16</v>
      </c>
      <c r="F58" s="5">
        <v>1</v>
      </c>
      <c r="G58" s="2">
        <f>SUM($D$58:$E$58)</f>
        <v>16</v>
      </c>
      <c r="H58" s="3"/>
      <c r="I58" s="3">
        <f>($G$58)/$F$58</f>
        <v>16</v>
      </c>
      <c r="J58" s="2">
        <f>ROUNDUP($I$58,0)</f>
        <v>16</v>
      </c>
    </row>
    <row r="59" spans="1:10" x14ac:dyDescent="0.35">
      <c r="A59" s="1" t="s">
        <v>143</v>
      </c>
      <c r="B59" s="1" t="s">
        <v>144</v>
      </c>
      <c r="C59" s="1" t="s">
        <v>145</v>
      </c>
      <c r="D59" s="1" t="s">
        <v>146</v>
      </c>
      <c r="E59">
        <v>19</v>
      </c>
      <c r="F59" s="5">
        <v>1</v>
      </c>
      <c r="G59" s="2">
        <f>SUM($D$59:$E$59)</f>
        <v>19</v>
      </c>
      <c r="H59" s="3"/>
      <c r="I59" s="3">
        <f>($G$59)/$F$59</f>
        <v>19</v>
      </c>
      <c r="J59" s="2">
        <f>ROUNDUP($I$59,0)</f>
        <v>19</v>
      </c>
    </row>
    <row r="60" spans="1:10" x14ac:dyDescent="0.35">
      <c r="A60" s="1" t="s">
        <v>147</v>
      </c>
      <c r="B60" s="1" t="s">
        <v>148</v>
      </c>
      <c r="C60" s="1" t="s">
        <v>149</v>
      </c>
      <c r="D60" s="1" t="s">
        <v>146</v>
      </c>
      <c r="E60">
        <v>3</v>
      </c>
      <c r="F60" s="5">
        <v>1</v>
      </c>
      <c r="G60" s="2">
        <f>SUM($D$60:$E$60)</f>
        <v>3</v>
      </c>
      <c r="H60" s="3"/>
      <c r="I60" s="3">
        <f>($G$60)/$F$60</f>
        <v>3</v>
      </c>
      <c r="J60" s="2">
        <f>ROUNDUP($I$60,0)</f>
        <v>3</v>
      </c>
    </row>
    <row r="61" spans="1:10" x14ac:dyDescent="0.35">
      <c r="A61" s="1" t="s">
        <v>150</v>
      </c>
      <c r="B61" s="1" t="s">
        <v>151</v>
      </c>
      <c r="C61" s="1" t="s">
        <v>152</v>
      </c>
      <c r="D61" s="1" t="s">
        <v>146</v>
      </c>
      <c r="E61">
        <v>19</v>
      </c>
      <c r="F61" s="5">
        <v>1</v>
      </c>
      <c r="G61" s="2">
        <f>SUM($D$61:$E$61)</f>
        <v>19</v>
      </c>
      <c r="H61" s="3"/>
      <c r="I61" s="3">
        <f>($G$61)/$F$61</f>
        <v>19</v>
      </c>
      <c r="J61" s="2">
        <f>ROUNDUP($I$61,0)</f>
        <v>19</v>
      </c>
    </row>
    <row r="62" spans="1:10" x14ac:dyDescent="0.35">
      <c r="A62" s="1" t="s">
        <v>153</v>
      </c>
      <c r="B62" s="1" t="s">
        <v>154</v>
      </c>
      <c r="C62" s="1" t="s">
        <v>155</v>
      </c>
      <c r="D62" s="1" t="s">
        <v>146</v>
      </c>
      <c r="E62">
        <v>15</v>
      </c>
      <c r="F62" s="5">
        <v>1</v>
      </c>
      <c r="G62" s="2">
        <f>SUM($D$62:$E$62)</f>
        <v>15</v>
      </c>
      <c r="H62" s="3"/>
      <c r="I62" s="3">
        <f>($G$62)/$F$62</f>
        <v>15</v>
      </c>
      <c r="J62" s="2">
        <f>ROUNDUP($I$62,0)</f>
        <v>15</v>
      </c>
    </row>
    <row r="63" spans="1:10" x14ac:dyDescent="0.35">
      <c r="A63" s="1" t="s">
        <v>156</v>
      </c>
      <c r="B63" s="1" t="s">
        <v>157</v>
      </c>
      <c r="C63" s="1" t="s">
        <v>158</v>
      </c>
      <c r="D63" s="1" t="s">
        <v>142</v>
      </c>
      <c r="E63">
        <v>26</v>
      </c>
      <c r="F63" s="5">
        <v>1</v>
      </c>
      <c r="G63" s="2">
        <f>SUM($D$63:$E$63)</f>
        <v>26</v>
      </c>
      <c r="H63" s="3"/>
      <c r="I63" s="3">
        <f>($G$63)/$F$63</f>
        <v>26</v>
      </c>
      <c r="J63" s="2">
        <f>ROUNDUP($I$63,0)</f>
        <v>26</v>
      </c>
    </row>
    <row r="64" spans="1:10" x14ac:dyDescent="0.35">
      <c r="A64" s="1" t="s">
        <v>159</v>
      </c>
      <c r="B64" s="1" t="s">
        <v>160</v>
      </c>
      <c r="C64" s="1" t="s">
        <v>161</v>
      </c>
      <c r="D64" s="1" t="s">
        <v>142</v>
      </c>
      <c r="E64">
        <v>20</v>
      </c>
      <c r="F64" s="5">
        <v>1</v>
      </c>
      <c r="G64" s="2">
        <f>SUM($D$64:$E$64)</f>
        <v>20</v>
      </c>
      <c r="H64" s="3"/>
      <c r="I64" s="3">
        <f>($G$64)/$F$64</f>
        <v>20</v>
      </c>
      <c r="J64" s="2">
        <f>ROUNDUP($I$64,0)</f>
        <v>20</v>
      </c>
    </row>
    <row r="65" spans="1:10" x14ac:dyDescent="0.35">
      <c r="A65" s="1" t="s">
        <v>162</v>
      </c>
      <c r="B65" s="1" t="s">
        <v>163</v>
      </c>
      <c r="C65" s="1" t="s">
        <v>164</v>
      </c>
      <c r="D65" s="1" t="s">
        <v>142</v>
      </c>
      <c r="E65">
        <v>32</v>
      </c>
      <c r="F65" s="5">
        <v>1</v>
      </c>
      <c r="G65" s="2">
        <f>SUM($D$65:$E$65)</f>
        <v>32</v>
      </c>
      <c r="H65" s="3"/>
      <c r="I65" s="3">
        <f>($G$65)/$F$65</f>
        <v>32</v>
      </c>
      <c r="J65" s="2">
        <f>ROUNDUP($I$65,0)</f>
        <v>32</v>
      </c>
    </row>
    <row r="66" spans="1:10" x14ac:dyDescent="0.35">
      <c r="A66" s="1" t="s">
        <v>165</v>
      </c>
      <c r="B66" s="1" t="s">
        <v>166</v>
      </c>
      <c r="C66" s="1" t="s">
        <v>167</v>
      </c>
      <c r="D66" s="1" t="s">
        <v>142</v>
      </c>
      <c r="E66">
        <v>4</v>
      </c>
      <c r="F66" s="5">
        <v>1</v>
      </c>
      <c r="G66" s="2">
        <f>SUM($D$66:$E$66)</f>
        <v>4</v>
      </c>
      <c r="H66" s="3"/>
      <c r="I66" s="3">
        <f>($G$66)/$F$66</f>
        <v>4</v>
      </c>
      <c r="J66" s="2">
        <f>ROUNDUP($I$66,0)</f>
        <v>4</v>
      </c>
    </row>
    <row r="67" spans="1:10" x14ac:dyDescent="0.35">
      <c r="A67" s="1" t="s">
        <v>168</v>
      </c>
      <c r="B67" s="1" t="s">
        <v>169</v>
      </c>
      <c r="C67" s="1" t="s">
        <v>170</v>
      </c>
      <c r="D67" s="1" t="s">
        <v>146</v>
      </c>
      <c r="E67">
        <v>5</v>
      </c>
      <c r="F67" s="5">
        <v>1</v>
      </c>
      <c r="G67" s="2">
        <f>SUM($D$67:$E$67)</f>
        <v>5</v>
      </c>
      <c r="H67" s="3"/>
      <c r="I67" s="3">
        <f>($G$67)/$F$67</f>
        <v>5</v>
      </c>
      <c r="J67" s="2">
        <f>ROUNDUP($I$67,0)</f>
        <v>5</v>
      </c>
    </row>
    <row r="68" spans="1:10" x14ac:dyDescent="0.35">
      <c r="A68" s="1" t="s">
        <v>171</v>
      </c>
      <c r="B68" s="1" t="s">
        <v>172</v>
      </c>
      <c r="C68" s="1" t="s">
        <v>173</v>
      </c>
      <c r="D68" s="1" t="s">
        <v>142</v>
      </c>
      <c r="E68">
        <v>2</v>
      </c>
      <c r="F68" s="5">
        <v>1</v>
      </c>
      <c r="G68" s="2">
        <f>SUM($D$68:$E$68)</f>
        <v>2</v>
      </c>
      <c r="H68" s="3"/>
      <c r="I68" s="3">
        <f>($G$68)/$F$68</f>
        <v>2</v>
      </c>
      <c r="J68" s="2">
        <f>ROUNDUP($I$68,0)</f>
        <v>2</v>
      </c>
    </row>
    <row r="69" spans="1:10" x14ac:dyDescent="0.35">
      <c r="A69" s="1" t="s">
        <v>174</v>
      </c>
      <c r="B69" s="1" t="s">
        <v>175</v>
      </c>
      <c r="C69" s="1" t="s">
        <v>176</v>
      </c>
      <c r="D69" s="1" t="s">
        <v>146</v>
      </c>
      <c r="E69">
        <v>2</v>
      </c>
      <c r="F69" s="5">
        <v>1</v>
      </c>
      <c r="G69" s="2">
        <f>SUM($D$69:$E$69)</f>
        <v>2</v>
      </c>
      <c r="H69" s="3"/>
      <c r="I69" s="3">
        <f>($G$69)/$F$69</f>
        <v>2</v>
      </c>
      <c r="J69" s="2">
        <f>ROUNDUP($I$69,0)</f>
        <v>2</v>
      </c>
    </row>
    <row r="70" spans="1:10" x14ac:dyDescent="0.35">
      <c r="A70" s="1" t="s">
        <v>177</v>
      </c>
      <c r="B70" s="1" t="s">
        <v>178</v>
      </c>
      <c r="C70" s="1" t="s">
        <v>179</v>
      </c>
      <c r="D70" s="1" t="s">
        <v>146</v>
      </c>
      <c r="E70">
        <v>1</v>
      </c>
      <c r="F70" s="5">
        <v>1</v>
      </c>
      <c r="G70" s="2">
        <f>SUM($D$70:$E$70)</f>
        <v>1</v>
      </c>
      <c r="H70" s="3"/>
      <c r="I70" s="3">
        <f>($G$70)/$F$70</f>
        <v>1</v>
      </c>
      <c r="J70" s="2">
        <f>ROUNDUP($I$70,0)</f>
        <v>1</v>
      </c>
    </row>
    <row r="71" spans="1:10" x14ac:dyDescent="0.35">
      <c r="A71" s="1" t="s">
        <v>180</v>
      </c>
      <c r="B71" s="1" t="s">
        <v>181</v>
      </c>
      <c r="C71" s="1" t="s">
        <v>182</v>
      </c>
      <c r="D71" s="1" t="s">
        <v>146</v>
      </c>
      <c r="E71">
        <v>2</v>
      </c>
      <c r="F71" s="5">
        <v>1</v>
      </c>
      <c r="G71" s="2">
        <f>SUM($D$71:$E$71)</f>
        <v>2</v>
      </c>
      <c r="H71" s="3"/>
      <c r="I71" s="3">
        <f>($G$71)/$F$71</f>
        <v>2</v>
      </c>
      <c r="J71" s="2">
        <f>ROUNDUP($I$71,0)</f>
        <v>2</v>
      </c>
    </row>
    <row r="72" spans="1:10" x14ac:dyDescent="0.35">
      <c r="A72" s="1" t="s">
        <v>183</v>
      </c>
      <c r="B72" s="1" t="s">
        <v>184</v>
      </c>
      <c r="C72" s="1" t="s">
        <v>185</v>
      </c>
      <c r="D72" s="1" t="s">
        <v>4</v>
      </c>
      <c r="E72">
        <v>16</v>
      </c>
      <c r="F72" s="5">
        <v>1</v>
      </c>
      <c r="G72" s="2">
        <f>SUM($D$72:$E$72)</f>
        <v>16</v>
      </c>
      <c r="H72" s="3"/>
      <c r="I72" s="3">
        <f>($G$72)/$F$72</f>
        <v>16</v>
      </c>
      <c r="J72" s="2">
        <f>ROUNDUP($I$72,0)</f>
        <v>16</v>
      </c>
    </row>
    <row r="73" spans="1:10" x14ac:dyDescent="0.35">
      <c r="A73" s="1" t="s">
        <v>186</v>
      </c>
      <c r="B73" s="1" t="s">
        <v>187</v>
      </c>
      <c r="C73" s="1" t="s">
        <v>188</v>
      </c>
      <c r="D73" s="1" t="s">
        <v>142</v>
      </c>
      <c r="E73">
        <v>20</v>
      </c>
      <c r="F73" s="5">
        <v>1</v>
      </c>
      <c r="G73" s="2">
        <f>SUM($D$73:$E$73)</f>
        <v>20</v>
      </c>
      <c r="H73" s="3"/>
      <c r="I73" s="3">
        <f>($G$73)/$F$73</f>
        <v>20</v>
      </c>
      <c r="J73" s="2">
        <f>ROUNDUP($I$73,0)</f>
        <v>20</v>
      </c>
    </row>
    <row r="74" spans="1:10" x14ac:dyDescent="0.35">
      <c r="A74" s="1" t="s">
        <v>189</v>
      </c>
      <c r="B74" s="1" t="s">
        <v>190</v>
      </c>
      <c r="C74" s="1" t="s">
        <v>191</v>
      </c>
      <c r="D74" s="1" t="s">
        <v>142</v>
      </c>
      <c r="E74">
        <v>5</v>
      </c>
      <c r="F74" s="5">
        <v>1</v>
      </c>
      <c r="G74" s="2">
        <f>SUM($D$74:$E$74)</f>
        <v>5</v>
      </c>
      <c r="H74" s="3"/>
      <c r="I74" s="3">
        <f>($G$74)/$F$74</f>
        <v>5</v>
      </c>
      <c r="J74" s="2">
        <f>ROUNDUP($I$74,0)</f>
        <v>5</v>
      </c>
    </row>
    <row r="75" spans="1:10" x14ac:dyDescent="0.35">
      <c r="A75" s="1" t="s">
        <v>192</v>
      </c>
      <c r="B75" s="1" t="s">
        <v>193</v>
      </c>
      <c r="C75" s="1" t="s">
        <v>194</v>
      </c>
      <c r="D75" s="1" t="s">
        <v>142</v>
      </c>
      <c r="E75">
        <v>3</v>
      </c>
      <c r="F75" s="5">
        <v>1</v>
      </c>
      <c r="G75" s="2">
        <f>SUM($D$75:$E$75)</f>
        <v>3</v>
      </c>
      <c r="H75" s="3"/>
      <c r="I75" s="3">
        <f>($G$75)/$F$75</f>
        <v>3</v>
      </c>
      <c r="J75" s="2">
        <f>ROUNDUP($I$75,0)</f>
        <v>3</v>
      </c>
    </row>
    <row r="76" spans="1:10" x14ac:dyDescent="0.35">
      <c r="A76" s="1" t="s">
        <v>192</v>
      </c>
      <c r="B76" s="1" t="s">
        <v>195</v>
      </c>
      <c r="C76" s="1" t="s">
        <v>196</v>
      </c>
      <c r="D76" s="1" t="s">
        <v>142</v>
      </c>
      <c r="E76">
        <v>3</v>
      </c>
      <c r="F76" s="5">
        <v>1</v>
      </c>
      <c r="G76" s="2">
        <f>SUM($D$76:$E$76)</f>
        <v>3</v>
      </c>
      <c r="H76" s="3"/>
      <c r="I76" s="3">
        <f>($G$76)/$F$76</f>
        <v>3</v>
      </c>
      <c r="J76" s="2">
        <f>ROUNDUP($I$76,0)</f>
        <v>3</v>
      </c>
    </row>
    <row r="77" spans="1:10" x14ac:dyDescent="0.35">
      <c r="A77" s="1" t="s">
        <v>192</v>
      </c>
      <c r="B77" s="1" t="s">
        <v>197</v>
      </c>
      <c r="C77" s="1" t="s">
        <v>198</v>
      </c>
      <c r="D77" s="1" t="s">
        <v>142</v>
      </c>
      <c r="E77">
        <v>3</v>
      </c>
      <c r="F77" s="5">
        <v>1</v>
      </c>
      <c r="G77" s="2">
        <f>SUM($D$77:$E$77)</f>
        <v>3</v>
      </c>
      <c r="H77" s="3"/>
      <c r="I77" s="3">
        <f>($G$77)/$F$77</f>
        <v>3</v>
      </c>
      <c r="J77" s="2">
        <f>ROUNDUP($I$77,0)</f>
        <v>3</v>
      </c>
    </row>
    <row r="78" spans="1:10" x14ac:dyDescent="0.35">
      <c r="A78" s="1" t="s">
        <v>199</v>
      </c>
      <c r="B78" s="1" t="s">
        <v>200</v>
      </c>
      <c r="C78" s="1" t="s">
        <v>201</v>
      </c>
      <c r="D78" s="1" t="s">
        <v>142</v>
      </c>
      <c r="E78">
        <v>2</v>
      </c>
      <c r="F78" s="5">
        <v>1</v>
      </c>
      <c r="G78" s="2">
        <f>SUM($D$78:$E$78)</f>
        <v>2</v>
      </c>
      <c r="H78" s="3"/>
      <c r="I78" s="3">
        <f>($G$78)/$F$78</f>
        <v>2</v>
      </c>
      <c r="J78" s="2">
        <f>ROUNDUP($I$78,0)</f>
        <v>2</v>
      </c>
    </row>
    <row r="79" spans="1:10" x14ac:dyDescent="0.35">
      <c r="A79" s="1" t="s">
        <v>202</v>
      </c>
      <c r="B79" s="1" t="s">
        <v>203</v>
      </c>
      <c r="C79" s="1" t="s">
        <v>204</v>
      </c>
      <c r="D79" s="1" t="s">
        <v>142</v>
      </c>
      <c r="E79">
        <v>10</v>
      </c>
      <c r="F79" s="5">
        <v>1</v>
      </c>
      <c r="G79" s="2">
        <f>SUM($D$79:$E$79)</f>
        <v>10</v>
      </c>
      <c r="H79" s="3"/>
      <c r="I79" s="3">
        <f>($G$79)/$F$79</f>
        <v>10</v>
      </c>
      <c r="J79" s="2">
        <f>ROUNDUP($I$79,0)</f>
        <v>10</v>
      </c>
    </row>
    <row r="80" spans="1:10" x14ac:dyDescent="0.35">
      <c r="A80" s="1" t="s">
        <v>205</v>
      </c>
      <c r="B80" s="1" t="s">
        <v>206</v>
      </c>
      <c r="C80" s="1" t="s">
        <v>207</v>
      </c>
      <c r="D80" s="1" t="s">
        <v>142</v>
      </c>
      <c r="E80">
        <v>4</v>
      </c>
      <c r="F80" s="5">
        <v>1</v>
      </c>
      <c r="G80" s="2">
        <f>SUM($D$80:$E$80)</f>
        <v>4</v>
      </c>
      <c r="H80" s="3"/>
      <c r="I80" s="3">
        <f>($G$80)/$F$80</f>
        <v>4</v>
      </c>
      <c r="J80" s="2">
        <f>ROUNDUP($I$80,0)</f>
        <v>4</v>
      </c>
    </row>
    <row r="81" spans="1:10" x14ac:dyDescent="0.35">
      <c r="A81" s="1" t="s">
        <v>208</v>
      </c>
      <c r="B81" s="1" t="s">
        <v>209</v>
      </c>
      <c r="C81" s="1" t="s">
        <v>210</v>
      </c>
      <c r="D81" s="1" t="s">
        <v>142</v>
      </c>
      <c r="E81">
        <v>2</v>
      </c>
      <c r="F81" s="5">
        <v>1</v>
      </c>
      <c r="G81" s="2">
        <f>SUM($D$81:$E$81)</f>
        <v>2</v>
      </c>
      <c r="H81" s="3"/>
      <c r="I81" s="3">
        <f>($G$81)/$F$81</f>
        <v>2</v>
      </c>
      <c r="J81" s="2">
        <f>ROUNDUP($I$81,0)</f>
        <v>2</v>
      </c>
    </row>
    <row r="82" spans="1:10" x14ac:dyDescent="0.35">
      <c r="A82" s="1" t="s">
        <v>211</v>
      </c>
      <c r="B82" s="1" t="s">
        <v>212</v>
      </c>
      <c r="C82" s="1" t="s">
        <v>213</v>
      </c>
      <c r="D82" s="1" t="s">
        <v>142</v>
      </c>
      <c r="E82">
        <v>14</v>
      </c>
      <c r="F82" s="5">
        <v>1</v>
      </c>
      <c r="G82" s="2">
        <f>SUM($D$82:$E$82)</f>
        <v>14</v>
      </c>
      <c r="H82" s="3"/>
      <c r="I82" s="3">
        <f>($G$82)/$F$82</f>
        <v>14</v>
      </c>
      <c r="J82" s="2">
        <f>ROUNDUP($I$82,0)</f>
        <v>14</v>
      </c>
    </row>
    <row r="83" spans="1:10" x14ac:dyDescent="0.35">
      <c r="A83" s="1" t="s">
        <v>214</v>
      </c>
      <c r="B83" s="1" t="s">
        <v>215</v>
      </c>
      <c r="C83" s="1" t="s">
        <v>216</v>
      </c>
      <c r="D83" s="1" t="s">
        <v>217</v>
      </c>
      <c r="E83">
        <v>5</v>
      </c>
      <c r="F83" s="5">
        <v>1</v>
      </c>
      <c r="G83" s="2">
        <f>SUM($D$83:$E$83)</f>
        <v>5</v>
      </c>
      <c r="H83" s="3"/>
      <c r="I83" s="3">
        <f>($G$83)/$F$83</f>
        <v>5</v>
      </c>
      <c r="J83" s="2">
        <f>ROUNDUP($I$83,0)</f>
        <v>5</v>
      </c>
    </row>
    <row r="84" spans="1:10" x14ac:dyDescent="0.35">
      <c r="A84" s="1" t="s">
        <v>218</v>
      </c>
      <c r="B84" s="1" t="s">
        <v>219</v>
      </c>
      <c r="C84" s="1" t="s">
        <v>220</v>
      </c>
      <c r="D84" s="1" t="s">
        <v>221</v>
      </c>
      <c r="E84">
        <v>5</v>
      </c>
      <c r="F84" s="5">
        <v>1</v>
      </c>
      <c r="G84" s="2">
        <f>SUM($D$84:$E$84)</f>
        <v>5</v>
      </c>
      <c r="H84" s="3"/>
      <c r="I84" s="3">
        <f>($G$84)/$F$84</f>
        <v>5</v>
      </c>
      <c r="J84" s="2">
        <f>ROUNDUP($I$84,0)</f>
        <v>5</v>
      </c>
    </row>
    <row r="85" spans="1:10" x14ac:dyDescent="0.35">
      <c r="A85" s="1" t="s">
        <v>222</v>
      </c>
      <c r="B85" s="1" t="s">
        <v>223</v>
      </c>
      <c r="C85" s="1" t="s">
        <v>224</v>
      </c>
      <c r="D85" s="1" t="s">
        <v>217</v>
      </c>
      <c r="E85">
        <v>5</v>
      </c>
      <c r="F85" s="5">
        <v>1</v>
      </c>
      <c r="G85" s="2">
        <f>SUM($D$85:$E$85)</f>
        <v>5</v>
      </c>
      <c r="H85" s="3"/>
      <c r="I85" s="3">
        <f>($G$85)/$F$85</f>
        <v>5</v>
      </c>
      <c r="J85" s="2">
        <f>ROUNDUP($I$85,0)</f>
        <v>5</v>
      </c>
    </row>
    <row r="86" spans="1:10" x14ac:dyDescent="0.35">
      <c r="A86" s="1" t="s">
        <v>225</v>
      </c>
      <c r="B86" s="1" t="s">
        <v>226</v>
      </c>
      <c r="C86" s="1" t="s">
        <v>227</v>
      </c>
      <c r="D86" s="1" t="s">
        <v>217</v>
      </c>
      <c r="E86">
        <v>5</v>
      </c>
      <c r="F86" s="5">
        <v>1</v>
      </c>
      <c r="G86" s="2">
        <f>SUM($D$86:$E$86)</f>
        <v>5</v>
      </c>
      <c r="H86" s="3"/>
      <c r="I86" s="3">
        <f>($G$86)/$F$86</f>
        <v>5</v>
      </c>
      <c r="J86" s="2">
        <f>ROUNDUP($I$86,0)</f>
        <v>5</v>
      </c>
    </row>
    <row r="87" spans="1:10" x14ac:dyDescent="0.35">
      <c r="A87" s="1" t="s">
        <v>228</v>
      </c>
      <c r="B87" s="1" t="s">
        <v>229</v>
      </c>
      <c r="C87" s="1" t="s">
        <v>230</v>
      </c>
      <c r="D87" s="1" t="s">
        <v>217</v>
      </c>
      <c r="E87">
        <v>10</v>
      </c>
      <c r="F87" s="5">
        <v>1</v>
      </c>
      <c r="G87" s="2">
        <f>SUM($D$87:$E$87)</f>
        <v>10</v>
      </c>
      <c r="H87" s="3"/>
      <c r="I87" s="3">
        <f>($G$87)/$F$87</f>
        <v>10</v>
      </c>
      <c r="J87" s="2">
        <f>ROUNDUP($I$87,0)</f>
        <v>10</v>
      </c>
    </row>
    <row r="88" spans="1:10" x14ac:dyDescent="0.35">
      <c r="A88" s="1" t="s">
        <v>231</v>
      </c>
      <c r="B88" s="1" t="s">
        <v>232</v>
      </c>
      <c r="C88" s="1" t="s">
        <v>233</v>
      </c>
      <c r="D88" s="1" t="s">
        <v>142</v>
      </c>
      <c r="E88">
        <v>5</v>
      </c>
      <c r="F88" s="5">
        <v>1</v>
      </c>
      <c r="G88" s="2">
        <f>SUM($D$88:$E$88)</f>
        <v>5</v>
      </c>
      <c r="H88" s="3"/>
      <c r="I88" s="3">
        <f>($G$88)/$F$88</f>
        <v>5</v>
      </c>
      <c r="J88" s="2">
        <f>ROUNDUP($I$88,0)</f>
        <v>5</v>
      </c>
    </row>
    <row r="89" spans="1:10" x14ac:dyDescent="0.35">
      <c r="A89" s="1" t="s">
        <v>234</v>
      </c>
      <c r="B89" s="1" t="s">
        <v>4</v>
      </c>
      <c r="C89" s="1" t="s">
        <v>235</v>
      </c>
      <c r="D89" s="1" t="s">
        <v>217</v>
      </c>
      <c r="E89">
        <v>10</v>
      </c>
      <c r="F89" s="5">
        <v>1</v>
      </c>
      <c r="G89" s="2">
        <f>SUM($D$89:$E$89)</f>
        <v>10</v>
      </c>
      <c r="H89" s="3"/>
      <c r="I89" s="3">
        <f>($G$89)/$F$89</f>
        <v>10</v>
      </c>
      <c r="J89" s="2">
        <f>ROUNDUP($I$89,0)</f>
        <v>10</v>
      </c>
    </row>
    <row r="90" spans="1:10" x14ac:dyDescent="0.35">
      <c r="A90" s="1" t="s">
        <v>234</v>
      </c>
      <c r="B90" s="1" t="s">
        <v>236</v>
      </c>
      <c r="C90" s="1" t="s">
        <v>237</v>
      </c>
      <c r="D90" s="1" t="s">
        <v>217</v>
      </c>
      <c r="E90">
        <v>5</v>
      </c>
      <c r="F90" s="5">
        <v>1</v>
      </c>
      <c r="G90" s="2">
        <f>SUM($D$90:$E$90)</f>
        <v>5</v>
      </c>
      <c r="H90" s="3"/>
      <c r="I90" s="3">
        <f>($G$90)/$F$90</f>
        <v>5</v>
      </c>
      <c r="J90" s="2">
        <f>ROUNDUP($I$90,0)</f>
        <v>5</v>
      </c>
    </row>
    <row r="91" spans="1:10" x14ac:dyDescent="0.35">
      <c r="A91" s="1" t="s">
        <v>238</v>
      </c>
      <c r="B91" s="1" t="s">
        <v>239</v>
      </c>
      <c r="C91" s="1" t="s">
        <v>240</v>
      </c>
      <c r="D91" s="1" t="s">
        <v>142</v>
      </c>
      <c r="E91">
        <v>2</v>
      </c>
      <c r="F91" s="5">
        <v>1</v>
      </c>
      <c r="G91" s="2">
        <f>SUM($D$91:$E$91)</f>
        <v>2</v>
      </c>
      <c r="H91" s="3"/>
      <c r="I91" s="3">
        <f>($G$91)/$F$91</f>
        <v>2</v>
      </c>
      <c r="J91" s="2">
        <f>ROUNDUP($I$91,0)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2017-01-25T15:11:31Z</dcterms:created>
  <dcterms:modified xsi:type="dcterms:W3CDTF">2017-01-25T15:19:26Z</dcterms:modified>
</cp:coreProperties>
</file>