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amcgovern/Desktop/DHS/UN-Subnational-Estimates/UR_checks/Burkina_Faso/"/>
    </mc:Choice>
  </mc:AlternateContent>
  <xr:revisionPtr revIDLastSave="0" documentId="13_ncr:1_{AA861578-6A22-1147-BF69-3ED91EF56253}" xr6:coauthVersionLast="47" xr6:coauthVersionMax="47" xr10:uidLastSave="{00000000-0000-0000-0000-000000000000}"/>
  <bookViews>
    <workbookView xWindow="8620" yWindow="760" windowWidth="29540" windowHeight="18880" xr2:uid="{8DD36B13-7534-874D-9720-53873A554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G2" i="1"/>
  <c r="B5" i="1"/>
  <c r="B6" i="1"/>
  <c r="B12" i="1"/>
  <c r="B13" i="1"/>
  <c r="B14" i="1"/>
  <c r="C14" i="1"/>
  <c r="C13" i="1"/>
  <c r="C12" i="1"/>
  <c r="C11" i="1"/>
  <c r="B11" i="1" s="1"/>
  <c r="C10" i="1"/>
  <c r="B10" i="1" s="1"/>
  <c r="C9" i="1"/>
  <c r="B9" i="1" s="1"/>
  <c r="C8" i="1"/>
  <c r="B8" i="1" s="1"/>
  <c r="C7" i="1"/>
  <c r="B7" i="1" s="1"/>
  <c r="C6" i="1"/>
  <c r="C5" i="1"/>
  <c r="C4" i="1"/>
  <c r="B4" i="1" s="1"/>
  <c r="C3" i="1"/>
  <c r="B3" i="1" s="1"/>
  <c r="C2" i="1"/>
  <c r="B2" i="1" s="1"/>
</calcChain>
</file>

<file path=xl/sharedStrings.xml><?xml version="1.0" encoding="utf-8"?>
<sst xmlns="http://schemas.openxmlformats.org/spreadsheetml/2006/main" count="19" uniqueCount="19">
  <si>
    <t>frame_prop</t>
  </si>
  <si>
    <t>sample_prop</t>
  </si>
  <si>
    <t>f_urban</t>
  </si>
  <si>
    <t>f_total</t>
  </si>
  <si>
    <t>s_urban</t>
  </si>
  <si>
    <t>s_total</t>
  </si>
  <si>
    <t>Boucie du Mouhoun</t>
  </si>
  <si>
    <t>Cascades</t>
  </si>
  <si>
    <t>Centre</t>
  </si>
  <si>
    <t>Centre Est</t>
  </si>
  <si>
    <t>Centre Nord</t>
  </si>
  <si>
    <t>Centre Ouest</t>
  </si>
  <si>
    <t>Centre Sud</t>
  </si>
  <si>
    <t>Est</t>
  </si>
  <si>
    <t>Hauts Bassins</t>
  </si>
  <si>
    <t>Nord</t>
  </si>
  <si>
    <t>Plateau Central</t>
  </si>
  <si>
    <t>Sahel</t>
  </si>
  <si>
    <t>Sud Ouest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</si>
</sst>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7AA5-CCE3-5A41-ADA5-EF5BEBBFB178}">
  <dimension ref="A1:G14"/>
  <sheetViews>
    <sheetView tabSelected="1" workbookViewId="0">
      <selection activeCell="H1" sqref="H1:H1048576"/>
    </sheetView>
  </sheetViews>
  <sheetFormatPr baseColWidth="10" defaultRowHeight="16" x14ac:dyDescent="0.2"/>
  <cols>
    <col min="1" max="1" width="18" customWidth="1"/>
  </cols>
  <sheetData>
    <row r="1" spans="1:7" x14ac:dyDescent="0.2"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1</v>
      </c>
    </row>
    <row r="2" spans="1:7" x14ac:dyDescent="0.2">
      <c r="A2" t="s">
        <v>6</v>
      </c>
      <c r="B2">
        <f>C2*D2</f>
        <v>21492.972863999999</v>
      </c>
      <c r="C2">
        <f>2261466*0.108</f>
        <v>244238.32800000001</v>
      </c>
      <c r="D2">
        <v>8.7999999999999995E-2</v>
      </c>
      <c r="E2">
        <v>260</v>
      </c>
      <c r="F2">
        <v>1248</v>
      </c>
      <c r="G2">
        <f>E2/F2</f>
        <v>0.20833333333333334</v>
      </c>
    </row>
    <row r="3" spans="1:7" x14ac:dyDescent="0.2">
      <c r="A3" t="s">
        <v>7</v>
      </c>
      <c r="B3">
        <f>C3*D3</f>
        <v>19077.727176</v>
      </c>
      <c r="C3">
        <f>2261466*0.037</f>
        <v>83674.241999999998</v>
      </c>
      <c r="D3">
        <v>0.22800000000000001</v>
      </c>
      <c r="E3">
        <v>338</v>
      </c>
      <c r="F3">
        <v>988</v>
      </c>
      <c r="G3">
        <f>E3/F3</f>
        <v>0.34210526315789475</v>
      </c>
    </row>
    <row r="4" spans="1:7" x14ac:dyDescent="0.2">
      <c r="A4" t="s">
        <v>8</v>
      </c>
      <c r="B4">
        <f t="shared" ref="B4:B14" si="0">C4*D4</f>
        <v>239353.56143999999</v>
      </c>
      <c r="C4">
        <f>2261466*0.126</f>
        <v>284944.71600000001</v>
      </c>
      <c r="D4">
        <v>0.84</v>
      </c>
      <c r="E4">
        <v>988</v>
      </c>
      <c r="F4">
        <v>1326</v>
      </c>
      <c r="G4">
        <f t="shared" ref="G4:G14" si="1">E4/F4</f>
        <v>0.74509803921568629</v>
      </c>
    </row>
    <row r="5" spans="1:7" x14ac:dyDescent="0.2">
      <c r="A5" t="s">
        <v>9</v>
      </c>
      <c r="B5">
        <f t="shared" si="0"/>
        <v>35233.64028</v>
      </c>
      <c r="C5">
        <f>2261466*0.082</f>
        <v>185440.212</v>
      </c>
      <c r="D5">
        <v>0.19</v>
      </c>
      <c r="E5">
        <v>364</v>
      </c>
      <c r="F5">
        <v>1170</v>
      </c>
      <c r="G5">
        <f t="shared" si="1"/>
        <v>0.31111111111111112</v>
      </c>
    </row>
    <row r="6" spans="1:7" x14ac:dyDescent="0.2">
      <c r="A6" t="s">
        <v>10</v>
      </c>
      <c r="B6">
        <f t="shared" si="0"/>
        <v>16972.302330000002</v>
      </c>
      <c r="C6">
        <f>2261466*0.079</f>
        <v>178655.81400000001</v>
      </c>
      <c r="D6">
        <v>9.5000000000000001E-2</v>
      </c>
      <c r="E6">
        <v>260</v>
      </c>
      <c r="F6">
        <v>1170</v>
      </c>
      <c r="G6">
        <f t="shared" si="1"/>
        <v>0.22222222222222221</v>
      </c>
    </row>
    <row r="7" spans="1:7" x14ac:dyDescent="0.2">
      <c r="A7" t="s">
        <v>11</v>
      </c>
      <c r="B7">
        <f t="shared" si="0"/>
        <v>26083.748843999998</v>
      </c>
      <c r="C7">
        <f>2261466*0.073</f>
        <v>165087.01799999998</v>
      </c>
      <c r="D7">
        <v>0.158</v>
      </c>
      <c r="E7">
        <v>312</v>
      </c>
      <c r="F7">
        <v>1144</v>
      </c>
      <c r="G7">
        <f t="shared" si="1"/>
        <v>0.27272727272727271</v>
      </c>
    </row>
    <row r="8" spans="1:7" x14ac:dyDescent="0.2">
      <c r="A8" t="s">
        <v>12</v>
      </c>
      <c r="B8">
        <f t="shared" si="0"/>
        <v>12587.319755999999</v>
      </c>
      <c r="C8">
        <f>2261466*0.046</f>
        <v>104027.436</v>
      </c>
      <c r="D8">
        <v>0.121</v>
      </c>
      <c r="E8">
        <v>260</v>
      </c>
      <c r="F8">
        <v>1040</v>
      </c>
      <c r="G8">
        <f t="shared" si="1"/>
        <v>0.25</v>
      </c>
    </row>
    <row r="9" spans="1:7" x14ac:dyDescent="0.2">
      <c r="A9" t="s">
        <v>13</v>
      </c>
      <c r="B9">
        <f t="shared" si="0"/>
        <v>15377.968800000002</v>
      </c>
      <c r="C9">
        <f>2261466*0.085</f>
        <v>192224.61000000002</v>
      </c>
      <c r="D9">
        <v>0.08</v>
      </c>
      <c r="E9">
        <v>234</v>
      </c>
      <c r="F9">
        <v>1196</v>
      </c>
      <c r="G9">
        <f t="shared" si="1"/>
        <v>0.19565217391304349</v>
      </c>
    </row>
    <row r="10" spans="1:7" x14ac:dyDescent="0.2">
      <c r="A10" t="s">
        <v>14</v>
      </c>
      <c r="B10">
        <f t="shared" si="0"/>
        <v>94162.921308000005</v>
      </c>
      <c r="C10">
        <f>2261466*0.109</f>
        <v>246499.79399999999</v>
      </c>
      <c r="D10">
        <v>0.38200000000000001</v>
      </c>
      <c r="E10">
        <v>572</v>
      </c>
      <c r="F10">
        <v>1274</v>
      </c>
      <c r="G10">
        <f t="shared" si="1"/>
        <v>0.44897959183673469</v>
      </c>
    </row>
    <row r="11" spans="1:7" x14ac:dyDescent="0.2">
      <c r="A11" t="s">
        <v>15</v>
      </c>
      <c r="B11">
        <f t="shared" si="0"/>
        <v>24242.915520000002</v>
      </c>
      <c r="C11">
        <f>2261466*0.08</f>
        <v>180917.28</v>
      </c>
      <c r="D11">
        <v>0.13400000000000001</v>
      </c>
      <c r="E11">
        <v>312</v>
      </c>
      <c r="F11">
        <v>1170</v>
      </c>
      <c r="G11">
        <f t="shared" si="1"/>
        <v>0.26666666666666666</v>
      </c>
    </row>
    <row r="12" spans="1:7" x14ac:dyDescent="0.2">
      <c r="A12" t="s">
        <v>16</v>
      </c>
      <c r="B12">
        <f t="shared" si="0"/>
        <v>9566.0011799999993</v>
      </c>
      <c r="C12">
        <f>2261466*0.047</f>
        <v>106288.902</v>
      </c>
      <c r="D12">
        <v>0.09</v>
      </c>
      <c r="E12">
        <v>208</v>
      </c>
      <c r="F12">
        <v>1014</v>
      </c>
      <c r="G12">
        <f t="shared" si="1"/>
        <v>0.20512820512820512</v>
      </c>
    </row>
    <row r="13" spans="1:7" x14ac:dyDescent="0.2">
      <c r="A13" t="s">
        <v>17</v>
      </c>
      <c r="B13">
        <f t="shared" si="0"/>
        <v>12272.975982000002</v>
      </c>
      <c r="C13">
        <f>2261466*0.081</f>
        <v>183178.74600000001</v>
      </c>
      <c r="D13">
        <v>6.7000000000000004E-2</v>
      </c>
      <c r="E13">
        <v>208</v>
      </c>
      <c r="F13">
        <v>1170</v>
      </c>
      <c r="G13">
        <f t="shared" si="1"/>
        <v>0.17777777777777778</v>
      </c>
    </row>
    <row r="14" spans="1:7" x14ac:dyDescent="0.2">
      <c r="A14" t="s">
        <v>18</v>
      </c>
      <c r="B14">
        <f t="shared" si="0"/>
        <v>13711.268358000001</v>
      </c>
      <c r="C14">
        <f>2261466*0.047</f>
        <v>106288.902</v>
      </c>
      <c r="D14">
        <v>0.129</v>
      </c>
      <c r="E14">
        <v>260</v>
      </c>
      <c r="F14">
        <v>1014</v>
      </c>
      <c r="G14">
        <f t="shared" si="1"/>
        <v>0.25641025641025639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2022-07-14T21:51:24Z</dcterms:created>
  <dcterms:modified xsi:type="dcterms:W3CDTF">2022-07-25T20:35:28Z</dcterms:modified>
</cp:coreProperties>
</file>