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drawings/drawing6.xml" ContentType="application/vnd.openxmlformats-officedocument.drawing+xml"/>
  <Override PartName="/xl/pivotTables/pivotTable15.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harts/chartEx1.xml" ContentType="application/vnd.ms-office.chartex+xml"/>
  <Override PartName="/xl/charts/chartEx2.xml" ContentType="application/vnd.ms-office.chartex+xml"/>
  <Override PartName="/xl/charts/chartEx3.xml" ContentType="application/vnd.ms-office.chartex+xml"/>
  <Override PartName="/xl/charts/chartEx4.xml" ContentType="application/vnd.ms-office.chartex+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6.xml" ContentType="application/vnd.ms-office.chartcolorstyle+xml"/>
  <Override PartName="/xl/charts/style6.xml" ContentType="application/vnd.ms-office.chartstyle+xml"/>
  <Override PartName="/xl/charts/colors9.xml" ContentType="application/vnd.ms-office.chartcolorstyle+xml"/>
  <Override PartName="/xl/charts/style9.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20" yWindow="-120" windowWidth="20730" windowHeight="11160" tabRatio="929" activeTab="1"/>
  </bookViews>
  <sheets>
    <sheet name="Dashboard" sheetId="39" r:id="rId1"/>
    <sheet name="MTD, QTD, YTD" sheetId="41" r:id="rId2"/>
    <sheet name="Store Wise Sales" sheetId="13" r:id="rId3"/>
    <sheet name="Actual Vs Target" sheetId="15" r:id="rId4"/>
    <sheet name="Top 5 Salesman" sheetId="16" r:id="rId5"/>
    <sheet name="Geographical Sales" sheetId="29" r:id="rId6"/>
    <sheet name="SKU Performence" sheetId="32" r:id="rId7"/>
    <sheet name="Retailer Performence" sheetId="40" r:id="rId8"/>
    <sheet name="Periodic Sales" sheetId="36" r:id="rId9"/>
    <sheet name="Trend Line" sheetId="37" r:id="rId10"/>
    <sheet name="Transactions" sheetId="9" state="hidden" r:id="rId11"/>
    <sheet name="Salesman" sheetId="1" state="hidden" r:id="rId12"/>
    <sheet name="Region" sheetId="2" state="hidden" r:id="rId13"/>
    <sheet name="SKU" sheetId="3" state="hidden" r:id="rId14"/>
    <sheet name="Stores" sheetId="7" state="hidden" r:id="rId15"/>
    <sheet name="Period" sheetId="6" state="hidden" r:id="rId16"/>
    <sheet name="Sheet1" sheetId="10" state="hidden" r:id="rId17"/>
  </sheets>
  <definedNames>
    <definedName name="_xlnm._FilterDatabase" localSheetId="15" hidden="1">Period!$A$1:$E$37</definedName>
    <definedName name="_xlnm._FilterDatabase" localSheetId="11" hidden="1">Salesman!$A$1:$K$21</definedName>
    <definedName name="_xlnm._FilterDatabase" localSheetId="16" hidden="1">Sheet1!$A$1:$F$14</definedName>
    <definedName name="_xlnm._FilterDatabase" localSheetId="13" hidden="1">SKU!$A$1:$C$22</definedName>
    <definedName name="_xlnm._FilterDatabase" localSheetId="14" hidden="1">Stores!$A$1:$E$51</definedName>
    <definedName name="_xlchart.v1.10" hidden="1">'SKU Performence'!$B$1</definedName>
    <definedName name="_xlchart.v1.11" hidden="1">'SKU Performence'!$B$2:$B$22</definedName>
    <definedName name="_xlchart.v1.3" hidden="1">'SKU Performence'!$A$2:$A$22</definedName>
    <definedName name="_xlchart.v1.4" hidden="1">'SKU Performence'!$B$1</definedName>
    <definedName name="_xlchart.v1.5" hidden="1">'SKU Performence'!$B$2:$B$22</definedName>
    <definedName name="_xlchart.v1.6" hidden="1">'SKU Performence'!$A$2:$A$22</definedName>
    <definedName name="_xlchart.v1.7" hidden="1">'SKU Performence'!$B$1</definedName>
    <definedName name="_xlchart.v1.8" hidden="1">'SKU Performence'!$B$2:$B$22</definedName>
    <definedName name="_xlchart.v1.9" hidden="1">'SKU Performence'!$A$2:$A$22</definedName>
    <definedName name="_xlchart.v2.0" hidden="1">'Retailer Performence'!$B$14:$B$20</definedName>
    <definedName name="_xlchart.v2.1" hidden="1">'Retailer Performence'!$C$13</definedName>
    <definedName name="_xlchart.v2.12" hidden="1">'Retailer Performence'!$B$14:$B$20</definedName>
    <definedName name="_xlchart.v2.13" hidden="1">'Retailer Performence'!$C$13</definedName>
    <definedName name="_xlchart.v2.14" hidden="1">'Retailer Performence'!$C$14:$C$20</definedName>
    <definedName name="_xlchart.v2.2" hidden="1">'Retailer Performence'!$C$14:$C$20</definedName>
    <definedName name="_xlcn.WorksheetConnection_Data.xlsxSKU1" hidden="1">SKU[]</definedName>
    <definedName name="_xlcn.WorksheetConnection_Data.xlsxStores1" hidden="1">Stores[]</definedName>
    <definedName name="_xlcn.WorksheetConnection_Project_Data.xlsxPeriod1" hidden="1">Period[]</definedName>
    <definedName name="_xlcn.WorksheetConnection_Project_Data.xlsxRegion1" hidden="1">Region[]</definedName>
    <definedName name="_xlcn.WorksheetConnection_Project_Data.xlsxSalesman1" hidden="1">Salesman[]</definedName>
    <definedName name="_xlcn.WorksheetConnection_Project_Data.xlsxTransaction1" hidden="1">Transaction[]</definedName>
    <definedName name="Slicer_Region">#N/A</definedName>
    <definedName name="Slicer_Retailer_Class">#N/A</definedName>
    <definedName name="Slicer_SKU_Type">#N/A</definedName>
  </definedNames>
  <calcPr calcId="144525"/>
  <pivotCaches>
    <pivotCache cacheId="16" r:id="rId18"/>
  </pivotCaches>
  <extLst>
    <ext xmlns:x14="http://schemas.microsoft.com/office/spreadsheetml/2009/9/main" uri="{876F7934-8845-4945-9796-88D515C7AA90}">
      <x14:pivotCaches>
        <pivotCache cacheId="17"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23"/>
        <pivotCache cacheId="3" r:id="rId24"/>
        <pivotCache cacheId="5" r:id="rId25"/>
        <pivotCache cacheId="6" r:id="rId26"/>
        <pivotCache cacheId="7" r:id="rId27"/>
        <pivotCache cacheId="15" r:id="rId28"/>
        <pivotCache cacheId="136" r:id="rId29"/>
        <pivotCache cacheId="139" r:id="rId30"/>
        <pivotCache cacheId="142" r:id="rId31"/>
        <pivotCache cacheId="145" r:id="rId32"/>
        <pivotCache cacheId="148" r:id="rId33"/>
        <pivotCache cacheId="151" r:id="rId34"/>
        <pivotCache cacheId="154" r:id="rId35"/>
        <pivotCache cacheId="157" r:id="rId36"/>
      </x15:pivotCaches>
    </ext>
    <ext xmlns:x15="http://schemas.microsoft.com/office/spreadsheetml/2010/11/main" uri="{983426D0-5260-488c-9760-48F4B6AC55F4}">
      <x15:pivotTableReferences>
        <x15:pivotTableReference r:id="rId37"/>
        <x15:pivotTableReference r:id="rId38"/>
        <x15:pivotTableReference r:id="rId39"/>
        <x15:pivotTableReference r:id="rId40"/>
        <x15:pivotTableReference r:id="rId41"/>
        <x15:pivotTableReference r:id="rId42"/>
        <x15:pivotTableReference r:id="rId43"/>
        <x15:pivotTableReference r:id="rId44"/>
        <x15:pivotTableReference r:id="rId45"/>
        <x15:pivotTableReference r:id="rId46"/>
        <x15:pivotTableReference r:id="rId47"/>
        <x15:pivotTableReference r:id="rId48"/>
        <x15:pivotTableReference r:id="rId49"/>
        <x15:pivotTableReference r:id="rId5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 name="Transaction" connection="WorksheetConnection_Project_Data.xlsx!Transaction"/>
          <x15:modelTable id="Salesman" name="Salesman" connection="WorksheetConnection_Project_Data.xlsx!Salesman"/>
          <x15:modelTable id="Region" name="Region" connection="WorksheetConnection_Project_Data.xlsx!Region"/>
          <x15:modelTable id="Period" name="Period" connection="WorksheetConnection_Project_Data.xlsx!Period"/>
          <x15:modelTable id="Stores" name="Stores" connection="WorksheetConnection_Data.xlsx!Stores"/>
          <x15:modelTable id="SKU" name="SKU" connection="WorksheetConnection_Data.xlsx!SKU"/>
        </x15:modelTables>
        <x15:modelRelationships>
          <x15:modelRelationship fromTable="Transaction" fromColumn="City ID" toTable="Region" toColumn="City-ID"/>
          <x15:modelRelationship fromTable="Transaction" fromColumn="Period ID" toTable="Period" toColumn="Period"/>
          <x15:modelRelationship fromTable="Transaction" fromColumn="Salesman ID" toTable="Salesman" toColumn="Salesman ID"/>
          <x15:modelRelationship fromTable="Transaction" fromColumn="SKU Code" toTable="SKU" toColumn="SKU Code"/>
          <x15:modelRelationship fromTable="Transaction" fromColumn="Store ID" toTable="Stores" toColumn="Store ID"/>
        </x15:modelRelationships>
        <x15:extLst>
          <ext xmlns:x16="http://schemas.microsoft.com/office/spreadsheetml/2014/11/main" uri="{9835A34E-60A6-4A7C-AAB8-D5F71C897F49}">
            <x16:modelTimeGroupings>
              <x16:modelTimeGrouping tableName="Period"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41" l="1"/>
  <c r="E3" i="41" s="1"/>
  <c r="F3" i="41" s="1"/>
  <c r="G3" i="41" l="1"/>
  <c r="F2" i="9"/>
  <c r="M2" i="9"/>
  <c r="J2" i="9" s="1"/>
  <c r="L2" i="9"/>
  <c r="E2" i="9"/>
  <c r="D2" i="9"/>
  <c r="C2" i="9"/>
  <c r="B2" i="9"/>
  <c r="F5" i="41" l="1"/>
  <c r="J3" i="41" s="1"/>
  <c r="G5" i="41"/>
  <c r="K3" i="41" s="1"/>
  <c r="E5" i="41"/>
  <c r="I3" i="41" s="1"/>
  <c r="K2" i="9"/>
  <c r="H2" i="9"/>
  <c r="I2" i="9" s="1"/>
  <c r="G2" i="9"/>
  <c r="D11" i="1" l="1"/>
  <c r="D3" i="1"/>
  <c r="D17" i="1"/>
  <c r="D9" i="1"/>
  <c r="D14" i="1"/>
  <c r="D15" i="1"/>
  <c r="D7" i="1"/>
  <c r="D21" i="1"/>
  <c r="D4" i="1"/>
  <c r="D5" i="1"/>
  <c r="D12" i="1"/>
  <c r="D19" i="1"/>
  <c r="D10" i="1"/>
  <c r="D8" i="1"/>
  <c r="D13" i="1"/>
  <c r="D6" i="1"/>
  <c r="D2" i="1"/>
  <c r="D20" i="1"/>
  <c r="D16" i="1"/>
  <c r="D18" i="1"/>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2" i="6"/>
</calcChain>
</file>

<file path=xl/connections.xml><?xml version="1.0" encoding="utf-8"?>
<connections xmlns="http://schemas.openxmlformats.org/spreadsheetml/2006/main">
  <connection id="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xlsx!SKU" type="102" refreshedVersion="7" minRefreshableVersion="5">
    <extLst>
      <ext xmlns:x15="http://schemas.microsoft.com/office/spreadsheetml/2010/11/main" uri="{DE250136-89BD-433C-8126-D09CA5730AF9}">
        <x15:connection id="SKU">
          <x15:rangePr sourceName="_xlcn.WorksheetConnection_Data.xlsxSKU1"/>
        </x15:connection>
      </ext>
    </extLst>
  </connection>
  <connection id="3" name="WorksheetConnection_Data.xlsx!Stores" type="102" refreshedVersion="7" minRefreshableVersion="5">
    <extLst>
      <ext xmlns:x15="http://schemas.microsoft.com/office/spreadsheetml/2010/11/main" uri="{DE250136-89BD-433C-8126-D09CA5730AF9}">
        <x15:connection id="Stores">
          <x15:rangePr sourceName="_xlcn.WorksheetConnection_Data.xlsxStores1"/>
        </x15:connection>
      </ext>
    </extLst>
  </connection>
  <connection id="4" name="WorksheetConnection_Project_Data.xlsx!Period" type="102" refreshedVersion="7" minRefreshableVersion="5">
    <extLst>
      <ext xmlns:x15="http://schemas.microsoft.com/office/spreadsheetml/2010/11/main" uri="{DE250136-89BD-433C-8126-D09CA5730AF9}">
        <x15:connection id="Period">
          <x15:rangePr sourceName="_xlcn.WorksheetConnection_Project_Data.xlsxPeriod1"/>
        </x15:connection>
      </ext>
    </extLst>
  </connection>
  <connection id="5" name="WorksheetConnection_Project_Data.xlsx!Region" type="102" refreshedVersion="7" minRefreshableVersion="5">
    <extLst>
      <ext xmlns:x15="http://schemas.microsoft.com/office/spreadsheetml/2010/11/main" uri="{DE250136-89BD-433C-8126-D09CA5730AF9}">
        <x15:connection id="Region">
          <x15:rangePr sourceName="_xlcn.WorksheetConnection_Project_Data.xlsxRegion1"/>
        </x15:connection>
      </ext>
    </extLst>
  </connection>
  <connection id="6" name="WorksheetConnection_Project_Data.xlsx!Salesman" type="102" refreshedVersion="7" minRefreshableVersion="5">
    <extLst>
      <ext xmlns:x15="http://schemas.microsoft.com/office/spreadsheetml/2010/11/main" uri="{DE250136-89BD-433C-8126-D09CA5730AF9}">
        <x15:connection id="Salesman">
          <x15:rangePr sourceName="_xlcn.WorksheetConnection_Project_Data.xlsxSalesman1"/>
        </x15:connection>
      </ext>
    </extLst>
  </connection>
  <connection id="7" name="WorksheetConnection_Project_Data.xlsx!Transaction" type="102" refreshedVersion="7" minRefreshableVersion="5">
    <extLst>
      <ext xmlns:x15="http://schemas.microsoft.com/office/spreadsheetml/2010/11/main" uri="{DE250136-89BD-433C-8126-D09CA5730AF9}">
        <x15:connection id="Transaction">
          <x15:rangePr sourceName="_xlcn.WorksheetConnection_Project_Data.xlsxTransaction1"/>
        </x15:connection>
      </ext>
    </extLst>
  </connection>
</connections>
</file>

<file path=xl/sharedStrings.xml><?xml version="1.0" encoding="utf-8"?>
<sst xmlns="http://schemas.openxmlformats.org/spreadsheetml/2006/main" count="2128" uniqueCount="627">
  <si>
    <t>First Name</t>
  </si>
  <si>
    <t>Last Name</t>
  </si>
  <si>
    <t>Gender</t>
  </si>
  <si>
    <t>Age</t>
  </si>
  <si>
    <t>Experience (Years)</t>
  </si>
  <si>
    <t>Marital Status</t>
  </si>
  <si>
    <t>Male</t>
  </si>
  <si>
    <t>Single</t>
  </si>
  <si>
    <t>Jones</t>
  </si>
  <si>
    <t>Female</t>
  </si>
  <si>
    <t>Jessica</t>
  </si>
  <si>
    <t>Married</t>
  </si>
  <si>
    <t>Rebecca</t>
  </si>
  <si>
    <t>Salesman ID</t>
  </si>
  <si>
    <t>Population</t>
  </si>
  <si>
    <t>State</t>
  </si>
  <si>
    <t>City</t>
  </si>
  <si>
    <t>City ID</t>
  </si>
  <si>
    <t>Store ID</t>
  </si>
  <si>
    <t>Century store</t>
  </si>
  <si>
    <t>Beam store</t>
  </si>
  <si>
    <t>Storewen</t>
  </si>
  <si>
    <t>Office store</t>
  </si>
  <si>
    <t>Store Basket</t>
  </si>
  <si>
    <t>Store Productions</t>
  </si>
  <si>
    <t>Ashstore</t>
  </si>
  <si>
    <t>Storebeam</t>
  </si>
  <si>
    <t>Discounts store</t>
  </si>
  <si>
    <t>Plan store</t>
  </si>
  <si>
    <t>Store Quipo</t>
  </si>
  <si>
    <t>Software store</t>
  </si>
  <si>
    <t>Sound store</t>
  </si>
  <si>
    <t>Store Plan</t>
  </si>
  <si>
    <t>Yowstore</t>
  </si>
  <si>
    <t>Glut store</t>
  </si>
  <si>
    <t>Store Vamp</t>
  </si>
  <si>
    <t>Store Successful</t>
  </si>
  <si>
    <t>Storepya</t>
  </si>
  <si>
    <t>Store Theme</t>
  </si>
  <si>
    <t>Storeclean</t>
  </si>
  <si>
    <t>Gecko store</t>
  </si>
  <si>
    <t>Cheap store</t>
  </si>
  <si>
    <t>Safe store</t>
  </si>
  <si>
    <t>Store Final</t>
  </si>
  <si>
    <t>Store Forum</t>
  </si>
  <si>
    <t>Miss store</t>
  </si>
  <si>
    <t>Titan store</t>
  </si>
  <si>
    <t>Store Amazing</t>
  </si>
  <si>
    <t>Storeed</t>
  </si>
  <si>
    <t>Store Ice</t>
  </si>
  <si>
    <t>Store Locker</t>
  </si>
  <si>
    <t>Sept store</t>
  </si>
  <si>
    <t>Storekiss</t>
  </si>
  <si>
    <t>Jaguar store</t>
  </si>
  <si>
    <t>Storecox</t>
  </si>
  <si>
    <t>Storearts</t>
  </si>
  <si>
    <t>Storecitrus</t>
  </si>
  <si>
    <t>Store Atto</t>
  </si>
  <si>
    <t>Store Lean</t>
  </si>
  <si>
    <t>Storedog</t>
  </si>
  <si>
    <t>Storebas</t>
  </si>
  <si>
    <t>Storeag</t>
  </si>
  <si>
    <t>Promotions store</t>
  </si>
  <si>
    <t>Open store</t>
  </si>
  <si>
    <t>Storeform</t>
  </si>
  <si>
    <t>Store Scry</t>
  </si>
  <si>
    <t>SM-1</t>
  </si>
  <si>
    <t>SM-2</t>
  </si>
  <si>
    <t>SM-3</t>
  </si>
  <si>
    <t>SM-4</t>
  </si>
  <si>
    <t>SM-5</t>
  </si>
  <si>
    <t>SM-6</t>
  </si>
  <si>
    <t>SM-7</t>
  </si>
  <si>
    <t>SM-8</t>
  </si>
  <si>
    <t>SM-9</t>
  </si>
  <si>
    <t>SM-10</t>
  </si>
  <si>
    <t>SM-11</t>
  </si>
  <si>
    <t>SM-12</t>
  </si>
  <si>
    <t>SM-13</t>
  </si>
  <si>
    <t>SM-14</t>
  </si>
  <si>
    <t>SM-15</t>
  </si>
  <si>
    <t>CT-1</t>
  </si>
  <si>
    <t>CT-2</t>
  </si>
  <si>
    <t>CT-3</t>
  </si>
  <si>
    <t>CT-4</t>
  </si>
  <si>
    <t>CT-5</t>
  </si>
  <si>
    <t>CT-6</t>
  </si>
  <si>
    <t>CT-7</t>
  </si>
  <si>
    <t>CT-8</t>
  </si>
  <si>
    <t>CT-9</t>
  </si>
  <si>
    <t>CT-10</t>
  </si>
  <si>
    <t>CT-11</t>
  </si>
  <si>
    <t>CT-12</t>
  </si>
  <si>
    <t>CT-13</t>
  </si>
  <si>
    <t>CT-14</t>
  </si>
  <si>
    <t>CT-15</t>
  </si>
  <si>
    <t>CT-16</t>
  </si>
  <si>
    <t>CT-17</t>
  </si>
  <si>
    <t>CT-18</t>
  </si>
  <si>
    <t>CT-19</t>
  </si>
  <si>
    <t>CT-20</t>
  </si>
  <si>
    <t>CT-21</t>
  </si>
  <si>
    <t>CT-22</t>
  </si>
  <si>
    <t>CT-23</t>
  </si>
  <si>
    <t>CT-24</t>
  </si>
  <si>
    <t>CT-25</t>
  </si>
  <si>
    <t>STR-1</t>
  </si>
  <si>
    <t>STR-2</t>
  </si>
  <si>
    <t>STR-3</t>
  </si>
  <si>
    <t>STR-4</t>
  </si>
  <si>
    <t>STR-5</t>
  </si>
  <si>
    <t>STR-6</t>
  </si>
  <si>
    <t>STR-7</t>
  </si>
  <si>
    <t>STR-8</t>
  </si>
  <si>
    <t>STR-9</t>
  </si>
  <si>
    <t>STR-10</t>
  </si>
  <si>
    <t>STR-11</t>
  </si>
  <si>
    <t>STR-12</t>
  </si>
  <si>
    <t>STR-13</t>
  </si>
  <si>
    <t>STR-14</t>
  </si>
  <si>
    <t>STR-15</t>
  </si>
  <si>
    <t>STR-16</t>
  </si>
  <si>
    <t>STR-17</t>
  </si>
  <si>
    <t>STR-18</t>
  </si>
  <si>
    <t>STR-19</t>
  </si>
  <si>
    <t>STR-20</t>
  </si>
  <si>
    <t>STR-21</t>
  </si>
  <si>
    <t>STR-22</t>
  </si>
  <si>
    <t>STR-23</t>
  </si>
  <si>
    <t>STR-24</t>
  </si>
  <si>
    <t>STR-25</t>
  </si>
  <si>
    <t>STR-26</t>
  </si>
  <si>
    <t>STR-27</t>
  </si>
  <si>
    <t>STR-28</t>
  </si>
  <si>
    <t>STR-29</t>
  </si>
  <si>
    <t>STR-30</t>
  </si>
  <si>
    <t>STR-31</t>
  </si>
  <si>
    <t>STR-32</t>
  </si>
  <si>
    <t>STR-33</t>
  </si>
  <si>
    <t>STR-34</t>
  </si>
  <si>
    <t>STR-35</t>
  </si>
  <si>
    <t>STR-36</t>
  </si>
  <si>
    <t>STR-37</t>
  </si>
  <si>
    <t>STR-38</t>
  </si>
  <si>
    <t>STR-39</t>
  </si>
  <si>
    <t>STR-40</t>
  </si>
  <si>
    <t>STR-41</t>
  </si>
  <si>
    <t>STR-42</t>
  </si>
  <si>
    <t>STR-43</t>
  </si>
  <si>
    <t>STR-44</t>
  </si>
  <si>
    <t>STR-45</t>
  </si>
  <si>
    <t>STR-46</t>
  </si>
  <si>
    <t>STR-47</t>
  </si>
  <si>
    <t>STR-48</t>
  </si>
  <si>
    <t>STR-49</t>
  </si>
  <si>
    <t>STR-50</t>
  </si>
  <si>
    <t>Date</t>
  </si>
  <si>
    <t>Period ID</t>
  </si>
  <si>
    <t>Retailer Name</t>
  </si>
  <si>
    <t>OurTown</t>
  </si>
  <si>
    <t>Nexus</t>
  </si>
  <si>
    <t>AllStar</t>
  </si>
  <si>
    <t>BlueFire</t>
  </si>
  <si>
    <t>Saffron</t>
  </si>
  <si>
    <t>AllAround</t>
  </si>
  <si>
    <t>Fireside</t>
  </si>
  <si>
    <t>SKU Type</t>
  </si>
  <si>
    <t>SKU Code</t>
  </si>
  <si>
    <t>Primers</t>
  </si>
  <si>
    <t>Concealer</t>
  </si>
  <si>
    <t>Foundation</t>
  </si>
  <si>
    <t>Blusher</t>
  </si>
  <si>
    <t>Bronzer</t>
  </si>
  <si>
    <t>Highlighter</t>
  </si>
  <si>
    <t>Eyebrow pencils</t>
  </si>
  <si>
    <t>Eyeliner</t>
  </si>
  <si>
    <t>Mascara</t>
  </si>
  <si>
    <t>Lip products</t>
  </si>
  <si>
    <t>Nail polish </t>
  </si>
  <si>
    <t>Transaction #</t>
  </si>
  <si>
    <t>SKU-10</t>
  </si>
  <si>
    <t>SKU-11</t>
  </si>
  <si>
    <t>SKU-12</t>
  </si>
  <si>
    <t>SKU-13</t>
  </si>
  <si>
    <t>SKU-14</t>
  </si>
  <si>
    <t>SKU-15</t>
  </si>
  <si>
    <t>SKU-16</t>
  </si>
  <si>
    <t>SKU-17</t>
  </si>
  <si>
    <t>SKU-18</t>
  </si>
  <si>
    <t>SKU-19</t>
  </si>
  <si>
    <t>SKU-20</t>
  </si>
  <si>
    <t>Period #</t>
  </si>
  <si>
    <t>PRD-1</t>
  </si>
  <si>
    <t>PRD-2</t>
  </si>
  <si>
    <t>PRD-3</t>
  </si>
  <si>
    <t>PRD-4</t>
  </si>
  <si>
    <t>PRD-5</t>
  </si>
  <si>
    <t>PRD-6</t>
  </si>
  <si>
    <t>PRD-7</t>
  </si>
  <si>
    <t>PRD-8</t>
  </si>
  <si>
    <t>PRD-9</t>
  </si>
  <si>
    <t>PRD-10</t>
  </si>
  <si>
    <t>PRD-11</t>
  </si>
  <si>
    <t>PRD-12</t>
  </si>
  <si>
    <t>PRD-13</t>
  </si>
  <si>
    <t>PRD-14</t>
  </si>
  <si>
    <t>PRD-15</t>
  </si>
  <si>
    <t>PRD-16</t>
  </si>
  <si>
    <t>PRD-17</t>
  </si>
  <si>
    <t>PRD-18</t>
  </si>
  <si>
    <t>PRD-19</t>
  </si>
  <si>
    <t>PRD-20</t>
  </si>
  <si>
    <t>PRD-21</t>
  </si>
  <si>
    <t>PRD-22</t>
  </si>
  <si>
    <t>PRD-23</t>
  </si>
  <si>
    <t>PRD-24</t>
  </si>
  <si>
    <t>PRD-25</t>
  </si>
  <si>
    <t>PRD-26</t>
  </si>
  <si>
    <t>PRD-27</t>
  </si>
  <si>
    <t>PRD-28</t>
  </si>
  <si>
    <t>PRD-29</t>
  </si>
  <si>
    <t>PRD-30</t>
  </si>
  <si>
    <t>PRD-31</t>
  </si>
  <si>
    <t>PRD-32</t>
  </si>
  <si>
    <t>PRD-33</t>
  </si>
  <si>
    <t>PRD-34</t>
  </si>
  <si>
    <t>PRD-35</t>
  </si>
  <si>
    <t>PRD-36</t>
  </si>
  <si>
    <t>Unique Transaction ID</t>
  </si>
  <si>
    <t>Actual Sales</t>
  </si>
  <si>
    <t>Target Sales</t>
  </si>
  <si>
    <t>Actual Visits</t>
  </si>
  <si>
    <t>Target Visits</t>
  </si>
  <si>
    <t>Rand Sales</t>
  </si>
  <si>
    <t>Rand Visits</t>
  </si>
  <si>
    <t>Region</t>
  </si>
  <si>
    <t>Product Focus</t>
  </si>
  <si>
    <t>Gold</t>
  </si>
  <si>
    <t>Silver</t>
  </si>
  <si>
    <t>Summer</t>
  </si>
  <si>
    <t>Fall</t>
  </si>
  <si>
    <t>Winter</t>
  </si>
  <si>
    <t>Spring</t>
  </si>
  <si>
    <t>Seasons</t>
  </si>
  <si>
    <t>Pre Covid-19</t>
  </si>
  <si>
    <t>Post Covid-19</t>
  </si>
  <si>
    <t>Pre/Post Covid-19</t>
  </si>
  <si>
    <t>Salesman Name</t>
  </si>
  <si>
    <t>Sales Manager Name</t>
  </si>
  <si>
    <t>SM-16</t>
  </si>
  <si>
    <t>SM-17</t>
  </si>
  <si>
    <t>SM-18</t>
  </si>
  <si>
    <t>SM-19</t>
  </si>
  <si>
    <t>SM-20</t>
  </si>
  <si>
    <t>SKU-21</t>
  </si>
  <si>
    <t>SKU-22</t>
  </si>
  <si>
    <t>SKU-23</t>
  </si>
  <si>
    <t>SKU-24</t>
  </si>
  <si>
    <t>SKU-25</t>
  </si>
  <si>
    <t>SKU-26</t>
  </si>
  <si>
    <t>SKU-27</t>
  </si>
  <si>
    <t>SKU-28</t>
  </si>
  <si>
    <t>SKU-29</t>
  </si>
  <si>
    <t>SKU-30</t>
  </si>
  <si>
    <t>Moisturizer</t>
  </si>
  <si>
    <t>Serum</t>
  </si>
  <si>
    <t>Sheet Mask</t>
  </si>
  <si>
    <t>Face Mask</t>
  </si>
  <si>
    <t>Face Wash</t>
  </si>
  <si>
    <t>Shampoo</t>
  </si>
  <si>
    <t>Conditioner</t>
  </si>
  <si>
    <t>Hair Mask</t>
  </si>
  <si>
    <t>Contour</t>
  </si>
  <si>
    <t>Sunscreen</t>
  </si>
  <si>
    <t>Managestore</t>
  </si>
  <si>
    <t>Store Supermarket</t>
  </si>
  <si>
    <t>Champion store</t>
  </si>
  <si>
    <t>Store Name</t>
  </si>
  <si>
    <t>Age Group</t>
  </si>
  <si>
    <t>18-25</t>
  </si>
  <si>
    <t>25-35</t>
  </si>
  <si>
    <t>Experience Group</t>
  </si>
  <si>
    <t>35+</t>
  </si>
  <si>
    <t>Experienced</t>
  </si>
  <si>
    <t>Fresher</t>
  </si>
  <si>
    <t>Highly Experienced</t>
  </si>
  <si>
    <t>2SM-1CT-12SKU-29STR-30PRD-7</t>
  </si>
  <si>
    <t>3SM-4CT-15SKU-29STR-39PRD-11</t>
  </si>
  <si>
    <t>4SM-18CT-13SKU-29STR-43PRD-10</t>
  </si>
  <si>
    <t>5SM-16CT-1SKU-27STR-33PRD-18</t>
  </si>
  <si>
    <t>6SM-14CT-15SKU-30STR-2PRD-7</t>
  </si>
  <si>
    <t>7SM-17CT-10SKU-22STR-12PRD-6</t>
  </si>
  <si>
    <t>8SM-14CT-22SKU-14STR-5PRD-1</t>
  </si>
  <si>
    <t>9SM-16CT-10SKU-26STR-48PRD-36</t>
  </si>
  <si>
    <t>10SM-10CT-9SKU-26STR-27PRD-10</t>
  </si>
  <si>
    <t>11SM-10CT-23SKU-26STR-8PRD-8</t>
  </si>
  <si>
    <t>12SM-15CT-22SKU-28STR-38PRD-23</t>
  </si>
  <si>
    <t>13SM-16CT-9SKU-21STR-20PRD-24</t>
  </si>
  <si>
    <t>14SM-7CT-5SKU-13STR-29PRD-4</t>
  </si>
  <si>
    <t>15SM-14CT-16SKU-26STR-50PRD-36</t>
  </si>
  <si>
    <t>16SM-19CT-8SKU-18STR-39PRD-4</t>
  </si>
  <si>
    <t>17SM-13CT-1SKU-17STR-27PRD-9</t>
  </si>
  <si>
    <t>18SM-15CT-5SKU-25STR-25PRD-13</t>
  </si>
  <si>
    <t>19SM-9CT-3SKU-24STR-12PRD-2</t>
  </si>
  <si>
    <t>20SM-4CT-4SKU-14STR-10PRD-35</t>
  </si>
  <si>
    <t>21SM-9CT-10SKU-20STR-15PRD-4</t>
  </si>
  <si>
    <t>22SM-12CT-16SKU-23STR-7PRD-32</t>
  </si>
  <si>
    <t>23SM-12CT-25SKU-29STR-8PRD-12</t>
  </si>
  <si>
    <t>24SM-11CT-19SKU-26STR-32PRD-22</t>
  </si>
  <si>
    <t>25SM-5CT-21SKU-15STR-40PRD-19</t>
  </si>
  <si>
    <t>26SM-1CT-17SKU-19STR-47PRD-2</t>
  </si>
  <si>
    <t>27SM-11CT-11SKU-25STR-16PRD-16</t>
  </si>
  <si>
    <t>28SM-8CT-23SKU-25STR-38PRD-32</t>
  </si>
  <si>
    <t>29SM-13CT-16SKU-13STR-47PRD-35</t>
  </si>
  <si>
    <t>30SM-19CT-25SKU-24STR-22PRD-23</t>
  </si>
  <si>
    <t>31SM-16CT-16SKU-18STR-23PRD-28</t>
  </si>
  <si>
    <t>32SM-4CT-24SKU-17STR-32PRD-28</t>
  </si>
  <si>
    <t>33SM-8CT-7SKU-28STR-10PRD-5</t>
  </si>
  <si>
    <t>34SM-1CT-17SKU-13STR-44PRD-28</t>
  </si>
  <si>
    <t>35SM-14CT-12SKU-30STR-24PRD-21</t>
  </si>
  <si>
    <t>36SM-7CT-12SKU-17STR-17PRD-31</t>
  </si>
  <si>
    <t>37SM-13CT-22SKU-14STR-46PRD-9</t>
  </si>
  <si>
    <t>38SM-16CT-19SKU-10STR-37PRD-1</t>
  </si>
  <si>
    <t>39SM-19CT-8SKU-23STR-38PRD-14</t>
  </si>
  <si>
    <t>40SM-14CT-2SKU-24STR-32PRD-8</t>
  </si>
  <si>
    <t>41SM-8CT-17SKU-13STR-28PRD-24</t>
  </si>
  <si>
    <t>42SM-17CT-13SKU-15STR-2PRD-11</t>
  </si>
  <si>
    <t>43SM-4CT-13SKU-21STR-7PRD-10</t>
  </si>
  <si>
    <t>44SM-15CT-15SKU-14STR-10PRD-35</t>
  </si>
  <si>
    <t>45SM-18CT-23SKU-19STR-25PRD-22</t>
  </si>
  <si>
    <t>46SM-14CT-1SKU-11STR-23PRD-36</t>
  </si>
  <si>
    <t>47SM-18CT-16SKU-19STR-25PRD-27</t>
  </si>
  <si>
    <t>48SM-16CT-7SKU-25STR-1PRD-28</t>
  </si>
  <si>
    <t>49SM-17CT-16SKU-21STR-46PRD-36</t>
  </si>
  <si>
    <t>50SM-7CT-10SKU-23STR-41PRD-13</t>
  </si>
  <si>
    <t>51SM-4CT-4SKU-29STR-15PRD-29</t>
  </si>
  <si>
    <t>52SM-20CT-20SKU-15STR-37PRD-26</t>
  </si>
  <si>
    <t>53SM-12CT-14SKU-10STR-9PRD-7</t>
  </si>
  <si>
    <t>54SM-8CT-12SKU-15STR-10PRD-22</t>
  </si>
  <si>
    <t>55SM-6CT-18SKU-24STR-26PRD-1</t>
  </si>
  <si>
    <t>56SM-20CT-14SKU-10STR-49PRD-30</t>
  </si>
  <si>
    <t>57SM-18CT-5SKU-12STR-49PRD-14</t>
  </si>
  <si>
    <t>58SM-19CT-4SKU-13STR-2PRD-16</t>
  </si>
  <si>
    <t>59SM-4CT-15SKU-14STR-45PRD-27</t>
  </si>
  <si>
    <t>60SM-15CT-23SKU-17STR-40PRD-3</t>
  </si>
  <si>
    <t>61SM-16CT-6SKU-11STR-12PRD-17</t>
  </si>
  <si>
    <t>62SM-17CT-21SKU-24STR-43PRD-22</t>
  </si>
  <si>
    <t>63SM-7CT-20SKU-12STR-20PRD-2</t>
  </si>
  <si>
    <t>64SM-18CT-4SKU-12STR-10PRD-9</t>
  </si>
  <si>
    <t>65SM-17CT-14SKU-24STR-25PRD-27</t>
  </si>
  <si>
    <t>66SM-11CT-8SKU-25STR-50PRD-9</t>
  </si>
  <si>
    <t>67SM-15CT-12SKU-26STR-11PRD-5</t>
  </si>
  <si>
    <t>68SM-14CT-7SKU-28STR-37PRD-33</t>
  </si>
  <si>
    <t>69SM-7CT-7SKU-11STR-34PRD-22</t>
  </si>
  <si>
    <t>70SM-17CT-23SKU-26STR-21PRD-5</t>
  </si>
  <si>
    <t>71SM-2CT-18SKU-16STR-16PRD-34</t>
  </si>
  <si>
    <t>72SM-2CT-13SKU-13STR-36PRD-12</t>
  </si>
  <si>
    <t>73SM-13CT-7SKU-28STR-22PRD-13</t>
  </si>
  <si>
    <t>74SM-3CT-24SKU-29STR-40PRD-1</t>
  </si>
  <si>
    <t>75SM-8CT-5SKU-21STR-24PRD-5</t>
  </si>
  <si>
    <t>76SM-8CT-2SKU-18STR-1PRD-34</t>
  </si>
  <si>
    <t>77SM-1CT-24SKU-10STR-30PRD-25</t>
  </si>
  <si>
    <t>78SM-4CT-14SKU-21STR-16PRD-26</t>
  </si>
  <si>
    <t>79SM-3CT-15SKU-16STR-3PRD-21</t>
  </si>
  <si>
    <t>80SM-9CT-9SKU-16STR-11PRD-1</t>
  </si>
  <si>
    <t>81SM-5CT-16SKU-22STR-42PRD-18</t>
  </si>
  <si>
    <t>82SM-17CT-12SKU-17STR-20PRD-34</t>
  </si>
  <si>
    <t>83SM-8CT-6SKU-30STR-2PRD-20</t>
  </si>
  <si>
    <t>84SM-7CT-18SKU-24STR-47PRD-19</t>
  </si>
  <si>
    <t>85SM-3CT-4SKU-18STR-24PRD-33</t>
  </si>
  <si>
    <t>86SM-4CT-2SKU-10STR-37PRD-23</t>
  </si>
  <si>
    <t>87SM-19CT-3SKU-21STR-31PRD-35</t>
  </si>
  <si>
    <t>88SM-12CT-2SKU-30STR-33PRD-32</t>
  </si>
  <si>
    <t>89SM-18CT-2SKU-28STR-36PRD-26</t>
  </si>
  <si>
    <t>90SM-19CT-10SKU-27STR-9PRD-5</t>
  </si>
  <si>
    <t>91SM-18CT-1SKU-29STR-16PRD-21</t>
  </si>
  <si>
    <t>92SM-16CT-8SKU-13STR-25PRD-16</t>
  </si>
  <si>
    <t>93SM-12CT-13SKU-10STR-12PRD-31</t>
  </si>
  <si>
    <t>94SM-5CT-12SKU-20STR-33PRD-16</t>
  </si>
  <si>
    <t>95SM-2CT-13SKU-27STR-28PRD-15</t>
  </si>
  <si>
    <t>96SM-11CT-25SKU-25STR-14PRD-18</t>
  </si>
  <si>
    <t>97SM-12CT-24SKU-11STR-26PRD-1</t>
  </si>
  <si>
    <t>98SM-20CT-3SKU-18STR-16PRD-28</t>
  </si>
  <si>
    <t>99SM-2CT-24SKU-19STR-11PRD-9</t>
  </si>
  <si>
    <t>100SM-11CT-4SKU-14STR-33PRD-33</t>
  </si>
  <si>
    <t>101SM-9CT-6SKU-23STR-45PRD-29</t>
  </si>
  <si>
    <t>102SM-5CT-13SKU-25STR-44PRD-27</t>
  </si>
  <si>
    <t>103SM-5CT-3SKU-21STR-31PRD-28</t>
  </si>
  <si>
    <t>104SM-11CT-22SKU-27STR-10PRD-27</t>
  </si>
  <si>
    <t>105SM-10CT-7SKU-30STR-1PRD-17</t>
  </si>
  <si>
    <t>106SM-18CT-21SKU-28STR-42PRD-22</t>
  </si>
  <si>
    <t>107SM-10CT-9SKU-28STR-47PRD-23</t>
  </si>
  <si>
    <t>108SM-15CT-9SKU-18STR-28PRD-36</t>
  </si>
  <si>
    <t>109SM-1CT-23SKU-19STR-43PRD-4</t>
  </si>
  <si>
    <t>110SM-12CT-16SKU-26STR-32PRD-20</t>
  </si>
  <si>
    <t>111SM-20CT-22SKU-13STR-6PRD-13</t>
  </si>
  <si>
    <t>112SM-8CT-21SKU-15STR-12PRD-9</t>
  </si>
  <si>
    <t>113SM-7CT-2SKU-16STR-7PRD-23</t>
  </si>
  <si>
    <t>114SM-3CT-12SKU-18STR-12PRD-32</t>
  </si>
  <si>
    <t>115SM-11CT-15SKU-21STR-21PRD-18</t>
  </si>
  <si>
    <t>116SM-8CT-5SKU-18STR-9PRD-16</t>
  </si>
  <si>
    <t>117SM-7CT-6SKU-10STR-5PRD-18</t>
  </si>
  <si>
    <t>118SM-15CT-13SKU-10STR-32PRD-34</t>
  </si>
  <si>
    <t>119SM-16CT-14SKU-14STR-20PRD-12</t>
  </si>
  <si>
    <t>120SM-13CT-13SKU-11STR-44PRD-15</t>
  </si>
  <si>
    <t>121SM-1CT-24SKU-19STR-9PRD-12</t>
  </si>
  <si>
    <t>122SM-9CT-6SKU-27STR-39PRD-21</t>
  </si>
  <si>
    <t>123SM-1CT-21SKU-12STR-18PRD-3</t>
  </si>
  <si>
    <t>124SM-2CT-21SKU-30STR-20PRD-21</t>
  </si>
  <si>
    <t>125SM-16CT-16SKU-12STR-19PRD-19</t>
  </si>
  <si>
    <t>126SM-19CT-12SKU-25STR-13PRD-26</t>
  </si>
  <si>
    <t>127SM-11CT-22SKU-25STR-16PRD-3</t>
  </si>
  <si>
    <t>128SM-15CT-1SKU-14STR-25PRD-27</t>
  </si>
  <si>
    <t>129SM-20CT-2SKU-21STR-1PRD-8</t>
  </si>
  <si>
    <t>130SM-18CT-23SKU-30STR-26PRD-4</t>
  </si>
  <si>
    <t>131SM-7CT-17SKU-18STR-33PRD-22</t>
  </si>
  <si>
    <t>132SM-10CT-13SKU-18STR-20PRD-18</t>
  </si>
  <si>
    <t>133SM-15CT-20SKU-29STR-42PRD-15</t>
  </si>
  <si>
    <t>134SM-15CT-21SKU-23STR-13PRD-31</t>
  </si>
  <si>
    <t>135SM-4CT-9SKU-30STR-20PRD-24</t>
  </si>
  <si>
    <t>136SM-1CT-14SKU-16STR-39PRD-14</t>
  </si>
  <si>
    <t>137SM-1CT-1SKU-12STR-26PRD-24</t>
  </si>
  <si>
    <t>138SM-3CT-15SKU-25STR-39PRD-8</t>
  </si>
  <si>
    <t>139SM-1CT-12SKU-30STR-37PRD-5</t>
  </si>
  <si>
    <t>140SM-12CT-6SKU-13STR-25PRD-21</t>
  </si>
  <si>
    <t>141SM-2CT-6SKU-26STR-31PRD-36</t>
  </si>
  <si>
    <t>142SM-6CT-8SKU-10STR-15PRD-27</t>
  </si>
  <si>
    <t>143SM-8CT-9SKU-29STR-19PRD-2</t>
  </si>
  <si>
    <t>144SM-15CT-14SKU-21STR-39PRD-36</t>
  </si>
  <si>
    <t>145SM-10CT-8SKU-13STR-2PRD-35</t>
  </si>
  <si>
    <t>146SM-19CT-17SKU-10STR-20PRD-10</t>
  </si>
  <si>
    <t>147SM-2CT-5SKU-18STR-24PRD-12</t>
  </si>
  <si>
    <t>148SM-4CT-18SKU-29STR-31PRD-7</t>
  </si>
  <si>
    <t>149SM-1CT-19SKU-11STR-27PRD-13</t>
  </si>
  <si>
    <t>150SM-11CT-14SKU-11STR-43PRD-35</t>
  </si>
  <si>
    <t>151SM-13CT-10SKU-25STR-13PRD-1</t>
  </si>
  <si>
    <t>152SM-12CT-1SKU-14STR-27PRD-34</t>
  </si>
  <si>
    <t>153SM-1CT-10SKU-20STR-25PRD-18</t>
  </si>
  <si>
    <t>154SM-12CT-5SKU-28STR-48PRD-22</t>
  </si>
  <si>
    <t>155SM-9CT-11SKU-19STR-50PRD-19</t>
  </si>
  <si>
    <t>156SM-13CT-6SKU-18STR-28PRD-1</t>
  </si>
  <si>
    <t>157SM-13CT-3SKU-26STR-6PRD-17</t>
  </si>
  <si>
    <t>158SM-15CT-6SKU-27STR-33PRD-27</t>
  </si>
  <si>
    <t>159SM-19CT-10SKU-10STR-50PRD-32</t>
  </si>
  <si>
    <t>160SM-18CT-12SKU-16STR-22PRD-24</t>
  </si>
  <si>
    <t>161SM-15CT-17SKU-11STR-4PRD-7</t>
  </si>
  <si>
    <t>162SM-7CT-10SKU-27STR-30PRD-7</t>
  </si>
  <si>
    <t>163SM-3CT-18SKU-27STR-21PRD-6</t>
  </si>
  <si>
    <t>164SM-12CT-14SKU-17STR-22PRD-14</t>
  </si>
  <si>
    <t>165SM-10CT-20SKU-11STR-31PRD-13</t>
  </si>
  <si>
    <t>166SM-6CT-18SKU-27STR-1PRD-17</t>
  </si>
  <si>
    <t>167SM-3CT-17SKU-17STR-36PRD-30</t>
  </si>
  <si>
    <t>168SM-11CT-21SKU-27STR-17PRD-9</t>
  </si>
  <si>
    <t>169SM-18CT-14SKU-15STR-7PRD-5</t>
  </si>
  <si>
    <t>170SM-11CT-1SKU-23STR-24PRD-27</t>
  </si>
  <si>
    <t>171SM-15CT-23SKU-25STR-21PRD-3</t>
  </si>
  <si>
    <t>172SM-4CT-18SKU-15STR-24PRD-8</t>
  </si>
  <si>
    <t>173SM-9CT-2SKU-10STR-44PRD-14</t>
  </si>
  <si>
    <t>174SM-12CT-15SKU-23STR-29PRD-15</t>
  </si>
  <si>
    <t>175SM-4CT-24SKU-24STR-35PRD-11</t>
  </si>
  <si>
    <t>176SM-15CT-6SKU-13STR-21PRD-2</t>
  </si>
  <si>
    <t>177SM-12CT-19SKU-10STR-16PRD-15</t>
  </si>
  <si>
    <t>178SM-20CT-13SKU-10STR-14PRD-28</t>
  </si>
  <si>
    <t>179SM-11CT-20SKU-17STR-20PRD-21</t>
  </si>
  <si>
    <t>180SM-3CT-1SKU-20STR-48PRD-30</t>
  </si>
  <si>
    <t>181SM-5CT-16SKU-29STR-36PRD-22</t>
  </si>
  <si>
    <t>182SM-20CT-15SKU-13STR-5PRD-2</t>
  </si>
  <si>
    <t>183SM-10CT-6SKU-15STR-18PRD-35</t>
  </si>
  <si>
    <t>184SM-3CT-7SKU-22STR-27PRD-28</t>
  </si>
  <si>
    <t>185SM-2CT-15SKU-23STR-13PRD-5</t>
  </si>
  <si>
    <t>186SM-5CT-12SKU-22STR-6PRD-17</t>
  </si>
  <si>
    <t>187SM-10CT-23SKU-23STR-40PRD-35</t>
  </si>
  <si>
    <t>188SM-13CT-1SKU-19STR-35PRD-13</t>
  </si>
  <si>
    <t>189SM-16CT-18SKU-30STR-11PRD-16</t>
  </si>
  <si>
    <t>190SM-13CT-10SKU-10STR-28PRD-36</t>
  </si>
  <si>
    <t>191SM-4CT-1SKU-13STR-5PRD-26</t>
  </si>
  <si>
    <t>192SM-4CT-21SKU-27STR-14PRD-17</t>
  </si>
  <si>
    <t>193SM-9CT-18SKU-26STR-25PRD-26</t>
  </si>
  <si>
    <t>194SM-12CT-25SKU-26STR-20PRD-25</t>
  </si>
  <si>
    <t>195SM-13CT-7SKU-25STR-43PRD-34</t>
  </si>
  <si>
    <t>196SM-1CT-17SKU-16STR-5PRD-15</t>
  </si>
  <si>
    <t>197SM-20CT-21SKU-18STR-36PRD-31</t>
  </si>
  <si>
    <t>198SM-15CT-3SKU-30STR-5PRD-5</t>
  </si>
  <si>
    <t>199SM-4CT-2SKU-25STR-31PRD-5</t>
  </si>
  <si>
    <t>200SM-13CT-1SKU-29STR-9PRD-24</t>
  </si>
  <si>
    <t>Garnier</t>
  </si>
  <si>
    <t>Maybelline</t>
  </si>
  <si>
    <t>NYX Professional</t>
  </si>
  <si>
    <t>Retailer Category</t>
  </si>
  <si>
    <t>Chemist</t>
  </si>
  <si>
    <t>Cosmetic</t>
  </si>
  <si>
    <t>Supermarket</t>
  </si>
  <si>
    <t>General Store</t>
  </si>
  <si>
    <t>Wholesale</t>
  </si>
  <si>
    <t>E-commerce</t>
  </si>
  <si>
    <t>Retailer Class</t>
  </si>
  <si>
    <t>Platinum</t>
  </si>
  <si>
    <t>Bronze</t>
  </si>
  <si>
    <t>Others</t>
  </si>
  <si>
    <t>Andhra Pradesh</t>
  </si>
  <si>
    <t>Southern</t>
  </si>
  <si>
    <t>Amaravati</t>
  </si>
  <si>
    <t>Arunachal Pradesh</t>
  </si>
  <si>
    <t>Itanagar</t>
  </si>
  <si>
    <t>Assam</t>
  </si>
  <si>
    <t>Dispur</t>
  </si>
  <si>
    <t>Bihar</t>
  </si>
  <si>
    <t>Eastern</t>
  </si>
  <si>
    <t>Patna</t>
  </si>
  <si>
    <t>Chhattisgarh</t>
  </si>
  <si>
    <t>Central</t>
  </si>
  <si>
    <t>Naya Raipur</t>
  </si>
  <si>
    <t>Goa</t>
  </si>
  <si>
    <t>Western</t>
  </si>
  <si>
    <t>Panaji</t>
  </si>
  <si>
    <t>Gujarat</t>
  </si>
  <si>
    <t>Gandhinagar</t>
  </si>
  <si>
    <t>Haryana</t>
  </si>
  <si>
    <t>Northern</t>
  </si>
  <si>
    <t>Chandigarh</t>
  </si>
  <si>
    <t>Himachal Pradesh</t>
  </si>
  <si>
    <t>Shimla</t>
  </si>
  <si>
    <t>Jharkhand</t>
  </si>
  <si>
    <t>Ranchi</t>
  </si>
  <si>
    <t>Karnataka</t>
  </si>
  <si>
    <t>Kerala</t>
  </si>
  <si>
    <t>Thiruvananthapuram</t>
  </si>
  <si>
    <t>Madhya Pradesh</t>
  </si>
  <si>
    <t>Bhopal</t>
  </si>
  <si>
    <t>Maharashtra</t>
  </si>
  <si>
    <t>Mumbai</t>
  </si>
  <si>
    <t>Manipur</t>
  </si>
  <si>
    <t>Imphal</t>
  </si>
  <si>
    <t>Meghalaya</t>
  </si>
  <si>
    <t>Shillong</t>
  </si>
  <si>
    <t>Mizoram</t>
  </si>
  <si>
    <t>Aizawl</t>
  </si>
  <si>
    <t>Nagaland</t>
  </si>
  <si>
    <t>Kohima</t>
  </si>
  <si>
    <t>Odisha</t>
  </si>
  <si>
    <t>Bhubaneswar</t>
  </si>
  <si>
    <t>Punjab</t>
  </si>
  <si>
    <t>Rajasthan</t>
  </si>
  <si>
    <t>Jaipur</t>
  </si>
  <si>
    <t>Sikkim</t>
  </si>
  <si>
    <t>Gangtok</t>
  </si>
  <si>
    <t>Tamil Nadu</t>
  </si>
  <si>
    <t>Chennai</t>
  </si>
  <si>
    <t>Telangana</t>
  </si>
  <si>
    <t>West Bengal</t>
  </si>
  <si>
    <t>Kolkata</t>
  </si>
  <si>
    <t>Bengaluru (formerly Bangalore)</t>
  </si>
  <si>
    <t>Hyderabad</t>
  </si>
  <si>
    <t>Pin Code</t>
  </si>
  <si>
    <t>Schemes</t>
  </si>
  <si>
    <t>SCH/10-Aqua4Essense10Off</t>
  </si>
  <si>
    <t>SCH/12-Maybilline10Off, SCH/14-Revita20Off</t>
  </si>
  <si>
    <t>SCH/18-Garnier40Off, SCH/12-Maybilline10Off</t>
  </si>
  <si>
    <t>SCH/14-Revita20Off, SCH/18-Garnier40Off</t>
  </si>
  <si>
    <t>SCH/21-Masque30Off, SCH/24-Serum30Off</t>
  </si>
  <si>
    <t>SCH/24-Serum30Off,SCH/10-DayCream20Off</t>
  </si>
  <si>
    <t>SCH/10-DayCream20Off, SCH/20-Scrub20Off</t>
  </si>
  <si>
    <t>SCH/16-Sunscreen40Off, SCH/10-Aqua4Essense10Off</t>
  </si>
  <si>
    <t>SCH/20-Scrub20Off, SCH/12-RevitaLift20Off</t>
  </si>
  <si>
    <t>SCH/12-RevitaLift20Off, SCH/10-Aqua4Essense10Off</t>
  </si>
  <si>
    <t>Chaudry </t>
  </si>
  <si>
    <t>Malhotra </t>
  </si>
  <si>
    <t>Majumdar </t>
  </si>
  <si>
    <t>Singhal </t>
  </si>
  <si>
    <t>Deepa</t>
  </si>
  <si>
    <t>Mangal </t>
  </si>
  <si>
    <t>Butala </t>
  </si>
  <si>
    <t>Mohan</t>
  </si>
  <si>
    <t>Anne </t>
  </si>
  <si>
    <t>Kalla </t>
  </si>
  <si>
    <t>Bath </t>
  </si>
  <si>
    <t>Chohan </t>
  </si>
  <si>
    <t>Rampersad </t>
  </si>
  <si>
    <t>Vijay</t>
  </si>
  <si>
    <t>Dev</t>
  </si>
  <si>
    <t>Bhola</t>
  </si>
  <si>
    <t>Neela</t>
  </si>
  <si>
    <t>Maya</t>
  </si>
  <si>
    <t>Nalini</t>
  </si>
  <si>
    <t>Tejaswani</t>
  </si>
  <si>
    <t>Nancy</t>
  </si>
  <si>
    <t>Rakhi</t>
  </si>
  <si>
    <t>Shweta</t>
  </si>
  <si>
    <t>Veena</t>
  </si>
  <si>
    <t>Usha</t>
  </si>
  <si>
    <t>Manoj</t>
  </si>
  <si>
    <t>Aggarwal</t>
  </si>
  <si>
    <t>Somnath</t>
  </si>
  <si>
    <t>Chanda</t>
  </si>
  <si>
    <t>Naresh</t>
  </si>
  <si>
    <t>Ganguly</t>
  </si>
  <si>
    <t>Jawahar</t>
  </si>
  <si>
    <t>Sawant</t>
  </si>
  <si>
    <t>George</t>
  </si>
  <si>
    <t>Samuel</t>
  </si>
  <si>
    <t>Khan</t>
  </si>
  <si>
    <t>Wahid</t>
  </si>
  <si>
    <t>Lalit Vijay</t>
  </si>
  <si>
    <t>Binod Banerjee</t>
  </si>
  <si>
    <t>Neerendra Johal</t>
  </si>
  <si>
    <t>Hetan Gaba</t>
  </si>
  <si>
    <t>Ramesh Jagdish</t>
  </si>
  <si>
    <t>Gaurav Ram</t>
  </si>
  <si>
    <t>Period</t>
  </si>
  <si>
    <t>City-ID</t>
  </si>
  <si>
    <t>Transaction</t>
  </si>
  <si>
    <t>Salesman</t>
  </si>
  <si>
    <t>SKU</t>
  </si>
  <si>
    <t>Stores</t>
  </si>
  <si>
    <t>Row Labels</t>
  </si>
  <si>
    <t>Sum of Actual Sales</t>
  </si>
  <si>
    <t>Grand Total</t>
  </si>
  <si>
    <t>Current Date</t>
  </si>
  <si>
    <t>Current Month</t>
  </si>
  <si>
    <t>Current Quarter</t>
  </si>
  <si>
    <t>Current Year</t>
  </si>
  <si>
    <t>MTD Sales</t>
  </si>
  <si>
    <t>QTD Sales</t>
  </si>
  <si>
    <t>YTD Sales</t>
  </si>
  <si>
    <t>MTD Date</t>
  </si>
  <si>
    <t>QTD Date</t>
  </si>
  <si>
    <t>YTD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</si>
</sst>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 #,##0.00;#,##0.00\ \-&quot;₹&quot;;&quot;₹&quot;\ #,##0.00"/>
  </numFmts>
  <fonts count="8"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b/>
      <sz val="11"/>
      <color theme="0"/>
      <name val="Calibri"/>
      <family val="2"/>
      <scheme val="minor"/>
    </font>
    <font>
      <sz val="11"/>
      <color rgb="FF00B050"/>
      <name val="Calibri"/>
      <family val="2"/>
      <scheme val="minor"/>
    </font>
    <font>
      <b/>
      <sz val="16"/>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72">
    <xf numFmtId="0" fontId="0" fillId="0" borderId="0" xfId="0"/>
    <xf numFmtId="1" fontId="0" fillId="0" borderId="0" xfId="0" applyNumberFormat="1" applyAlignment="1">
      <alignment horizontal="right"/>
    </xf>
    <xf numFmtId="0" fontId="0" fillId="0" borderId="1" xfId="0" applyBorder="1"/>
    <xf numFmtId="0" fontId="1" fillId="0" borderId="1" xfId="0" applyFont="1" applyBorder="1"/>
    <xf numFmtId="0" fontId="1" fillId="0" borderId="1" xfId="0" applyFont="1" applyFill="1" applyBorder="1"/>
    <xf numFmtId="0" fontId="0" fillId="0" borderId="1" xfId="0" applyFill="1" applyBorder="1"/>
    <xf numFmtId="15" fontId="0" fillId="0" borderId="1" xfId="0" applyNumberFormat="1" applyBorder="1"/>
    <xf numFmtId="0" fontId="1" fillId="0" borderId="2" xfId="0" applyFont="1" applyFill="1" applyBorder="1"/>
    <xf numFmtId="0" fontId="0" fillId="0" borderId="3" xfId="0" applyBorder="1"/>
    <xf numFmtId="0" fontId="0" fillId="0" borderId="4" xfId="0" applyBorder="1"/>
    <xf numFmtId="0" fontId="1" fillId="0" borderId="5" xfId="0" applyFont="1" applyBorder="1"/>
    <xf numFmtId="0" fontId="1" fillId="0" borderId="6" xfId="0" applyFont="1" applyBorder="1"/>
    <xf numFmtId="0" fontId="1" fillId="0" borderId="6" xfId="0" applyFont="1" applyFill="1" applyBorder="1"/>
    <xf numFmtId="0" fontId="1" fillId="0" borderId="7" xfId="0" applyFont="1" applyFill="1" applyBorder="1"/>
    <xf numFmtId="0" fontId="0" fillId="0" borderId="8" xfId="0" applyBorder="1"/>
    <xf numFmtId="0" fontId="0" fillId="0" borderId="9" xfId="0" applyBorder="1"/>
    <xf numFmtId="0" fontId="0" fillId="0" borderId="10" xfId="0" applyBorder="1"/>
    <xf numFmtId="44" fontId="0" fillId="0" borderId="0" xfId="1" applyFont="1"/>
    <xf numFmtId="0" fontId="4" fillId="2" borderId="1" xfId="0" applyFont="1" applyFill="1" applyBorder="1"/>
    <xf numFmtId="0" fontId="1" fillId="0" borderId="3" xfId="0" applyFont="1" applyBorder="1"/>
    <xf numFmtId="0" fontId="0" fillId="0" borderId="4" xfId="0" applyFill="1" applyBorder="1"/>
    <xf numFmtId="0" fontId="0" fillId="0" borderId="9" xfId="0" applyFill="1" applyBorder="1"/>
    <xf numFmtId="0" fontId="0" fillId="0" borderId="10" xfId="0" applyFill="1" applyBorder="1"/>
    <xf numFmtId="1" fontId="1" fillId="0" borderId="4" xfId="0" applyNumberFormat="1" applyFont="1" applyBorder="1" applyAlignment="1">
      <alignment horizontal="right"/>
    </xf>
    <xf numFmtId="1" fontId="0" fillId="0" borderId="4" xfId="0" applyNumberFormat="1" applyBorder="1" applyAlignment="1">
      <alignment horizontal="right"/>
    </xf>
    <xf numFmtId="1" fontId="0" fillId="0" borderId="10" xfId="0" applyNumberFormat="1" applyBorder="1" applyAlignment="1">
      <alignment horizontal="right"/>
    </xf>
    <xf numFmtId="0" fontId="1" fillId="0" borderId="7" xfId="0" applyFont="1" applyBorder="1"/>
    <xf numFmtId="0" fontId="1" fillId="0" borderId="11" xfId="0" applyFont="1" applyFill="1" applyBorder="1"/>
    <xf numFmtId="0" fontId="0" fillId="0" borderId="11" xfId="0" applyFill="1" applyBorder="1"/>
    <xf numFmtId="15" fontId="0" fillId="0" borderId="9" xfId="0" applyNumberFormat="1" applyBorder="1"/>
    <xf numFmtId="0" fontId="0" fillId="4" borderId="10" xfId="0" applyFont="1" applyFill="1" applyBorder="1"/>
    <xf numFmtId="44" fontId="0" fillId="4" borderId="10" xfId="1" applyNumberFormat="1" applyFont="1" applyFill="1" applyBorder="1"/>
    <xf numFmtId="1" fontId="0" fillId="4" borderId="10" xfId="0" applyNumberFormat="1" applyFont="1" applyFill="1" applyBorder="1"/>
    <xf numFmtId="0" fontId="0" fillId="0" borderId="10" xfId="0" applyFont="1" applyBorder="1"/>
    <xf numFmtId="44" fontId="0" fillId="0" borderId="10" xfId="1" applyNumberFormat="1" applyFont="1" applyBorder="1"/>
    <xf numFmtId="1" fontId="0" fillId="0" borderId="10" xfId="0" applyNumberFormat="1" applyFont="1" applyBorder="1"/>
    <xf numFmtId="0" fontId="0" fillId="4" borderId="10" xfId="0" applyNumberFormat="1" applyFont="1" applyFill="1" applyBorder="1"/>
    <xf numFmtId="0" fontId="0" fillId="0" borderId="10" xfId="0" applyNumberFormat="1" applyFont="1" applyBorder="1"/>
    <xf numFmtId="0" fontId="0" fillId="4" borderId="12" xfId="0" applyFont="1" applyFill="1" applyBorder="1"/>
    <xf numFmtId="0" fontId="0" fillId="0" borderId="12" xfId="0" applyFont="1" applyBorder="1"/>
    <xf numFmtId="0" fontId="5" fillId="3" borderId="0" xfId="0" applyFont="1" applyFill="1" applyBorder="1"/>
    <xf numFmtId="0" fontId="5" fillId="3" borderId="11" xfId="0" applyFont="1" applyFill="1" applyBorder="1"/>
    <xf numFmtId="44" fontId="5" fillId="3" borderId="11" xfId="1" applyNumberFormat="1" applyFont="1" applyFill="1" applyBorder="1"/>
    <xf numFmtId="0" fontId="0" fillId="2" borderId="0" xfId="0" applyFill="1"/>
    <xf numFmtId="0" fontId="6" fillId="2" borderId="0" xfId="0" applyFont="1" applyFill="1"/>
    <xf numFmtId="0" fontId="0" fillId="5" borderId="0" xfId="0" applyFill="1"/>
    <xf numFmtId="0" fontId="0" fillId="2" borderId="0" xfId="0" applyNumberFormat="1" applyFill="1"/>
    <xf numFmtId="164" fontId="0" fillId="0" borderId="0" xfId="0" applyNumberFormat="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14" fontId="0" fillId="0" borderId="17" xfId="0" applyNumberFormat="1" applyBorder="1"/>
    <xf numFmtId="0" fontId="0" fillId="0" borderId="18" xfId="0" applyBorder="1" applyAlignment="1">
      <alignment horizontal="center"/>
    </xf>
    <xf numFmtId="0" fontId="0" fillId="0" borderId="1" xfId="0" applyBorder="1" applyAlignment="1">
      <alignment horizontal="center"/>
    </xf>
    <xf numFmtId="0" fontId="0" fillId="0" borderId="19" xfId="0"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1" fillId="2" borderId="18" xfId="0" applyFont="1" applyFill="1" applyBorder="1" applyAlignment="1">
      <alignment horizontal="center"/>
    </xf>
    <xf numFmtId="0" fontId="1" fillId="2" borderId="1" xfId="0" applyFont="1" applyFill="1" applyBorder="1" applyAlignment="1">
      <alignment horizontal="center"/>
    </xf>
    <xf numFmtId="0" fontId="1" fillId="2" borderId="19" xfId="0" applyFont="1" applyFill="1" applyBorder="1" applyAlignment="1">
      <alignment horizontal="center"/>
    </xf>
    <xf numFmtId="14" fontId="0" fillId="0" borderId="18" xfId="0" applyNumberFormat="1" applyBorder="1" applyAlignment="1">
      <alignment horizontal="center"/>
    </xf>
    <xf numFmtId="14" fontId="0" fillId="0" borderId="1" xfId="0" applyNumberFormat="1" applyBorder="1" applyAlignment="1">
      <alignment horizontal="center"/>
    </xf>
    <xf numFmtId="14" fontId="0" fillId="0" borderId="19" xfId="0" applyNumberFormat="1" applyBorder="1" applyAlignment="1">
      <alignment horizontal="center"/>
    </xf>
    <xf numFmtId="0" fontId="1" fillId="6" borderId="0" xfId="0" applyFont="1" applyFill="1" applyBorder="1"/>
    <xf numFmtId="0" fontId="1" fillId="6" borderId="1" xfId="0" applyFont="1" applyFill="1" applyBorder="1"/>
    <xf numFmtId="14" fontId="0" fillId="0" borderId="1" xfId="0" applyNumberFormat="1" applyBorder="1" applyAlignment="1">
      <alignment horizontal="center" vertical="center"/>
    </xf>
    <xf numFmtId="164" fontId="0" fillId="0" borderId="1" xfId="0" applyNumberFormat="1" applyBorder="1" applyAlignment="1">
      <alignment horizontal="center" vertical="center"/>
    </xf>
  </cellXfs>
  <cellStyles count="2">
    <cellStyle name="Currency" xfId="1" builtinId="4"/>
    <cellStyle name="Normal" xfId="0" builtinId="0"/>
  </cellStyles>
  <dxfs count="78">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mmm\-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ill>
        <patternFill patternType="none">
          <fgColor indexed="64"/>
          <bgColor indexed="65"/>
        </patternFill>
      </fill>
      <border diagonalUp="0" diagonalDown="0">
        <left style="thin">
          <color indexed="64"/>
        </left>
        <right/>
        <top/>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rder>
    </dxf>
    <dxf>
      <font>
        <b/>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 formatCode="0"/>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ont>
        <b/>
        <color theme="1"/>
      </font>
      <border>
        <bottom style="thin">
          <color theme="4"/>
        </bottom>
        <vertical/>
        <horizontal/>
      </border>
    </dxf>
    <dxf>
      <font>
        <strike val="0"/>
        <color theme="1"/>
      </font>
      <fill>
        <patternFill patternType="none">
          <fgColor indexed="64"/>
          <bgColor auto="1"/>
        </patternFill>
      </fill>
      <border diagonalUp="0" diagonalDown="0">
        <left/>
        <right/>
        <top/>
        <bottom/>
        <vertical/>
        <horizontal/>
      </border>
    </dxf>
    <dxf>
      <font>
        <b/>
        <color theme="1"/>
      </font>
      <border>
        <bottom style="thin">
          <color theme="4"/>
        </bottom>
        <vertical/>
        <horizontal/>
      </border>
    </dxf>
    <dxf>
      <font>
        <color theme="1"/>
      </font>
      <fill>
        <gradientFill degree="90">
          <stop position="0">
            <color theme="0"/>
          </stop>
          <stop position="1">
            <color theme="0"/>
          </stop>
        </gradientFill>
      </fill>
      <border diagonalUp="0" diagonalDown="0">
        <left/>
        <right/>
        <top/>
        <bottom/>
        <vertical/>
        <horizontal/>
      </border>
    </dxf>
    <dxf>
      <font>
        <b/>
        <color theme="1"/>
      </font>
      <border>
        <bottom style="thin">
          <color theme="4"/>
        </bottom>
        <vertical/>
        <horizontal/>
      </border>
    </dxf>
    <dxf>
      <font>
        <color theme="1"/>
      </font>
      <fill>
        <patternFill patternType="solid">
          <bgColor rgb="FF00B050"/>
        </patternFill>
      </fill>
      <border diagonalUp="0" diagonalDown="0">
        <left/>
        <right/>
        <top/>
        <bottom/>
        <vertical/>
        <horizontal/>
      </border>
    </dxf>
    <dxf>
      <font>
        <b/>
        <color theme="1"/>
      </font>
      <border>
        <bottom style="thin">
          <color theme="4"/>
        </bottom>
        <vertical/>
        <horizontal/>
      </border>
    </dxf>
    <dxf>
      <font>
        <color theme="1"/>
      </font>
      <fill>
        <patternFill patternType="solid">
          <bgColor theme="0"/>
        </patternFill>
      </fill>
      <border diagonalUp="0" diagonalDown="0">
        <left/>
        <right/>
        <top/>
        <bottom/>
        <vertical/>
        <horizontal/>
      </border>
    </dxf>
    <dxf>
      <font>
        <b/>
        <color theme="1"/>
      </font>
      <border>
        <bottom style="thin">
          <color theme="4"/>
        </bottom>
        <vertical/>
        <horizontal/>
      </border>
    </dxf>
    <dxf>
      <font>
        <strike val="0"/>
        <color theme="1"/>
      </font>
      <fill>
        <patternFill patternType="none">
          <bgColor auto="1"/>
        </patternFill>
      </fill>
      <border diagonalUp="0" diagonalDown="0">
        <left/>
        <right/>
        <top/>
        <bottom/>
        <vertical/>
        <horizontal/>
      </border>
    </dxf>
  </dxfs>
  <tableStyles count="5" defaultTableStyle="TableStyleMedium2" defaultPivotStyle="PivotStyleLight16">
    <tableStyle name="SlicerStyleLight1 2" pivot="0" table="0" count="10">
      <tableStyleElement type="wholeTable" dxfId="77"/>
      <tableStyleElement type="headerRow" dxfId="76"/>
    </tableStyle>
    <tableStyle name="SlicerStyleLight1 2 2" pivot="0" table="0" count="10">
      <tableStyleElement type="wholeTable" dxfId="75"/>
      <tableStyleElement type="headerRow" dxfId="74"/>
    </tableStyle>
    <tableStyle name="SlicerStyleLight1 2 3" pivot="0" table="0" count="10">
      <tableStyleElement type="wholeTable" dxfId="73"/>
      <tableStyleElement type="headerRow" dxfId="72"/>
    </tableStyle>
    <tableStyle name="SlicerStyleLight1 2 4" pivot="0" table="0" count="10">
      <tableStyleElement type="wholeTable" dxfId="71"/>
      <tableStyleElement type="headerRow" dxfId="70"/>
    </tableStyle>
    <tableStyle name="SlicerStyleLight1 2 5" pivot="0" table="0" count="10">
      <tableStyleElement type="wholeTable" dxfId="69"/>
      <tableStyleElement type="headerRow" dxfId="68"/>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5">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6.xml"/><Relationship Id="rId39" Type="http://schemas.openxmlformats.org/officeDocument/2006/relationships/pivotTable" Target="pivotTables/pivotTable3.xml"/><Relationship Id="rId21" Type="http://schemas.microsoft.com/office/2007/relationships/slicerCache" Target="slicerCaches/slicerCache2.xml"/><Relationship Id="rId34" Type="http://schemas.openxmlformats.org/officeDocument/2006/relationships/pivotCacheDefinition" Target="pivotCache/pivotCacheDefinition14.xml"/><Relationship Id="rId42" Type="http://schemas.openxmlformats.org/officeDocument/2006/relationships/pivotTable" Target="pivotTables/pivotTable6.xml"/><Relationship Id="rId47" Type="http://schemas.openxmlformats.org/officeDocument/2006/relationships/pivotTable" Target="pivotTables/pivotTable11.xml"/><Relationship Id="rId50" Type="http://schemas.openxmlformats.org/officeDocument/2006/relationships/pivotTable" Target="pivotTables/pivotTable14.xml"/><Relationship Id="rId55" Type="http://schemas.openxmlformats.org/officeDocument/2006/relationships/calcChain" Target="calcChain.xml"/><Relationship Id="rId63" Type="http://schemas.openxmlformats.org/officeDocument/2006/relationships/customXml" Target="../customXml/item8.xml"/><Relationship Id="rId68" Type="http://schemas.openxmlformats.org/officeDocument/2006/relationships/customXml" Target="../customXml/item13.xml"/><Relationship Id="rId76" Type="http://schemas.openxmlformats.org/officeDocument/2006/relationships/customXml" Target="../customXml/item21.xml"/><Relationship Id="rId7" Type="http://schemas.openxmlformats.org/officeDocument/2006/relationships/worksheet" Target="worksheets/sheet7.xml"/><Relationship Id="rId71"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openxmlformats.org/officeDocument/2006/relationships/pivotTable" Target="pivotTables/pivotTable1.xml"/><Relationship Id="rId40" Type="http://schemas.openxmlformats.org/officeDocument/2006/relationships/pivotTable" Target="pivotTables/pivotTable4.xml"/><Relationship Id="rId45" Type="http://schemas.openxmlformats.org/officeDocument/2006/relationships/pivotTable" Target="pivotTables/pivotTable9.xml"/><Relationship Id="rId53" Type="http://schemas.openxmlformats.org/officeDocument/2006/relationships/styles" Target="styles.xml"/><Relationship Id="rId58" Type="http://schemas.openxmlformats.org/officeDocument/2006/relationships/customXml" Target="../customXml/item3.xml"/><Relationship Id="rId66" Type="http://schemas.openxmlformats.org/officeDocument/2006/relationships/customXml" Target="../customXml/item11.xml"/><Relationship Id="rId74" Type="http://schemas.openxmlformats.org/officeDocument/2006/relationships/customXml" Target="../customXml/item19.xml"/><Relationship Id="rId79" Type="http://schemas.openxmlformats.org/officeDocument/2006/relationships/powerPivotData" Target="model/item.data"/><Relationship Id="rId5" Type="http://schemas.openxmlformats.org/officeDocument/2006/relationships/worksheet" Target="worksheets/sheet5.xml"/><Relationship Id="rId61"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pivotCacheDefinition" Target="pivotCache/pivotCacheDefinition11.xml"/><Relationship Id="rId44" Type="http://schemas.openxmlformats.org/officeDocument/2006/relationships/pivotTable" Target="pivotTables/pivotTable8.xml"/><Relationship Id="rId52" Type="http://schemas.openxmlformats.org/officeDocument/2006/relationships/connections" Target="connections.xml"/><Relationship Id="rId60" Type="http://schemas.openxmlformats.org/officeDocument/2006/relationships/customXml" Target="../customXml/item5.xml"/><Relationship Id="rId65" Type="http://schemas.openxmlformats.org/officeDocument/2006/relationships/customXml" Target="../customXml/item10.xml"/><Relationship Id="rId73" Type="http://schemas.openxmlformats.org/officeDocument/2006/relationships/customXml" Target="../customXml/item18.xml"/><Relationship Id="rId78"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43" Type="http://schemas.openxmlformats.org/officeDocument/2006/relationships/pivotTable" Target="pivotTables/pivotTable7.xml"/><Relationship Id="rId48" Type="http://schemas.openxmlformats.org/officeDocument/2006/relationships/pivotTable" Target="pivotTables/pivotTable12.xml"/><Relationship Id="rId56" Type="http://schemas.openxmlformats.org/officeDocument/2006/relationships/customXml" Target="../customXml/item1.xml"/><Relationship Id="rId64" Type="http://schemas.openxmlformats.org/officeDocument/2006/relationships/customXml" Target="../customXml/item9.xml"/><Relationship Id="rId69" Type="http://schemas.openxmlformats.org/officeDocument/2006/relationships/customXml" Target="../customXml/item14.xml"/><Relationship Id="rId77"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theme" Target="theme/theme1.xml"/><Relationship Id="rId72"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openxmlformats.org/officeDocument/2006/relationships/pivotTable" Target="pivotTables/pivotTable2.xml"/><Relationship Id="rId46" Type="http://schemas.openxmlformats.org/officeDocument/2006/relationships/pivotTable" Target="pivotTables/pivotTable10.xml"/><Relationship Id="rId59" Type="http://schemas.openxmlformats.org/officeDocument/2006/relationships/customXml" Target="../customXml/item4.xml"/><Relationship Id="rId67" Type="http://schemas.openxmlformats.org/officeDocument/2006/relationships/customXml" Target="../customXml/item12.xml"/><Relationship Id="rId20" Type="http://schemas.microsoft.com/office/2007/relationships/slicerCache" Target="slicerCaches/slicerCache1.xml"/><Relationship Id="rId41" Type="http://schemas.openxmlformats.org/officeDocument/2006/relationships/pivotTable" Target="pivotTables/pivotTable5.xml"/><Relationship Id="rId54" Type="http://schemas.openxmlformats.org/officeDocument/2006/relationships/sharedStrings" Target="sharedStrings.xml"/><Relationship Id="rId62" Type="http://schemas.openxmlformats.org/officeDocument/2006/relationships/customXml" Target="../customXml/item7.xml"/><Relationship Id="rId70" Type="http://schemas.openxmlformats.org/officeDocument/2006/relationships/customXml" Target="../customXml/item15.xml"/><Relationship Id="rId75"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pivotCacheDefinition" Target="pivotCache/pivotCacheDefinition16.xml"/><Relationship Id="rId49" Type="http://schemas.openxmlformats.org/officeDocument/2006/relationships/pivotTable" Target="pivotTables/pivotTable13.xml"/><Relationship Id="rId5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a:solidFill>
                  <a:schemeClr val="bg1"/>
                </a:solidFill>
              </a:rPr>
              <a:t>Actual</a:t>
            </a:r>
            <a:r>
              <a:rPr lang="en-IN" sz="1600" baseline="0">
                <a:solidFill>
                  <a:schemeClr val="bg1"/>
                </a:solidFill>
              </a:rPr>
              <a:t> Visit Vs Target Visit</a:t>
            </a:r>
            <a:endParaRPr lang="en-IN" sz="1600">
              <a:solidFill>
                <a:schemeClr val="bg1"/>
              </a:solidFill>
            </a:endParaRPr>
          </a:p>
        </c:rich>
      </c:tx>
      <c:layout>
        <c:manualLayout>
          <c:xMode val="edge"/>
          <c:yMode val="edge"/>
          <c:x val="0.39290512820512818"/>
          <c:y val="2.1563333333333334E-2"/>
        </c:manualLayout>
      </c:layout>
      <c:overlay val="0"/>
      <c:spPr>
        <a:noFill/>
        <a:ln>
          <a:noFill/>
        </a:ln>
        <a:effectLst/>
      </c:sp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8.7191375475112201E-2"/>
          <c:y val="0.13329739442946989"/>
          <c:w val="0.85951368677939544"/>
          <c:h val="0.47883982050190865"/>
        </c:manualLayout>
      </c:layout>
      <c:lineChart>
        <c:grouping val="standard"/>
        <c:varyColors val="0"/>
        <c:ser>
          <c:idx val="0"/>
          <c:order val="0"/>
          <c:tx>
            <c:v>Sum of Actual Visits</c:v>
          </c:tx>
          <c:spPr>
            <a:ln w="22225" cap="rnd">
              <a:solidFill>
                <a:schemeClr val="accent1"/>
              </a:solidFill>
            </a:ln>
            <a:effectLst>
              <a:glow rad="139700">
                <a:schemeClr val="accent1">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46.830891330891333</c:v>
              </c:pt>
              <c:pt idx="1">
                <c:v>43.526189909162049</c:v>
              </c:pt>
              <c:pt idx="2">
                <c:v>34.374974878922238</c:v>
              </c:pt>
              <c:pt idx="3">
                <c:v>45.778947368421058</c:v>
              </c:pt>
              <c:pt idx="4">
                <c:v>14.370109710550887</c:v>
              </c:pt>
              <c:pt idx="5">
                <c:v>39.074471606824552</c:v>
              </c:pt>
              <c:pt idx="6">
                <c:v>40.054945054945058</c:v>
              </c:pt>
              <c:pt idx="7">
                <c:v>52.742189183365653</c:v>
              </c:pt>
              <c:pt idx="8">
                <c:v>41.732923754092482</c:v>
              </c:pt>
              <c:pt idx="9">
                <c:v>47.130008845643516</c:v>
              </c:pt>
              <c:pt idx="10">
                <c:v>42.504318488529016</c:v>
              </c:pt>
              <c:pt idx="11">
                <c:v>91.468635531135533</c:v>
              </c:pt>
              <c:pt idx="12">
                <c:v>95.773715092097433</c:v>
              </c:pt>
              <c:pt idx="13">
                <c:v>92.377355977355975</c:v>
              </c:pt>
              <c:pt idx="14">
                <c:v>55.097002923976611</c:v>
              </c:pt>
              <c:pt idx="15">
                <c:v>27.196783625730994</c:v>
              </c:pt>
              <c:pt idx="16">
                <c:v>43.13223209538998</c:v>
              </c:pt>
              <c:pt idx="17">
                <c:v>46.338649933657678</c:v>
              </c:pt>
              <c:pt idx="18">
                <c:v>53.502766531713895</c:v>
              </c:pt>
              <c:pt idx="19">
                <c:v>105.45851697322286</c:v>
              </c:pt>
            </c:numLit>
          </c:val>
          <c:smooth val="0"/>
          <c:extLst xmlns:c16r2="http://schemas.microsoft.com/office/drawing/2015/06/chart">
            <c:ext xmlns:c16="http://schemas.microsoft.com/office/drawing/2014/chart" uri="{C3380CC4-5D6E-409C-BE32-E72D297353CC}">
              <c16:uniqueId val="{00000000-65CE-4A88-8ACC-4C62BBB0D605}"/>
            </c:ext>
          </c:extLst>
        </c:ser>
        <c:ser>
          <c:idx val="1"/>
          <c:order val="1"/>
          <c:tx>
            <c:v>Sum of Target Visits</c:v>
          </c:tx>
          <c:spPr>
            <a:ln w="22225" cap="rnd">
              <a:solidFill>
                <a:schemeClr val="accent2"/>
              </a:solidFill>
            </a:ln>
            <a:effectLst>
              <a:glow rad="139700">
                <a:schemeClr val="accent2">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81.344288338104533</c:v>
              </c:pt>
              <c:pt idx="1">
                <c:v>80.438090463541727</c:v>
              </c:pt>
              <c:pt idx="2">
                <c:v>112.29492062326797</c:v>
              </c:pt>
              <c:pt idx="3">
                <c:v>106.17294649449302</c:v>
              </c:pt>
              <c:pt idx="4">
                <c:v>63.58230224459286</c:v>
              </c:pt>
              <c:pt idx="5">
                <c:v>101.50836122319134</c:v>
              </c:pt>
              <c:pt idx="6">
                <c:v>51.990216908238637</c:v>
              </c:pt>
              <c:pt idx="7">
                <c:v>82.206824013217101</c:v>
              </c:pt>
              <c:pt idx="8">
                <c:v>124.29673364762203</c:v>
              </c:pt>
              <c:pt idx="9">
                <c:v>115.90899305306404</c:v>
              </c:pt>
              <c:pt idx="10">
                <c:v>66.968602755307927</c:v>
              </c:pt>
              <c:pt idx="11">
                <c:v>141.95850037391341</c:v>
              </c:pt>
              <c:pt idx="12">
                <c:v>164.11585511150827</c:v>
              </c:pt>
              <c:pt idx="13">
                <c:v>170.53110803600174</c:v>
              </c:pt>
              <c:pt idx="14">
                <c:v>117.77774261944849</c:v>
              </c:pt>
              <c:pt idx="15">
                <c:v>87.19730478500216</c:v>
              </c:pt>
              <c:pt idx="16">
                <c:v>76.835635380734701</c:v>
              </c:pt>
              <c:pt idx="17">
                <c:v>67.432777579976715</c:v>
              </c:pt>
              <c:pt idx="18">
                <c:v>120.90498882771418</c:v>
              </c:pt>
              <c:pt idx="19">
                <c:v>158.71378312336537</c:v>
              </c:pt>
            </c:numLit>
          </c:val>
          <c:smooth val="0"/>
          <c:extLst xmlns:c16r2="http://schemas.microsoft.com/office/drawing/2015/06/chart">
            <c:ext xmlns:c16="http://schemas.microsoft.com/office/drawing/2014/chart" uri="{C3380CC4-5D6E-409C-BE32-E72D297353CC}">
              <c16:uniqueId val="{00000001-65CE-4A88-8ACC-4C62BBB0D605}"/>
            </c:ext>
          </c:extLst>
        </c:ser>
        <c:dLbls>
          <c:showLegendKey val="0"/>
          <c:showVal val="0"/>
          <c:showCatName val="0"/>
          <c:showSerName val="0"/>
          <c:showPercent val="0"/>
          <c:showBubbleSize val="0"/>
        </c:dLbls>
        <c:marker val="1"/>
        <c:smooth val="0"/>
        <c:axId val="194152704"/>
        <c:axId val="245837184"/>
      </c:lineChart>
      <c:catAx>
        <c:axId val="1941527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100">
                    <a:solidFill>
                      <a:schemeClr val="bg1"/>
                    </a:solidFill>
                  </a:rPr>
                  <a:t>Salesman</a:t>
                </a:r>
                <a:r>
                  <a:rPr lang="en-IN" sz="1100" baseline="0">
                    <a:solidFill>
                      <a:schemeClr val="bg1"/>
                    </a:solidFill>
                  </a:rPr>
                  <a:t> Name</a:t>
                </a:r>
                <a:endParaRPr lang="en-IN" sz="1100">
                  <a:solidFill>
                    <a:schemeClr val="bg1"/>
                  </a:solidFill>
                </a:endParaRPr>
              </a:p>
            </c:rich>
          </c:tx>
          <c:layout>
            <c:manualLayout>
              <c:xMode val="edge"/>
              <c:yMode val="edge"/>
              <c:x val="0.44395129722504267"/>
              <c:y val="0.89195775824287504"/>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5837184"/>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24583718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152704"/>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1.xlsx]PivotChartTable13</c15:name>
        <c15:fmtId val="4"/>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Actual</a:t>
            </a:r>
            <a:r>
              <a:rPr lang="en-IN" baseline="0"/>
              <a:t> Visit Vs Target Visit</a:t>
            </a:r>
            <a:endParaRPr lang="en-IN"/>
          </a:p>
        </c:rich>
      </c:tx>
      <c:layout>
        <c:manualLayout>
          <c:xMode val="edge"/>
          <c:yMode val="edge"/>
          <c:x val="0.39290512820512818"/>
          <c:y val="2.1563333333333334E-2"/>
        </c:manualLayout>
      </c:layout>
      <c:overlay val="0"/>
      <c:spPr>
        <a:noFill/>
        <a:ln>
          <a:noFill/>
        </a:ln>
        <a:effectLst/>
      </c:sp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8.7191375475112201E-2"/>
          <c:y val="0.13329739442946989"/>
          <c:w val="0.85951368677939544"/>
          <c:h val="0.51413120529745104"/>
        </c:manualLayout>
      </c:layout>
      <c:lineChart>
        <c:grouping val="standard"/>
        <c:varyColors val="0"/>
        <c:ser>
          <c:idx val="0"/>
          <c:order val="0"/>
          <c:tx>
            <c:v>Sum of Actual Visits</c:v>
          </c:tx>
          <c:spPr>
            <a:ln w="22225" cap="rnd">
              <a:solidFill>
                <a:schemeClr val="accent1"/>
              </a:solidFill>
            </a:ln>
            <a:effectLst>
              <a:glow rad="139700">
                <a:schemeClr val="accent1">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46.830891330891333</c:v>
              </c:pt>
              <c:pt idx="1">
                <c:v>43.526189909162049</c:v>
              </c:pt>
              <c:pt idx="2">
                <c:v>34.374974878922238</c:v>
              </c:pt>
              <c:pt idx="3">
                <c:v>45.778947368421058</c:v>
              </c:pt>
              <c:pt idx="4">
                <c:v>14.370109710550887</c:v>
              </c:pt>
              <c:pt idx="5">
                <c:v>39.074471606824552</c:v>
              </c:pt>
              <c:pt idx="6">
                <c:v>40.054945054945058</c:v>
              </c:pt>
              <c:pt idx="7">
                <c:v>52.742189183365653</c:v>
              </c:pt>
              <c:pt idx="8">
                <c:v>41.732923754092482</c:v>
              </c:pt>
              <c:pt idx="9">
                <c:v>47.130008845643516</c:v>
              </c:pt>
              <c:pt idx="10">
                <c:v>42.504318488529016</c:v>
              </c:pt>
              <c:pt idx="11">
                <c:v>91.468635531135533</c:v>
              </c:pt>
              <c:pt idx="12">
                <c:v>95.773715092097433</c:v>
              </c:pt>
              <c:pt idx="13">
                <c:v>92.377355977355975</c:v>
              </c:pt>
              <c:pt idx="14">
                <c:v>55.097002923976611</c:v>
              </c:pt>
              <c:pt idx="15">
                <c:v>27.196783625730994</c:v>
              </c:pt>
              <c:pt idx="16">
                <c:v>43.13223209538998</c:v>
              </c:pt>
              <c:pt idx="17">
                <c:v>46.338649933657678</c:v>
              </c:pt>
              <c:pt idx="18">
                <c:v>53.502766531713895</c:v>
              </c:pt>
              <c:pt idx="19">
                <c:v>105.45851697322286</c:v>
              </c:pt>
            </c:numLit>
          </c:val>
          <c:smooth val="0"/>
          <c:extLst xmlns:c16r2="http://schemas.microsoft.com/office/drawing/2015/06/chart">
            <c:ext xmlns:c16="http://schemas.microsoft.com/office/drawing/2014/chart" uri="{C3380CC4-5D6E-409C-BE32-E72D297353CC}">
              <c16:uniqueId val="{00000003-3B93-497C-8E54-5A5A520106C8}"/>
            </c:ext>
          </c:extLst>
        </c:ser>
        <c:ser>
          <c:idx val="1"/>
          <c:order val="1"/>
          <c:tx>
            <c:v>Sum of Target Visits</c:v>
          </c:tx>
          <c:spPr>
            <a:ln w="22225" cap="rnd">
              <a:solidFill>
                <a:schemeClr val="accent2"/>
              </a:solidFill>
            </a:ln>
            <a:effectLst>
              <a:glow rad="139700">
                <a:schemeClr val="accent2">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81.344288338104533</c:v>
              </c:pt>
              <c:pt idx="1">
                <c:v>80.438090463541727</c:v>
              </c:pt>
              <c:pt idx="2">
                <c:v>112.29492062326797</c:v>
              </c:pt>
              <c:pt idx="3">
                <c:v>106.17294649449302</c:v>
              </c:pt>
              <c:pt idx="4">
                <c:v>63.58230224459286</c:v>
              </c:pt>
              <c:pt idx="5">
                <c:v>101.50836122319134</c:v>
              </c:pt>
              <c:pt idx="6">
                <c:v>51.990216908238637</c:v>
              </c:pt>
              <c:pt idx="7">
                <c:v>82.206824013217101</c:v>
              </c:pt>
              <c:pt idx="8">
                <c:v>124.29673364762203</c:v>
              </c:pt>
              <c:pt idx="9">
                <c:v>115.90899305306404</c:v>
              </c:pt>
              <c:pt idx="10">
                <c:v>66.968602755307927</c:v>
              </c:pt>
              <c:pt idx="11">
                <c:v>141.95850037391341</c:v>
              </c:pt>
              <c:pt idx="12">
                <c:v>164.11585511150827</c:v>
              </c:pt>
              <c:pt idx="13">
                <c:v>170.53110803600174</c:v>
              </c:pt>
              <c:pt idx="14">
                <c:v>117.77774261944849</c:v>
              </c:pt>
              <c:pt idx="15">
                <c:v>87.19730478500216</c:v>
              </c:pt>
              <c:pt idx="16">
                <c:v>76.835635380734701</c:v>
              </c:pt>
              <c:pt idx="17">
                <c:v>67.432777579976715</c:v>
              </c:pt>
              <c:pt idx="18">
                <c:v>120.90498882771418</c:v>
              </c:pt>
              <c:pt idx="19">
                <c:v>158.71378312336537</c:v>
              </c:pt>
            </c:numLit>
          </c:val>
          <c:smooth val="0"/>
          <c:extLst xmlns:c16r2="http://schemas.microsoft.com/office/drawing/2015/06/chart">
            <c:ext xmlns:c16="http://schemas.microsoft.com/office/drawing/2014/chart" uri="{C3380CC4-5D6E-409C-BE32-E72D297353CC}">
              <c16:uniqueId val="{00000004-3B93-497C-8E54-5A5A520106C8}"/>
            </c:ext>
          </c:extLst>
        </c:ser>
        <c:dLbls>
          <c:showLegendKey val="0"/>
          <c:showVal val="0"/>
          <c:showCatName val="0"/>
          <c:showSerName val="0"/>
          <c:showPercent val="0"/>
          <c:showBubbleSize val="0"/>
        </c:dLbls>
        <c:marker val="1"/>
        <c:smooth val="0"/>
        <c:axId val="360805888"/>
        <c:axId val="360807808"/>
      </c:lineChart>
      <c:catAx>
        <c:axId val="360805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000">
                    <a:solidFill>
                      <a:schemeClr val="bg1"/>
                    </a:solidFill>
                  </a:rPr>
                  <a:t>SALESMAN</a:t>
                </a:r>
                <a:r>
                  <a:rPr lang="en-IN" sz="1000" baseline="0">
                    <a:solidFill>
                      <a:schemeClr val="bg1"/>
                    </a:solidFill>
                  </a:rPr>
                  <a:t> NAME</a:t>
                </a:r>
                <a:endParaRPr lang="en-IN" sz="1000">
                  <a:solidFill>
                    <a:schemeClr val="bg1"/>
                  </a:solidFill>
                </a:endParaRPr>
              </a:p>
            </c:rich>
          </c:tx>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0807808"/>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36080780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0805888"/>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legend>
      <c:legendPos val="r"/>
      <c:layout>
        <c:manualLayout>
          <c:xMode val="edge"/>
          <c:yMode val="edge"/>
          <c:x val="8.7914637878745719E-2"/>
          <c:y val="2.5103748823849848E-2"/>
          <c:w val="0.27409615384615382"/>
          <c:h val="0.17032027777777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1.xlsx]PivotChartTable3</c15:name>
        <c15:fmtId val="2"/>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Salesman</a:t>
            </a:r>
            <a:endParaRPr lang="en-US"/>
          </a:p>
        </c:rich>
      </c:tx>
      <c:layout>
        <c:manualLayout>
          <c:xMode val="edge"/>
          <c:yMode val="edge"/>
          <c:x val="0.37715109892413606"/>
          <c:y val="4.5752175714877753E-2"/>
        </c:manualLayout>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45"/>
      <c:rotY val="2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8549486577335728"/>
          <c:w val="0.99973401088442215"/>
          <c:h val="0.81450513422664272"/>
        </c:manualLayout>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2D9E-4037-85A3-258A3E7940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2-A9B4-46D9-8CE8-C0783115B44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2D9E-4037-85A3-258A3E7940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7-2D9E-4037-85A3-258A3E79408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9-2D9E-4037-85A3-258A3E7940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a:solidFill>
                    <a:schemeClr val="lt1">
                      <a:lumMod val="95000"/>
                      <a:alpha val="54000"/>
                    </a:schemeClr>
                  </a:solidFill>
                </a:ln>
                <a:effectLst/>
              </c:spPr>
            </c:leaderLines>
            <c:extLst xmlns:c16r2="http://schemas.microsoft.com/office/drawing/2015/06/chart">
              <c:ext xmlns:c15="http://schemas.microsoft.com/office/drawing/2012/chart" uri="{CE6537A1-D6FC-4f65-9D91-7224C49458BB}"/>
            </c:extLst>
          </c:dLbls>
          <c:cat>
            <c:strLit>
              <c:ptCount val="5"/>
              <c:pt idx="0">
                <c:v>Samuel George</c:v>
              </c:pt>
              <c:pt idx="1">
                <c:v>Shweta Kalla </c:v>
              </c:pt>
              <c:pt idx="2">
                <c:v>Veena Bath </c:v>
              </c:pt>
              <c:pt idx="3">
                <c:v>Vijay Dev</c:v>
              </c:pt>
              <c:pt idx="4">
                <c:v>Wahid Khan</c:v>
              </c:pt>
            </c:strLit>
          </c:cat>
          <c:val>
            <c:numLit>
              <c:formatCode>General</c:formatCode>
              <c:ptCount val="5"/>
              <c:pt idx="0">
                <c:v>1564</c:v>
              </c:pt>
              <c:pt idx="1">
                <c:v>1900</c:v>
              </c:pt>
              <c:pt idx="2">
                <c:v>1148</c:v>
              </c:pt>
              <c:pt idx="3">
                <c:v>1121</c:v>
              </c:pt>
              <c:pt idx="4">
                <c:v>1222</c:v>
              </c:pt>
            </c:numLit>
          </c:val>
          <c:extLst xmlns:c16r2="http://schemas.microsoft.com/office/drawing/2015/06/chart">
            <c:ext xmlns:c16="http://schemas.microsoft.com/office/drawing/2014/chart" uri="{C3380CC4-5D6E-409C-BE32-E72D297353CC}">
              <c16:uniqueId val="{00000001-A9B4-46D9-8CE8-C0783115B442}"/>
            </c:ext>
          </c:extLst>
        </c:ser>
        <c:dLbls>
          <c:showLegendKey val="0"/>
          <c:showVal val="0"/>
          <c:showCatName val="0"/>
          <c:showSerName val="0"/>
          <c:showPercent val="0"/>
          <c:showBubbleSize val="0"/>
          <c:showLeaderLines val="1"/>
        </c:dLbls>
      </c:pie3DChart>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1.xlsx]PivotChartTable4</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Region</a:t>
            </a:r>
            <a:r>
              <a:rPr lang="en-US" baseline="0">
                <a:solidFill>
                  <a:schemeClr val="bg1"/>
                </a:solidFill>
              </a:rPr>
              <a:t> Wise Sales</a:t>
            </a:r>
            <a:endParaRPr lang="en-US">
              <a:solidFill>
                <a:schemeClr val="bg1"/>
              </a:solidFill>
            </a:endParaRPr>
          </a:p>
        </c:rich>
      </c:tx>
      <c:overlay val="0"/>
      <c:spPr>
        <a:noFill/>
        <a:ln>
          <a:noFill/>
        </a:ln>
        <a:effectLst/>
      </c:spPr>
    </c:title>
    <c:autoTitleDeleted val="0"/>
    <c:pivotFmts>
      <c:pivotFmt>
        <c:idx val="0"/>
        <c:spPr>
          <a:ln w="22225" cap="rnd">
            <a:solidFill>
              <a:schemeClr val="accent1"/>
            </a:solidFill>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4010907407407408"/>
          <c:y val="0.16991500000000001"/>
          <c:w val="0.84472370370370375"/>
          <c:h val="0.49504234022064431"/>
        </c:manualLayout>
      </c:layout>
      <c:lineChart>
        <c:grouping val="standard"/>
        <c:varyColors val="0"/>
        <c:ser>
          <c:idx val="0"/>
          <c:order val="0"/>
          <c:tx>
            <c:v>Total</c:v>
          </c:tx>
          <c:spPr>
            <a:ln w="22225" cap="rnd">
              <a:solidFill>
                <a:schemeClr val="accent1"/>
              </a:solidFill>
              <a:tailEnd type="triangle" w="lg" len="lg"/>
            </a:ln>
            <a:effectLst>
              <a:glow rad="139700">
                <a:schemeClr val="accent1">
                  <a:satMod val="175000"/>
                  <a:alpha val="14000"/>
                </a:schemeClr>
              </a:glow>
            </a:effectLst>
          </c:spPr>
          <c:marker>
            <c:symbol val="none"/>
          </c:marker>
          <c:cat>
            <c:strLit>
              <c:ptCount val="25"/>
              <c:pt idx="0">
                <c:v>Manipur
Northern</c:v>
              </c:pt>
              <c:pt idx="1">
                <c:v>Mizoram
Northern</c:v>
              </c:pt>
              <c:pt idx="2">
                <c:v>Nagaland
Northern</c:v>
              </c:pt>
              <c:pt idx="3">
                <c:v>Assam
Northern</c:v>
              </c:pt>
              <c:pt idx="4">
                <c:v>Rajasthan
Northern</c:v>
              </c:pt>
              <c:pt idx="5">
                <c:v>Haryana
Northern</c:v>
              </c:pt>
              <c:pt idx="6">
                <c:v>Meghalaya
Northern</c:v>
              </c:pt>
              <c:pt idx="7">
                <c:v>Arunachal Pradesh
Northern</c:v>
              </c:pt>
              <c:pt idx="8">
                <c:v>Sikkim
Northern</c:v>
              </c:pt>
              <c:pt idx="9">
                <c:v>Himachal Pradesh
Northern</c:v>
              </c:pt>
              <c:pt idx="10">
                <c:v>Punjab
Northern</c:v>
              </c:pt>
              <c:pt idx="11">
                <c:v>Kerala
Southern</c:v>
              </c:pt>
              <c:pt idx="12">
                <c:v>Telangana
Southern</c:v>
              </c:pt>
              <c:pt idx="13">
                <c:v>Andhra Pradesh
Southern</c:v>
              </c:pt>
              <c:pt idx="14">
                <c:v>Tamil Nadu
Southern</c:v>
              </c:pt>
              <c:pt idx="15">
                <c:v>Karnataka
Southern</c:v>
              </c:pt>
              <c:pt idx="16">
                <c:v>Goa
Western</c:v>
              </c:pt>
              <c:pt idx="17">
                <c:v>Maharashtra
Western</c:v>
              </c:pt>
              <c:pt idx="18">
                <c:v>Gujarat
Western</c:v>
              </c:pt>
              <c:pt idx="19">
                <c:v>Madhya Pradesh
Central</c:v>
              </c:pt>
              <c:pt idx="20">
                <c:v>Chhattisgarh
Central</c:v>
              </c:pt>
              <c:pt idx="21">
                <c:v>Bihar
Eastern</c:v>
              </c:pt>
              <c:pt idx="22">
                <c:v>Odisha
Eastern</c:v>
              </c:pt>
              <c:pt idx="23">
                <c:v>Jharkhand
Eastern</c:v>
              </c:pt>
              <c:pt idx="24">
                <c:v>West Bengal
Eastern</c:v>
              </c:pt>
            </c:strLit>
          </c:cat>
          <c:val>
            <c:numLit>
              <c:formatCode>General</c:formatCode>
              <c:ptCount val="25"/>
              <c:pt idx="0">
                <c:v>1278</c:v>
              </c:pt>
              <c:pt idx="1">
                <c:v>1018</c:v>
              </c:pt>
              <c:pt idx="2">
                <c:v>945</c:v>
              </c:pt>
              <c:pt idx="3">
                <c:v>881</c:v>
              </c:pt>
              <c:pt idx="4">
                <c:v>804</c:v>
              </c:pt>
              <c:pt idx="5">
                <c:v>745</c:v>
              </c:pt>
              <c:pt idx="6">
                <c:v>744</c:v>
              </c:pt>
              <c:pt idx="7">
                <c:v>717</c:v>
              </c:pt>
              <c:pt idx="8">
                <c:v>595</c:v>
              </c:pt>
              <c:pt idx="9">
                <c:v>407</c:v>
              </c:pt>
              <c:pt idx="10">
                <c:v>292</c:v>
              </c:pt>
              <c:pt idx="11">
                <c:v>1173</c:v>
              </c:pt>
              <c:pt idx="12">
                <c:v>926</c:v>
              </c:pt>
              <c:pt idx="13">
                <c:v>654</c:v>
              </c:pt>
              <c:pt idx="14">
                <c:v>458</c:v>
              </c:pt>
              <c:pt idx="15">
                <c:v>195</c:v>
              </c:pt>
              <c:pt idx="16">
                <c:v>1165</c:v>
              </c:pt>
              <c:pt idx="17">
                <c:v>776</c:v>
              </c:pt>
              <c:pt idx="18">
                <c:v>577</c:v>
              </c:pt>
              <c:pt idx="19">
                <c:v>828</c:v>
              </c:pt>
              <c:pt idx="20">
                <c:v>742</c:v>
              </c:pt>
              <c:pt idx="21">
                <c:v>370</c:v>
              </c:pt>
              <c:pt idx="22">
                <c:v>293</c:v>
              </c:pt>
              <c:pt idx="23">
                <c:v>179</c:v>
              </c:pt>
              <c:pt idx="24">
                <c:v>131</c:v>
              </c:pt>
            </c:numLit>
          </c:val>
          <c:smooth val="0"/>
          <c:extLst xmlns:c16r2="http://schemas.microsoft.com/office/drawing/2015/06/chart">
            <c:ext xmlns:c16="http://schemas.microsoft.com/office/drawing/2014/chart" uri="{C3380CC4-5D6E-409C-BE32-E72D297353CC}">
              <c16:uniqueId val="{00000001-D4CA-4297-B598-DA843E3F73AC}"/>
            </c:ext>
          </c:extLst>
        </c:ser>
        <c:dLbls>
          <c:showLegendKey val="0"/>
          <c:showVal val="0"/>
          <c:showCatName val="0"/>
          <c:showSerName val="0"/>
          <c:showPercent val="0"/>
          <c:showBubbleSize val="0"/>
        </c:dLbls>
        <c:marker val="1"/>
        <c:smooth val="0"/>
        <c:axId val="360862848"/>
        <c:axId val="360864768"/>
      </c:lineChart>
      <c:catAx>
        <c:axId val="36086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000">
                    <a:solidFill>
                      <a:schemeClr val="bg1"/>
                    </a:solidFill>
                  </a:rPr>
                  <a:t>REGION</a:t>
                </a:r>
              </a:p>
            </c:rich>
          </c:tx>
          <c:layout>
            <c:manualLayout>
              <c:xMode val="edge"/>
              <c:yMode val="edge"/>
              <c:x val="0.42568611111111121"/>
              <c:y val="0.94313776323149368"/>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5400000" spcFirstLastPara="1" vertOverflow="ellipsis" wrap="square" anchor="t" anchorCtr="0"/>
          <a:lstStyle/>
          <a:p>
            <a:pPr>
              <a:defRPr sz="900" b="0" i="0" u="none" strike="noStrike" kern="1200" baseline="0">
                <a:ln>
                  <a:noFill/>
                </a:ln>
                <a:solidFill>
                  <a:schemeClr val="bg1"/>
                </a:solidFill>
                <a:latin typeface="+mn-lt"/>
                <a:ea typeface="+mn-ea"/>
                <a:cs typeface="+mn-cs"/>
              </a:defRPr>
            </a:pPr>
            <a:endParaRPr lang="en-US"/>
          </a:p>
        </c:txPr>
        <c:crossAx val="360864768"/>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3608647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solidFill>
                      <a:schemeClr val="bg1"/>
                    </a:solidFill>
                  </a:rPr>
                  <a:t>ACTUAL</a:t>
                </a:r>
                <a:r>
                  <a:rPr lang="en-IN" baseline="0">
                    <a:solidFill>
                      <a:schemeClr val="bg1"/>
                    </a:solidFill>
                  </a:rPr>
                  <a:t> SALES</a:t>
                </a:r>
                <a:endParaRPr lang="en-IN">
                  <a:solidFill>
                    <a:schemeClr val="bg1"/>
                  </a:solidFill>
                </a:endParaRPr>
              </a:p>
            </c:rich>
          </c:tx>
          <c:layout>
            <c:manualLayout>
              <c:xMode val="edge"/>
              <c:yMode val="edge"/>
              <c:x val="2.2081986390791116E-2"/>
              <c:y val="0.36539304032137143"/>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0862848"/>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1.xlsx]PivotChartTable11</c15:name>
        <c15:fmtId val="0"/>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Periodic</a:t>
            </a:r>
            <a:r>
              <a:rPr lang="en-US" baseline="0"/>
              <a:t> Sales</a:t>
            </a:r>
            <a:endParaRPr lang="en-US"/>
          </a:p>
        </c:rich>
      </c:tx>
      <c:layout>
        <c:manualLayout>
          <c:xMode val="edge"/>
          <c:yMode val="edge"/>
          <c:x val="0.37358146699938555"/>
          <c:y val="6.1722407879306239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dLbl>
          <c:idx val="0"/>
          <c:delete val="1"/>
          <c:extLst xmlns:c16r2="http://schemas.microsoft.com/office/drawing/2015/06/chart">
            <c:ext xmlns:c15="http://schemas.microsoft.com/office/drawing/2012/chart" uri="{CE6537A1-D6FC-4f65-9D91-7224C49458BB}"/>
          </c:extLst>
        </c:dLbl>
      </c:pivotFmt>
      <c:pivotFmt>
        <c:idx val="7"/>
        <c:dLbl>
          <c:idx val="0"/>
          <c:delete val="1"/>
          <c:extLst xmlns:c16r2="http://schemas.microsoft.com/office/drawing/2015/06/chart">
            <c:ext xmlns:c15="http://schemas.microsoft.com/office/drawing/2012/chart" uri="{CE6537A1-D6FC-4f65-9D91-7224C49458BB}"/>
          </c:extLst>
        </c:dLbl>
      </c:pivotFmt>
      <c:pivotFmt>
        <c:idx val="8"/>
        <c:dLbl>
          <c:idx val="0"/>
          <c:delete val="1"/>
          <c:extLst xmlns:c16r2="http://schemas.microsoft.com/office/drawing/2015/06/chart">
            <c:ext xmlns:c15="http://schemas.microsoft.com/office/drawing/2012/chart" uri="{CE6537A1-D6FC-4f65-9D91-7224C49458BB}"/>
          </c:extLst>
        </c:dLbl>
      </c:pivotFmt>
      <c:pivotFmt>
        <c:idx val="9"/>
        <c:dLbl>
          <c:idx val="0"/>
          <c:delete val="1"/>
          <c:extLst xmlns:c16r2="http://schemas.microsoft.com/office/drawing/2015/06/chart">
            <c:ext xmlns:c15="http://schemas.microsoft.com/office/drawing/2012/chart" uri="{CE6537A1-D6FC-4f65-9D91-7224C49458BB}"/>
          </c:extLst>
        </c:dLbl>
      </c:pivotFmt>
      <c:pivotFmt>
        <c:idx val="10"/>
        <c:dLbl>
          <c:idx val="0"/>
          <c:delete val="1"/>
          <c:extLst xmlns:c16r2="http://schemas.microsoft.com/office/drawing/2015/06/chart">
            <c:ext xmlns:c15="http://schemas.microsoft.com/office/drawing/2012/chart" uri="{CE6537A1-D6FC-4f65-9D91-7224C49458BB}"/>
          </c:extLst>
        </c:dLbl>
      </c:pivotFmt>
      <c:pivotFmt>
        <c:idx val="11"/>
        <c:dLbl>
          <c:idx val="0"/>
          <c:delete val="1"/>
          <c:extLst xmlns:c16r2="http://schemas.microsoft.com/office/drawing/2015/06/chart">
            <c:ext xmlns:c15="http://schemas.microsoft.com/office/drawing/2012/chart" uri="{CE6537A1-D6FC-4f65-9D91-7224C49458BB}"/>
          </c:extLst>
        </c:dLbl>
      </c:pivotFmt>
      <c:pivotFmt>
        <c:idx val="12"/>
        <c:dLbl>
          <c:idx val="0"/>
          <c:delete val="1"/>
          <c:extLst xmlns:c16r2="http://schemas.microsoft.com/office/drawing/2015/06/chart">
            <c:ext xmlns:c15="http://schemas.microsoft.com/office/drawing/2012/chart" uri="{CE6537A1-D6FC-4f65-9D91-7224C49458BB}"/>
          </c:extLst>
        </c:dLbl>
      </c:pivotFmt>
      <c:pivotFmt>
        <c:idx val="13"/>
        <c:dLbl>
          <c:idx val="0"/>
          <c:delete val="1"/>
          <c:extLst xmlns:c16r2="http://schemas.microsoft.com/office/drawing/2015/06/chart">
            <c:ext xmlns:c15="http://schemas.microsoft.com/office/drawing/2012/chart" uri="{CE6537A1-D6FC-4f65-9D91-7224C49458BB}"/>
          </c:extLst>
        </c:dLbl>
      </c:pivotFmt>
      <c:pivotFmt>
        <c:idx val="14"/>
        <c:dLbl>
          <c:idx val="0"/>
          <c:delete val="1"/>
          <c:extLst xmlns:c16r2="http://schemas.microsoft.com/office/drawing/2015/06/chart">
            <c:ext xmlns:c15="http://schemas.microsoft.com/office/drawing/2012/chart" uri="{CE6537A1-D6FC-4f65-9D91-7224C49458BB}"/>
          </c:extLst>
        </c:dLbl>
      </c:pivotFmt>
      <c:pivotFmt>
        <c:idx val="15"/>
        <c:dLbl>
          <c:idx val="0"/>
          <c:delete val="1"/>
          <c:extLst xmlns:c16r2="http://schemas.microsoft.com/office/drawing/2015/06/chart">
            <c:ext xmlns:c15="http://schemas.microsoft.com/office/drawing/2012/chart" uri="{CE6537A1-D6FC-4f65-9D91-7224C49458BB}"/>
          </c:extLst>
        </c:dLbl>
      </c:pivotFmt>
      <c:pivotFmt>
        <c:idx val="16"/>
        <c:dLbl>
          <c:idx val="0"/>
          <c:delete val="1"/>
          <c:extLst xmlns:c16r2="http://schemas.microsoft.com/office/drawing/2015/06/chart">
            <c:ext xmlns:c15="http://schemas.microsoft.com/office/drawing/2012/chart" uri="{CE6537A1-D6FC-4f65-9D91-7224C49458BB}"/>
          </c:extLst>
        </c:dLbl>
      </c:pivotFmt>
      <c:pivotFmt>
        <c:idx val="17"/>
        <c:dLbl>
          <c:idx val="0"/>
          <c:delete val="1"/>
          <c:extLst xmlns:c16r2="http://schemas.microsoft.com/office/drawing/2015/06/chart">
            <c:ext xmlns:c15="http://schemas.microsoft.com/office/drawing/2012/chart" uri="{CE6537A1-D6FC-4f65-9D91-7224C49458BB}"/>
          </c:extLst>
        </c:dLbl>
      </c:pivotFmt>
      <c:pivotFmt>
        <c:idx val="18"/>
        <c:dLbl>
          <c:idx val="0"/>
          <c:delete val="1"/>
          <c:extLst xmlns:c16r2="http://schemas.microsoft.com/office/drawing/2015/06/chart">
            <c:ext xmlns:c15="http://schemas.microsoft.com/office/drawing/2012/chart" uri="{CE6537A1-D6FC-4f65-9D91-7224C49458BB}"/>
          </c:extLst>
        </c:dLbl>
      </c:pivotFmt>
      <c:pivotFmt>
        <c:idx val="19"/>
        <c:dLbl>
          <c:idx val="0"/>
          <c:delete val="1"/>
          <c:extLst xmlns:c16r2="http://schemas.microsoft.com/office/drawing/2015/06/chart">
            <c:ext xmlns:c15="http://schemas.microsoft.com/office/drawing/2012/chart" uri="{CE6537A1-D6FC-4f65-9D91-7224C49458BB}"/>
          </c:extLst>
        </c:dLbl>
      </c:pivotFmt>
      <c:pivotFmt>
        <c:idx val="20"/>
        <c:dLbl>
          <c:idx val="0"/>
          <c:delete val="1"/>
          <c:extLst xmlns:c16r2="http://schemas.microsoft.com/office/drawing/2015/06/chart">
            <c:ext xmlns:c15="http://schemas.microsoft.com/office/drawing/2012/chart" uri="{CE6537A1-D6FC-4f65-9D91-7224C49458BB}"/>
          </c:extLst>
        </c:dLbl>
      </c:pivotFmt>
      <c:pivotFmt>
        <c:idx val="21"/>
        <c:dLbl>
          <c:idx val="0"/>
          <c:delete val="1"/>
          <c:extLst xmlns:c16r2="http://schemas.microsoft.com/office/drawing/2015/06/chart">
            <c:ext xmlns:c15="http://schemas.microsoft.com/office/drawing/2012/chart" uri="{CE6537A1-D6FC-4f65-9D91-7224C49458BB}"/>
          </c:extLst>
        </c:dLbl>
      </c:pivotFmt>
      <c:pivotFmt>
        <c:idx val="22"/>
        <c:dLbl>
          <c:idx val="0"/>
          <c:delete val="1"/>
          <c:extLst xmlns:c16r2="http://schemas.microsoft.com/office/drawing/2015/06/chart">
            <c:ext xmlns:c15="http://schemas.microsoft.com/office/drawing/2012/chart" uri="{CE6537A1-D6FC-4f65-9D91-7224C49458BB}"/>
          </c:extLst>
        </c:dLbl>
      </c:pivotFmt>
      <c:pivotFmt>
        <c:idx val="23"/>
        <c:dLbl>
          <c:idx val="0"/>
          <c:delete val="1"/>
          <c:extLst xmlns:c16r2="http://schemas.microsoft.com/office/drawing/2015/06/chart">
            <c:ext xmlns:c15="http://schemas.microsoft.com/office/drawing/2012/chart" uri="{CE6537A1-D6FC-4f65-9D91-7224C49458BB}"/>
          </c:extLst>
        </c:dLbl>
      </c:pivotFmt>
      <c:pivotFmt>
        <c:idx val="24"/>
        <c:dLbl>
          <c:idx val="0"/>
          <c:delete val="1"/>
          <c:extLst xmlns:c16r2="http://schemas.microsoft.com/office/drawing/2015/06/chart">
            <c:ext xmlns:c15="http://schemas.microsoft.com/office/drawing/2012/chart" uri="{CE6537A1-D6FC-4f65-9D91-7224C49458BB}"/>
          </c:extLst>
        </c:dLbl>
      </c:pivotFmt>
      <c:pivotFmt>
        <c:idx val="25"/>
        <c:dLbl>
          <c:idx val="0"/>
          <c:delete val="1"/>
          <c:extLst xmlns:c16r2="http://schemas.microsoft.com/office/drawing/2015/06/chart">
            <c:ext xmlns:c15="http://schemas.microsoft.com/office/drawing/2012/chart" uri="{CE6537A1-D6FC-4f65-9D91-7224C49458BB}"/>
          </c:extLst>
        </c:dLbl>
      </c:pivotFmt>
      <c:pivotFmt>
        <c:idx val="26"/>
        <c:dLbl>
          <c:idx val="0"/>
          <c:delete val="1"/>
          <c:extLst xmlns:c16r2="http://schemas.microsoft.com/office/drawing/2015/06/chart">
            <c:ext xmlns:c15="http://schemas.microsoft.com/office/drawing/2012/chart" uri="{CE6537A1-D6FC-4f65-9D91-7224C49458BB}"/>
          </c:extLst>
        </c:dLbl>
      </c:pivotFmt>
      <c:pivotFmt>
        <c:idx val="27"/>
        <c:dLbl>
          <c:idx val="0"/>
          <c:delete val="1"/>
          <c:extLst xmlns:c16r2="http://schemas.microsoft.com/office/drawing/2015/06/chart">
            <c:ext xmlns:c15="http://schemas.microsoft.com/office/drawing/2012/chart" uri="{CE6537A1-D6FC-4f65-9D91-7224C49458BB}"/>
          </c:extLst>
        </c:dLbl>
      </c:pivotFmt>
      <c:pivotFmt>
        <c:idx val="28"/>
        <c:dLbl>
          <c:idx val="0"/>
          <c:delete val="1"/>
          <c:extLst xmlns:c16r2="http://schemas.microsoft.com/office/drawing/2015/06/chart">
            <c:ext xmlns:c15="http://schemas.microsoft.com/office/drawing/2012/chart" uri="{CE6537A1-D6FC-4f65-9D91-7224C49458BB}"/>
          </c:extLst>
        </c:dLbl>
      </c:pivotFmt>
      <c:pivotFmt>
        <c:idx val="29"/>
        <c:dLbl>
          <c:idx val="0"/>
          <c:delete val="1"/>
          <c:extLst xmlns:c16r2="http://schemas.microsoft.com/office/drawing/2015/06/chart">
            <c:ext xmlns:c15="http://schemas.microsoft.com/office/drawing/2012/chart" uri="{CE6537A1-D6FC-4f65-9D91-7224C49458BB}"/>
          </c:extLst>
        </c:dLbl>
      </c:pivotFmt>
      <c:pivotFmt>
        <c:idx val="30"/>
        <c:dLbl>
          <c:idx val="0"/>
          <c:delete val="1"/>
          <c:extLst xmlns:c16r2="http://schemas.microsoft.com/office/drawing/2015/06/chart">
            <c:ext xmlns:c15="http://schemas.microsoft.com/office/drawing/2012/chart" uri="{CE6537A1-D6FC-4f65-9D91-7224C49458BB}"/>
          </c:extLst>
        </c:dLbl>
      </c:pivotFmt>
      <c:pivotFmt>
        <c:idx val="31"/>
        <c:dLbl>
          <c:idx val="0"/>
          <c:delete val="1"/>
          <c:extLst xmlns:c16r2="http://schemas.microsoft.com/office/drawing/2015/06/chart">
            <c:ext xmlns:c15="http://schemas.microsoft.com/office/drawing/2012/chart" uri="{CE6537A1-D6FC-4f65-9D91-7224C49458BB}"/>
          </c:extLst>
        </c:dLbl>
      </c:pivotFmt>
      <c:pivotFmt>
        <c:idx val="32"/>
        <c:dLbl>
          <c:idx val="0"/>
          <c:delete val="1"/>
          <c:extLst xmlns:c16r2="http://schemas.microsoft.com/office/drawing/2015/06/chart">
            <c:ext xmlns:c15="http://schemas.microsoft.com/office/drawing/2012/chart" uri="{CE6537A1-D6FC-4f65-9D91-7224C49458BB}"/>
          </c:extLst>
        </c:dLbl>
      </c:pivotFmt>
      <c:pivotFmt>
        <c:idx val="33"/>
        <c:dLbl>
          <c:idx val="0"/>
          <c:delete val="1"/>
          <c:extLst xmlns:c16r2="http://schemas.microsoft.com/office/drawing/2015/06/chart">
            <c:ext xmlns:c15="http://schemas.microsoft.com/office/drawing/2012/chart" uri="{CE6537A1-D6FC-4f65-9D91-7224C49458BB}"/>
          </c:extLst>
        </c:dLbl>
      </c:pivotFmt>
      <c:pivotFmt>
        <c:idx val="34"/>
        <c:dLbl>
          <c:idx val="0"/>
          <c:delete val="1"/>
          <c:extLst xmlns:c16r2="http://schemas.microsoft.com/office/drawing/2015/06/chart">
            <c:ext xmlns:c15="http://schemas.microsoft.com/office/drawing/2012/chart" uri="{CE6537A1-D6FC-4f65-9D91-7224C49458BB}"/>
          </c:extLst>
        </c:dLbl>
      </c:pivotFmt>
      <c:pivotFmt>
        <c:idx val="35"/>
        <c:dLbl>
          <c:idx val="0"/>
          <c:delete val="1"/>
          <c:extLst xmlns:c16r2="http://schemas.microsoft.com/office/drawing/2015/06/chart">
            <c:ext xmlns:c15="http://schemas.microsoft.com/office/drawing/2012/chart" uri="{CE6537A1-D6FC-4f65-9D91-7224C49458BB}"/>
          </c:extLst>
        </c:dLbl>
      </c:pivotFmt>
      <c:pivotFmt>
        <c:idx val="36"/>
        <c:spPr>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9.2556388888888882E-2"/>
          <c:y val="0.18951636084683143"/>
          <c:w val="0.87741597222222223"/>
          <c:h val="0.56379972222222219"/>
        </c:manualLayout>
      </c:layout>
      <c:lineChart>
        <c:grouping val="standard"/>
        <c:varyColors val="0"/>
        <c:ser>
          <c:idx val="0"/>
          <c:order val="0"/>
          <c:tx>
            <c:v>Total</c:v>
          </c:tx>
          <c:spPr>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General</c:formatCode>
              <c:ptCount val="36"/>
              <c:pt idx="0">
                <c:v>615</c:v>
              </c:pt>
              <c:pt idx="1">
                <c:v>800</c:v>
              </c:pt>
              <c:pt idx="2">
                <c:v>291</c:v>
              </c:pt>
              <c:pt idx="3">
                <c:v>369</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734</c:v>
              </c:pt>
              <c:pt idx="27">
                <c:v>1242</c:v>
              </c:pt>
              <c:pt idx="28">
                <c:v>214</c:v>
              </c:pt>
              <c:pt idx="29">
                <c:v>69</c:v>
              </c:pt>
              <c:pt idx="30">
                <c:v>384</c:v>
              </c:pt>
              <c:pt idx="31">
                <c:v>464</c:v>
              </c:pt>
              <c:pt idx="32">
                <c:v>183</c:v>
              </c:pt>
              <c:pt idx="33">
                <c:v>508</c:v>
              </c:pt>
              <c:pt idx="34">
                <c:v>619</c:v>
              </c:pt>
              <c:pt idx="35">
                <c:v>900</c:v>
              </c:pt>
            </c:numLit>
          </c:val>
          <c:smooth val="0"/>
          <c:extLst xmlns:c16r2="http://schemas.microsoft.com/office/drawing/2015/06/chart">
            <c:ext xmlns:c16="http://schemas.microsoft.com/office/drawing/2014/chart" uri="{C3380CC4-5D6E-409C-BE32-E72D297353CC}">
              <c16:uniqueId val="{00000001-DA1B-4010-B826-076D61226A37}"/>
            </c:ext>
          </c:extLst>
        </c:ser>
        <c:dLbls>
          <c:showLegendKey val="0"/>
          <c:showVal val="0"/>
          <c:showCatName val="0"/>
          <c:showSerName val="0"/>
          <c:showPercent val="0"/>
          <c:showBubbleSize val="0"/>
        </c:dLbls>
        <c:marker val="1"/>
        <c:smooth val="0"/>
        <c:axId val="362079360"/>
        <c:axId val="362080896"/>
      </c:lineChart>
      <c:catAx>
        <c:axId val="362079360"/>
        <c:scaling>
          <c:orientation val="minMax"/>
        </c:scaling>
        <c:delete val="0"/>
        <c:axPos val="b"/>
        <c:numFmt formatCode="General" sourceLinked="0"/>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62080896"/>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3620808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00">
                    <a:solidFill>
                      <a:schemeClr val="bg1"/>
                    </a:solidFill>
                  </a:rPr>
                  <a:t>ACTUAL SALES</a:t>
                </a:r>
              </a:p>
            </c:rich>
          </c:tx>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62079360"/>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1.xlsx]PivotChartTable7</c15:name>
        <c15:fmtId val="0"/>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Sales</a:t>
            </a:r>
            <a:r>
              <a:rPr lang="en-US" sz="1600" b="1" baseline="0">
                <a:solidFill>
                  <a:schemeClr val="bg1"/>
                </a:solidFill>
              </a:rPr>
              <a:t> Trend Line</a:t>
            </a:r>
            <a:endParaRPr lang="en-US" sz="1600" b="1">
              <a:solidFill>
                <a:schemeClr val="bg1"/>
              </a:solidFill>
            </a:endParaRPr>
          </a:p>
        </c:rich>
      </c:tx>
      <c:layout>
        <c:manualLayout>
          <c:xMode val="edge"/>
          <c:yMode val="edge"/>
          <c:x val="0.38776456966724165"/>
          <c:y val="4.905359526304945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rgbClr val="00B050">
                    <a:alpha val="95000"/>
                  </a:srgbClr>
                </a:solidFill>
                <a:prstDash val="solid"/>
                <a:headEnd type="none"/>
                <a:tailEnd type="triangle" w="lg" len="lg"/>
              </a:ln>
              <a:effectLst/>
            </c:spPr>
            <c:trendlineType val="linear"/>
            <c:dispRSqr val="0"/>
            <c:dispEq val="0"/>
          </c:trendline>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General</c:formatCode>
              <c:ptCount val="36"/>
              <c:pt idx="0">
                <c:v>615</c:v>
              </c:pt>
              <c:pt idx="1">
                <c:v>800</c:v>
              </c:pt>
              <c:pt idx="2">
                <c:v>291</c:v>
              </c:pt>
              <c:pt idx="3">
                <c:v>369</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734</c:v>
              </c:pt>
              <c:pt idx="27">
                <c:v>1242</c:v>
              </c:pt>
              <c:pt idx="28">
                <c:v>214</c:v>
              </c:pt>
              <c:pt idx="29">
                <c:v>69</c:v>
              </c:pt>
              <c:pt idx="30">
                <c:v>384</c:v>
              </c:pt>
              <c:pt idx="31">
                <c:v>464</c:v>
              </c:pt>
              <c:pt idx="32">
                <c:v>183</c:v>
              </c:pt>
              <c:pt idx="33">
                <c:v>508</c:v>
              </c:pt>
              <c:pt idx="34">
                <c:v>619</c:v>
              </c:pt>
              <c:pt idx="35">
                <c:v>900</c:v>
              </c:pt>
            </c:numLit>
          </c:val>
          <c:smooth val="0"/>
          <c:extLst xmlns:c16r2="http://schemas.microsoft.com/office/drawing/2015/06/chart">
            <c:ext xmlns:c16="http://schemas.microsoft.com/office/drawing/2014/chart" uri="{C3380CC4-5D6E-409C-BE32-E72D297353CC}">
              <c16:uniqueId val="{00000001-EDE9-4983-B11F-A8F9362F7D0D}"/>
            </c:ext>
          </c:extLst>
        </c:ser>
        <c:dLbls>
          <c:showLegendKey val="0"/>
          <c:showVal val="0"/>
          <c:showCatName val="0"/>
          <c:showSerName val="0"/>
          <c:showPercent val="0"/>
          <c:showBubbleSize val="0"/>
        </c:dLbls>
        <c:marker val="1"/>
        <c:smooth val="0"/>
        <c:axId val="362280064"/>
        <c:axId val="362281600"/>
      </c:lineChart>
      <c:catAx>
        <c:axId val="3622800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2281600"/>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362281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bg1"/>
                    </a:solidFill>
                  </a:rPr>
                  <a:t>ACTUAL SALES</a:t>
                </a:r>
              </a:p>
            </c:rich>
          </c:tx>
          <c:layout>
            <c:manualLayout>
              <c:xMode val="edge"/>
              <c:yMode val="edge"/>
              <c:x val="1.8814814814814815E-2"/>
              <c:y val="0.36852888888888891"/>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2280064"/>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1.xlsx]PivotChartTable8</c15:name>
        <c15:fmtId val="0"/>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a:solidFill>
                  <a:schemeClr val="bg1"/>
                </a:solidFill>
              </a:rPr>
              <a:t>Actual</a:t>
            </a:r>
            <a:r>
              <a:rPr lang="en-IN" sz="1600" baseline="0">
                <a:solidFill>
                  <a:schemeClr val="bg1"/>
                </a:solidFill>
              </a:rPr>
              <a:t> Sales Vs Target Sales</a:t>
            </a:r>
            <a:endParaRPr lang="en-IN" sz="1600">
              <a:solidFill>
                <a:schemeClr val="bg1"/>
              </a:solidFill>
            </a:endParaRPr>
          </a:p>
        </c:rich>
      </c:tx>
      <c:layout>
        <c:manualLayout>
          <c:xMode val="edge"/>
          <c:yMode val="edge"/>
          <c:x val="0.38590341880341883"/>
          <c:y val="3.175E-2"/>
        </c:manualLayout>
      </c:layout>
      <c:overlay val="0"/>
      <c:spPr>
        <a:noFill/>
        <a:ln>
          <a:noFill/>
        </a:ln>
        <a:effectLst/>
      </c:sp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8.7191375475112201E-2"/>
          <c:y val="0.13329739442946989"/>
          <c:w val="0.85951368677939544"/>
          <c:h val="0.46875655015593343"/>
        </c:manualLayout>
      </c:layout>
      <c:lineChart>
        <c:grouping val="standard"/>
        <c:varyColors val="0"/>
        <c:ser>
          <c:idx val="0"/>
          <c:order val="0"/>
          <c:tx>
            <c:v>Sum of Actual Sales</c:v>
          </c:tx>
          <c:spPr>
            <a:ln w="22225" cap="rnd">
              <a:solidFill>
                <a:schemeClr val="accent1"/>
              </a:solidFill>
            </a:ln>
            <a:effectLst>
              <a:glow rad="139700">
                <a:schemeClr val="accent1">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701</c:v>
              </c:pt>
              <c:pt idx="1">
                <c:v>731</c:v>
              </c:pt>
              <c:pt idx="2">
                <c:v>610</c:v>
              </c:pt>
              <c:pt idx="3">
                <c:v>783</c:v>
              </c:pt>
              <c:pt idx="4">
                <c:v>630</c:v>
              </c:pt>
              <c:pt idx="5">
                <c:v>733</c:v>
              </c:pt>
              <c:pt idx="6">
                <c:v>409</c:v>
              </c:pt>
              <c:pt idx="7">
                <c:v>837</c:v>
              </c:pt>
              <c:pt idx="8">
                <c:v>801</c:v>
              </c:pt>
              <c:pt idx="9">
                <c:v>347</c:v>
              </c:pt>
              <c:pt idx="10">
                <c:v>574</c:v>
              </c:pt>
              <c:pt idx="11">
                <c:v>932</c:v>
              </c:pt>
              <c:pt idx="12">
                <c:v>1564</c:v>
              </c:pt>
              <c:pt idx="13">
                <c:v>1900</c:v>
              </c:pt>
              <c:pt idx="14">
                <c:v>658</c:v>
              </c:pt>
              <c:pt idx="15">
                <c:v>538</c:v>
              </c:pt>
              <c:pt idx="16">
                <c:v>654</c:v>
              </c:pt>
              <c:pt idx="17">
                <c:v>1148</c:v>
              </c:pt>
              <c:pt idx="18">
                <c:v>1121</c:v>
              </c:pt>
              <c:pt idx="19">
                <c:v>1222</c:v>
              </c:pt>
            </c:numLit>
          </c:val>
          <c:smooth val="0"/>
          <c:extLst xmlns:c16r2="http://schemas.microsoft.com/office/drawing/2015/06/chart">
            <c:ext xmlns:c16="http://schemas.microsoft.com/office/drawing/2014/chart" uri="{C3380CC4-5D6E-409C-BE32-E72D297353CC}">
              <c16:uniqueId val="{00000000-0D77-4B85-B9AC-51143DEFB427}"/>
            </c:ext>
          </c:extLst>
        </c:ser>
        <c:ser>
          <c:idx val="1"/>
          <c:order val="1"/>
          <c:tx>
            <c:v>Sum of Target Sales</c:v>
          </c:tx>
          <c:spPr>
            <a:ln w="22225" cap="rnd">
              <a:solidFill>
                <a:schemeClr val="accent2"/>
              </a:solidFill>
            </a:ln>
            <a:effectLst>
              <a:glow rad="139700">
                <a:schemeClr val="accent2">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993.20505672617708</c:v>
              </c:pt>
              <c:pt idx="1">
                <c:v>1359.6618865540054</c:v>
              </c:pt>
              <c:pt idx="2">
                <c:v>1209.948584756419</c:v>
              </c:pt>
              <c:pt idx="3">
                <c:v>1649.3232838686445</c:v>
              </c:pt>
              <c:pt idx="4">
                <c:v>1544.7826712396968</c:v>
              </c:pt>
              <c:pt idx="5">
                <c:v>1393.2407365924066</c:v>
              </c:pt>
              <c:pt idx="6">
                <c:v>594.85332926378101</c:v>
              </c:pt>
              <c:pt idx="7">
                <c:v>1316.6305219507342</c:v>
              </c:pt>
              <c:pt idx="8">
                <c:v>1932.8963742397698</c:v>
              </c:pt>
              <c:pt idx="9">
                <c:v>1156.4750287190964</c:v>
              </c:pt>
              <c:pt idx="10">
                <c:v>884.02910437067521</c:v>
              </c:pt>
              <c:pt idx="11">
                <c:v>1465.3644887963003</c:v>
              </c:pt>
              <c:pt idx="12">
                <c:v>2139.923091833537</c:v>
              </c:pt>
              <c:pt idx="13">
                <c:v>2738.3243560498126</c:v>
              </c:pt>
              <c:pt idx="14">
                <c:v>1570.5116001769634</c:v>
              </c:pt>
              <c:pt idx="15">
                <c:v>1169.1585344009213</c:v>
              </c:pt>
              <c:pt idx="16">
                <c:v>1184.4225427392103</c:v>
              </c:pt>
              <c:pt idx="17">
                <c:v>1691.9305428480213</c:v>
              </c:pt>
              <c:pt idx="18">
                <c:v>1979.4832479119814</c:v>
              </c:pt>
              <c:pt idx="19">
                <c:v>1792.0037472609749</c:v>
              </c:pt>
            </c:numLit>
          </c:val>
          <c:smooth val="0"/>
          <c:extLst xmlns:c16r2="http://schemas.microsoft.com/office/drawing/2015/06/chart">
            <c:ext xmlns:c16="http://schemas.microsoft.com/office/drawing/2014/chart" uri="{C3380CC4-5D6E-409C-BE32-E72D297353CC}">
              <c16:uniqueId val="{00000001-0D77-4B85-B9AC-51143DEFB427}"/>
            </c:ext>
          </c:extLst>
        </c:ser>
        <c:dLbls>
          <c:showLegendKey val="0"/>
          <c:showVal val="0"/>
          <c:showCatName val="0"/>
          <c:showSerName val="0"/>
          <c:showPercent val="0"/>
          <c:showBubbleSize val="0"/>
        </c:dLbls>
        <c:marker val="1"/>
        <c:smooth val="0"/>
        <c:axId val="250922880"/>
        <c:axId val="250986496"/>
      </c:lineChart>
      <c:catAx>
        <c:axId val="250922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100">
                    <a:solidFill>
                      <a:schemeClr val="bg1"/>
                    </a:solidFill>
                  </a:rPr>
                  <a:t>Salesman</a:t>
                </a:r>
                <a:r>
                  <a:rPr lang="en-IN" sz="1100" baseline="0">
                    <a:solidFill>
                      <a:schemeClr val="bg1"/>
                    </a:solidFill>
                  </a:rPr>
                  <a:t> Name</a:t>
                </a:r>
                <a:endParaRPr lang="en-IN" sz="1100">
                  <a:solidFill>
                    <a:schemeClr val="bg1"/>
                  </a:solidFill>
                </a:endParaRPr>
              </a:p>
            </c:rich>
          </c:tx>
          <c:layout>
            <c:manualLayout>
              <c:xMode val="edge"/>
              <c:yMode val="edge"/>
              <c:x val="0.43852408751700261"/>
              <c:y val="0.89813792961083339"/>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0986496"/>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25098649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0922880"/>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1.xlsx]PivotChartTable20</c15:name>
        <c15:fmtId val="3"/>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sz="1600" b="1">
                <a:solidFill>
                  <a:schemeClr val="bg1"/>
                </a:solidFill>
              </a:rPr>
              <a:t>Sales</a:t>
            </a:r>
            <a:r>
              <a:rPr lang="en-US" sz="1600" b="1" baseline="0">
                <a:solidFill>
                  <a:schemeClr val="bg1"/>
                </a:solidFill>
              </a:rPr>
              <a:t> Trend Line</a:t>
            </a:r>
            <a:endParaRPr lang="en-US" sz="1600" b="1">
              <a:solidFill>
                <a:schemeClr val="bg1"/>
              </a:solidFill>
            </a:endParaRPr>
          </a:p>
        </c:rich>
      </c:tx>
      <c:layout>
        <c:manualLayout>
          <c:xMode val="edge"/>
          <c:yMode val="edge"/>
          <c:x val="0.38776452991452992"/>
          <c:y val="1.881547619047619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5066089743589745"/>
          <c:y val="0.12866309523809524"/>
          <c:w val="0.81316367521367516"/>
          <c:h val="0.58233730158730146"/>
        </c:manualLayout>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rgbClr val="00B050">
                    <a:alpha val="95000"/>
                  </a:srgbClr>
                </a:solidFill>
                <a:prstDash val="solid"/>
                <a:headEnd type="none"/>
                <a:tailEnd type="triangle" w="lg" len="lg"/>
              </a:ln>
              <a:effectLst/>
            </c:spPr>
            <c:trendlineType val="linear"/>
            <c:dispRSqr val="0"/>
            <c:dispEq val="0"/>
          </c:trendline>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General</c:formatCode>
              <c:ptCount val="36"/>
              <c:pt idx="0">
                <c:v>615</c:v>
              </c:pt>
              <c:pt idx="1">
                <c:v>800</c:v>
              </c:pt>
              <c:pt idx="2">
                <c:v>291</c:v>
              </c:pt>
              <c:pt idx="3">
                <c:v>369</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734</c:v>
              </c:pt>
              <c:pt idx="27">
                <c:v>1242</c:v>
              </c:pt>
              <c:pt idx="28">
                <c:v>214</c:v>
              </c:pt>
              <c:pt idx="29">
                <c:v>69</c:v>
              </c:pt>
              <c:pt idx="30">
                <c:v>384</c:v>
              </c:pt>
              <c:pt idx="31">
                <c:v>464</c:v>
              </c:pt>
              <c:pt idx="32">
                <c:v>183</c:v>
              </c:pt>
              <c:pt idx="33">
                <c:v>508</c:v>
              </c:pt>
              <c:pt idx="34">
                <c:v>619</c:v>
              </c:pt>
              <c:pt idx="35">
                <c:v>900</c:v>
              </c:pt>
            </c:numLit>
          </c:val>
          <c:smooth val="0"/>
          <c:extLst xmlns:c16r2="http://schemas.microsoft.com/office/drawing/2015/06/chart">
            <c:ext xmlns:c16="http://schemas.microsoft.com/office/drawing/2014/chart" uri="{C3380CC4-5D6E-409C-BE32-E72D297353CC}">
              <c16:uniqueId val="{00000001-9611-4014-BD1D-4AC709950B31}"/>
            </c:ext>
          </c:extLst>
        </c:ser>
        <c:dLbls>
          <c:showLegendKey val="0"/>
          <c:showVal val="0"/>
          <c:showCatName val="0"/>
          <c:showSerName val="0"/>
          <c:showPercent val="0"/>
          <c:showBubbleSize val="0"/>
        </c:dLbls>
        <c:marker val="1"/>
        <c:smooth val="0"/>
        <c:axId val="259762432"/>
        <c:axId val="259776512"/>
      </c:lineChart>
      <c:catAx>
        <c:axId val="2597624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776512"/>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259776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chemeClr val="bg1"/>
                    </a:solidFill>
                  </a:rPr>
                  <a:t>ACTUAL SALES</a:t>
                </a:r>
              </a:p>
            </c:rich>
          </c:tx>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762432"/>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1.xlsx]PivotChartTable14</c15:name>
        <c15:fmtId val="2"/>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a:t>
            </a:r>
            <a:r>
              <a:rPr lang="en-US" baseline="0"/>
              <a:t> Wise Sales</a:t>
            </a:r>
            <a:endParaRPr lang="en-US"/>
          </a:p>
        </c:rich>
      </c:tx>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2778461538461539"/>
          <c:y val="0.19334809310205417"/>
          <c:w val="0.8052425213675215"/>
          <c:h val="0.61907936507936512"/>
        </c:manualLayout>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50"/>
              <c:pt idx="0">
                <c:v>STR-25</c:v>
              </c:pt>
              <c:pt idx="1">
                <c:v>STR-5</c:v>
              </c:pt>
              <c:pt idx="2">
                <c:v>STR-20</c:v>
              </c:pt>
              <c:pt idx="3">
                <c:v>STR-16</c:v>
              </c:pt>
              <c:pt idx="4">
                <c:v>STR-33</c:v>
              </c:pt>
              <c:pt idx="5">
                <c:v>STR-12</c:v>
              </c:pt>
              <c:pt idx="6">
                <c:v>STR-31</c:v>
              </c:pt>
              <c:pt idx="7">
                <c:v>STR-39</c:v>
              </c:pt>
              <c:pt idx="8">
                <c:v>STR-24</c:v>
              </c:pt>
              <c:pt idx="9">
                <c:v>STR-10</c:v>
              </c:pt>
              <c:pt idx="10">
                <c:v>STR-13</c:v>
              </c:pt>
              <c:pt idx="11">
                <c:v>STR-2</c:v>
              </c:pt>
              <c:pt idx="12">
                <c:v>STR-50</c:v>
              </c:pt>
              <c:pt idx="13">
                <c:v>STR-28</c:v>
              </c:pt>
              <c:pt idx="14">
                <c:v>STR-38</c:v>
              </c:pt>
              <c:pt idx="15">
                <c:v>STR-47</c:v>
              </c:pt>
              <c:pt idx="16">
                <c:v>STR-40</c:v>
              </c:pt>
              <c:pt idx="17">
                <c:v>STR-27</c:v>
              </c:pt>
              <c:pt idx="18">
                <c:v>STR-1</c:v>
              </c:pt>
              <c:pt idx="19">
                <c:v>STR-14</c:v>
              </c:pt>
              <c:pt idx="20">
                <c:v>STR-36</c:v>
              </c:pt>
              <c:pt idx="21">
                <c:v>STR-37</c:v>
              </c:pt>
              <c:pt idx="22">
                <c:v>STR-6</c:v>
              </c:pt>
              <c:pt idx="23">
                <c:v>STR-23</c:v>
              </c:pt>
              <c:pt idx="24">
                <c:v>STR-9</c:v>
              </c:pt>
              <c:pt idx="25">
                <c:v>STR-21</c:v>
              </c:pt>
              <c:pt idx="26">
                <c:v>STR-46</c:v>
              </c:pt>
              <c:pt idx="27">
                <c:v>STR-30</c:v>
              </c:pt>
              <c:pt idx="28">
                <c:v>STR-32</c:v>
              </c:pt>
              <c:pt idx="29">
                <c:v>STR-35</c:v>
              </c:pt>
              <c:pt idx="30">
                <c:v>STR-26</c:v>
              </c:pt>
              <c:pt idx="31">
                <c:v>STR-49</c:v>
              </c:pt>
              <c:pt idx="32">
                <c:v>STR-19</c:v>
              </c:pt>
              <c:pt idx="33">
                <c:v>STR-42</c:v>
              </c:pt>
              <c:pt idx="34">
                <c:v>STR-18</c:v>
              </c:pt>
              <c:pt idx="35">
                <c:v>STR-43</c:v>
              </c:pt>
              <c:pt idx="36">
                <c:v>STR-45</c:v>
              </c:pt>
              <c:pt idx="37">
                <c:v>STR-3</c:v>
              </c:pt>
              <c:pt idx="38">
                <c:v>STR-11</c:v>
              </c:pt>
              <c:pt idx="39">
                <c:v>STR-15</c:v>
              </c:pt>
              <c:pt idx="40">
                <c:v>STR-44</c:v>
              </c:pt>
              <c:pt idx="41">
                <c:v>STR-29</c:v>
              </c:pt>
              <c:pt idx="42">
                <c:v>STR-7</c:v>
              </c:pt>
              <c:pt idx="43">
                <c:v>STR-8</c:v>
              </c:pt>
              <c:pt idx="44">
                <c:v>STR-4</c:v>
              </c:pt>
              <c:pt idx="45">
                <c:v>STR-17</c:v>
              </c:pt>
              <c:pt idx="46">
                <c:v>STR-22</c:v>
              </c:pt>
              <c:pt idx="47">
                <c:v>STR-34</c:v>
              </c:pt>
              <c:pt idx="48">
                <c:v>STR-48</c:v>
              </c:pt>
              <c:pt idx="49">
                <c:v>STR-41</c:v>
              </c:pt>
            </c:strLit>
          </c:cat>
          <c:val>
            <c:numLit>
              <c:formatCode>General</c:formatCode>
              <c:ptCount val="50"/>
              <c:pt idx="0">
                <c:v>860</c:v>
              </c:pt>
              <c:pt idx="1">
                <c:v>743</c:v>
              </c:pt>
              <c:pt idx="2">
                <c:v>696</c:v>
              </c:pt>
              <c:pt idx="3">
                <c:v>681</c:v>
              </c:pt>
              <c:pt idx="4">
                <c:v>674</c:v>
              </c:pt>
              <c:pt idx="5">
                <c:v>662</c:v>
              </c:pt>
              <c:pt idx="6">
                <c:v>633</c:v>
              </c:pt>
              <c:pt idx="7">
                <c:v>561</c:v>
              </c:pt>
              <c:pt idx="8">
                <c:v>526</c:v>
              </c:pt>
              <c:pt idx="9">
                <c:v>489</c:v>
              </c:pt>
              <c:pt idx="10">
                <c:v>478</c:v>
              </c:pt>
              <c:pt idx="11">
                <c:v>475</c:v>
              </c:pt>
              <c:pt idx="12">
                <c:v>467</c:v>
              </c:pt>
              <c:pt idx="13">
                <c:v>467</c:v>
              </c:pt>
              <c:pt idx="14">
                <c:v>464</c:v>
              </c:pt>
              <c:pt idx="15">
                <c:v>423</c:v>
              </c:pt>
              <c:pt idx="16">
                <c:v>413</c:v>
              </c:pt>
              <c:pt idx="17">
                <c:v>395</c:v>
              </c:pt>
              <c:pt idx="18">
                <c:v>395</c:v>
              </c:pt>
              <c:pt idx="19">
                <c:v>383</c:v>
              </c:pt>
              <c:pt idx="20">
                <c:v>360</c:v>
              </c:pt>
              <c:pt idx="21">
                <c:v>359</c:v>
              </c:pt>
              <c:pt idx="22">
                <c:v>340</c:v>
              </c:pt>
              <c:pt idx="23">
                <c:v>322</c:v>
              </c:pt>
              <c:pt idx="24">
                <c:v>305</c:v>
              </c:pt>
              <c:pt idx="25">
                <c:v>278</c:v>
              </c:pt>
              <c:pt idx="26">
                <c:v>271</c:v>
              </c:pt>
              <c:pt idx="27">
                <c:v>270</c:v>
              </c:pt>
              <c:pt idx="28">
                <c:v>262</c:v>
              </c:pt>
              <c:pt idx="29">
                <c:v>262</c:v>
              </c:pt>
              <c:pt idx="30">
                <c:v>258</c:v>
              </c:pt>
              <c:pt idx="31">
                <c:v>251</c:v>
              </c:pt>
              <c:pt idx="32">
                <c:v>242</c:v>
              </c:pt>
              <c:pt idx="33">
                <c:v>239</c:v>
              </c:pt>
              <c:pt idx="34">
                <c:v>235</c:v>
              </c:pt>
              <c:pt idx="35">
                <c:v>222</c:v>
              </c:pt>
              <c:pt idx="36">
                <c:v>222</c:v>
              </c:pt>
              <c:pt idx="37">
                <c:v>197</c:v>
              </c:pt>
              <c:pt idx="38">
                <c:v>196</c:v>
              </c:pt>
              <c:pt idx="39">
                <c:v>185</c:v>
              </c:pt>
              <c:pt idx="40">
                <c:v>177</c:v>
              </c:pt>
              <c:pt idx="41">
                <c:v>170</c:v>
              </c:pt>
              <c:pt idx="42">
                <c:v>169</c:v>
              </c:pt>
              <c:pt idx="43">
                <c:v>115</c:v>
              </c:pt>
              <c:pt idx="44">
                <c:v>110</c:v>
              </c:pt>
              <c:pt idx="45">
                <c:v>104</c:v>
              </c:pt>
              <c:pt idx="46">
                <c:v>51</c:v>
              </c:pt>
              <c:pt idx="47">
                <c:v>15</c:v>
              </c:pt>
              <c:pt idx="48">
                <c:v>11</c:v>
              </c:pt>
              <c:pt idx="49">
                <c:v>-190</c:v>
              </c:pt>
            </c:numLit>
          </c:val>
          <c:smooth val="0"/>
          <c:extLst xmlns:c16r2="http://schemas.microsoft.com/office/drawing/2015/06/chart">
            <c:ext xmlns:c16="http://schemas.microsoft.com/office/drawing/2014/chart" uri="{C3380CC4-5D6E-409C-BE32-E72D297353CC}">
              <c16:uniqueId val="{00000000-AC65-43A9-A25D-D13920B11A1E}"/>
            </c:ext>
          </c:extLst>
        </c:ser>
        <c:dLbls>
          <c:showLegendKey val="0"/>
          <c:showVal val="0"/>
          <c:showCatName val="0"/>
          <c:showSerName val="0"/>
          <c:showPercent val="0"/>
          <c:showBubbleSize val="0"/>
        </c:dLbls>
        <c:marker val="1"/>
        <c:smooth val="0"/>
        <c:axId val="260320640"/>
        <c:axId val="260326912"/>
      </c:lineChart>
      <c:catAx>
        <c:axId val="2603206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solidFill>
                      <a:schemeClr val="bg1"/>
                    </a:solidFill>
                  </a:rPr>
                  <a:t>Store</a:t>
                </a:r>
                <a:r>
                  <a:rPr lang="en-IN" sz="1100" baseline="0">
                    <a:solidFill>
                      <a:schemeClr val="bg1"/>
                    </a:solidFill>
                  </a:rPr>
                  <a:t> Code</a:t>
                </a:r>
                <a:endParaRPr lang="en-IN" sz="1100">
                  <a:solidFill>
                    <a:schemeClr val="bg1"/>
                  </a:solidFill>
                </a:endParaRPr>
              </a:p>
            </c:rich>
          </c:tx>
          <c:layout/>
          <c:overlay val="0"/>
          <c:spPr>
            <a:solidFill>
              <a:schemeClr val="accent6">
                <a:lumMod val="75000"/>
              </a:schemeClr>
            </a:solidFill>
            <a:ln>
              <a:noFill/>
            </a:ln>
            <a:effectLst/>
          </c:spPr>
        </c:title>
        <c:numFmt formatCode="General" sourceLinked="0"/>
        <c:majorTickMark val="none"/>
        <c:minorTickMark val="none"/>
        <c:tickLblPos val="nextTo"/>
        <c:spPr>
          <a:solidFill>
            <a:schemeClr val="bg2">
              <a:lumMod val="25000"/>
            </a:schemeClr>
          </a:solid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0326912"/>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26032691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solidFill>
                      <a:schemeClr val="bg1"/>
                    </a:solidFill>
                  </a:rPr>
                  <a:t>Actual</a:t>
                </a:r>
                <a:r>
                  <a:rPr lang="en-IN" sz="1100" baseline="0">
                    <a:solidFill>
                      <a:schemeClr val="bg1"/>
                    </a:solidFill>
                  </a:rPr>
                  <a:t> Sales</a:t>
                </a:r>
                <a:endParaRPr lang="en-IN" sz="1100">
                  <a:solidFill>
                    <a:schemeClr val="bg1"/>
                  </a:solidFill>
                </a:endParaRPr>
              </a:p>
            </c:rich>
          </c:tx>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0320640"/>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1.xlsx]PivotChartTable16</c15:name>
        <c15:fmtId val="2"/>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solidFill>
                  <a:schemeClr val="bg1"/>
                </a:solidFill>
              </a:rPr>
              <a:t>Region</a:t>
            </a:r>
            <a:r>
              <a:rPr lang="en-US" sz="1600" baseline="0">
                <a:solidFill>
                  <a:schemeClr val="bg1"/>
                </a:solidFill>
              </a:rPr>
              <a:t> Wise Sales</a:t>
            </a:r>
            <a:endParaRPr lang="en-US" sz="1600">
              <a:solidFill>
                <a:schemeClr val="bg1"/>
              </a:solidFill>
            </a:endParaRPr>
          </a:p>
        </c:rich>
      </c:tx>
      <c:layout/>
      <c:overlay val="0"/>
      <c:spPr>
        <a:noFill/>
        <a:ln>
          <a:noFill/>
        </a:ln>
        <a:effectLst/>
      </c:spPr>
    </c:title>
    <c:autoTitleDeleted val="0"/>
    <c:pivotFmts>
      <c:pivotFmt>
        <c:idx val="0"/>
        <c:spPr>
          <a:noFill/>
          <a:ln w="22225" cap="rnd" cmpd="sng" algn="ctr">
            <a:solidFill>
              <a:schemeClr val="accent1"/>
            </a:solidFill>
            <a:miter lim="800000"/>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ln w="22225" cap="rnd">
            <a:solidFill>
              <a:schemeClr val="accent1"/>
            </a:solidFill>
            <a:tailEnd type="triangle" w="lg" len="lg"/>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tailEnd type="triangle" w="lg" len="lg"/>
            </a:ln>
            <a:effectLst>
              <a:glow rad="139700">
                <a:schemeClr val="accent1">
                  <a:satMod val="175000"/>
                  <a:alpha val="14000"/>
                </a:schemeClr>
              </a:glow>
            </a:effectLst>
          </c:spPr>
          <c:marker>
            <c:symbol val="none"/>
          </c:marker>
          <c:cat>
            <c:strLit>
              <c:ptCount val="25"/>
              <c:pt idx="0">
                <c:v>Manipur
Northern</c:v>
              </c:pt>
              <c:pt idx="1">
                <c:v>Mizoram
Northern</c:v>
              </c:pt>
              <c:pt idx="2">
                <c:v>Nagaland
Northern</c:v>
              </c:pt>
              <c:pt idx="3">
                <c:v>Assam
Northern</c:v>
              </c:pt>
              <c:pt idx="4">
                <c:v>Rajasthan
Northern</c:v>
              </c:pt>
              <c:pt idx="5">
                <c:v>Haryana
Northern</c:v>
              </c:pt>
              <c:pt idx="6">
                <c:v>Meghalaya
Northern</c:v>
              </c:pt>
              <c:pt idx="7">
                <c:v>Arunachal Pradesh
Northern</c:v>
              </c:pt>
              <c:pt idx="8">
                <c:v>Sikkim
Northern</c:v>
              </c:pt>
              <c:pt idx="9">
                <c:v>Himachal Pradesh
Northern</c:v>
              </c:pt>
              <c:pt idx="10">
                <c:v>Punjab
Northern</c:v>
              </c:pt>
              <c:pt idx="11">
                <c:v>Kerala
Southern</c:v>
              </c:pt>
              <c:pt idx="12">
                <c:v>Telangana
Southern</c:v>
              </c:pt>
              <c:pt idx="13">
                <c:v>Andhra Pradesh
Southern</c:v>
              </c:pt>
              <c:pt idx="14">
                <c:v>Tamil Nadu
Southern</c:v>
              </c:pt>
              <c:pt idx="15">
                <c:v>Karnataka
Southern</c:v>
              </c:pt>
              <c:pt idx="16">
                <c:v>Goa
Western</c:v>
              </c:pt>
              <c:pt idx="17">
                <c:v>Maharashtra
Western</c:v>
              </c:pt>
              <c:pt idx="18">
                <c:v>Gujarat
Western</c:v>
              </c:pt>
              <c:pt idx="19">
                <c:v>Madhya Pradesh
Central</c:v>
              </c:pt>
              <c:pt idx="20">
                <c:v>Chhattisgarh
Central</c:v>
              </c:pt>
              <c:pt idx="21">
                <c:v>Bihar
Eastern</c:v>
              </c:pt>
              <c:pt idx="22">
                <c:v>Odisha
Eastern</c:v>
              </c:pt>
              <c:pt idx="23">
                <c:v>Jharkhand
Eastern</c:v>
              </c:pt>
              <c:pt idx="24">
                <c:v>West Bengal
Eastern</c:v>
              </c:pt>
            </c:strLit>
          </c:cat>
          <c:val>
            <c:numLit>
              <c:formatCode>General</c:formatCode>
              <c:ptCount val="25"/>
              <c:pt idx="0">
                <c:v>1278</c:v>
              </c:pt>
              <c:pt idx="1">
                <c:v>1018</c:v>
              </c:pt>
              <c:pt idx="2">
                <c:v>945</c:v>
              </c:pt>
              <c:pt idx="3">
                <c:v>881</c:v>
              </c:pt>
              <c:pt idx="4">
                <c:v>804</c:v>
              </c:pt>
              <c:pt idx="5">
                <c:v>745</c:v>
              </c:pt>
              <c:pt idx="6">
                <c:v>744</c:v>
              </c:pt>
              <c:pt idx="7">
                <c:v>717</c:v>
              </c:pt>
              <c:pt idx="8">
                <c:v>595</c:v>
              </c:pt>
              <c:pt idx="9">
                <c:v>407</c:v>
              </c:pt>
              <c:pt idx="10">
                <c:v>292</c:v>
              </c:pt>
              <c:pt idx="11">
                <c:v>1173</c:v>
              </c:pt>
              <c:pt idx="12">
                <c:v>926</c:v>
              </c:pt>
              <c:pt idx="13">
                <c:v>654</c:v>
              </c:pt>
              <c:pt idx="14">
                <c:v>458</c:v>
              </c:pt>
              <c:pt idx="15">
                <c:v>195</c:v>
              </c:pt>
              <c:pt idx="16">
                <c:v>1165</c:v>
              </c:pt>
              <c:pt idx="17">
                <c:v>776</c:v>
              </c:pt>
              <c:pt idx="18">
                <c:v>577</c:v>
              </c:pt>
              <c:pt idx="19">
                <c:v>828</c:v>
              </c:pt>
              <c:pt idx="20">
                <c:v>742</c:v>
              </c:pt>
              <c:pt idx="21">
                <c:v>370</c:v>
              </c:pt>
              <c:pt idx="22">
                <c:v>293</c:v>
              </c:pt>
              <c:pt idx="23">
                <c:v>179</c:v>
              </c:pt>
              <c:pt idx="24">
                <c:v>131</c:v>
              </c:pt>
            </c:numLit>
          </c:val>
          <c:smooth val="0"/>
          <c:extLst xmlns:c16r2="http://schemas.microsoft.com/office/drawing/2015/06/chart">
            <c:ext xmlns:c16="http://schemas.microsoft.com/office/drawing/2014/chart" uri="{C3380CC4-5D6E-409C-BE32-E72D297353CC}">
              <c16:uniqueId val="{00000000-3A4E-425E-8254-B5C529EAEFCB}"/>
            </c:ext>
          </c:extLst>
        </c:ser>
        <c:dLbls>
          <c:showLegendKey val="0"/>
          <c:showVal val="0"/>
          <c:showCatName val="0"/>
          <c:showSerName val="0"/>
          <c:showPercent val="0"/>
          <c:showBubbleSize val="0"/>
        </c:dLbls>
        <c:marker val="1"/>
        <c:smooth val="0"/>
        <c:axId val="274548224"/>
        <c:axId val="274549760"/>
      </c:lineChart>
      <c:catAx>
        <c:axId val="274548224"/>
        <c:scaling>
          <c:orientation val="minMax"/>
        </c:scaling>
        <c:delete val="0"/>
        <c:axPos val="b"/>
        <c:numFmt formatCode="General" sourceLinked="0"/>
        <c:majorTickMark val="none"/>
        <c:minorTickMark val="none"/>
        <c:tickLblPos val="nextTo"/>
        <c:spPr>
          <a:noFill/>
          <a:ln>
            <a:noFill/>
          </a:ln>
          <a:effectLst/>
        </c:spPr>
        <c:txPr>
          <a:bodyPr rot="-5400000" spcFirstLastPara="1" vertOverflow="ellipsis" wrap="square" anchor="t" anchorCtr="0"/>
          <a:lstStyle/>
          <a:p>
            <a:pPr>
              <a:defRPr sz="900" b="0" i="0" u="none" strike="noStrike" kern="1200" baseline="0">
                <a:ln>
                  <a:noFill/>
                </a:ln>
                <a:solidFill>
                  <a:schemeClr val="bg1"/>
                </a:solidFill>
                <a:latin typeface="+mn-lt"/>
                <a:ea typeface="+mn-ea"/>
                <a:cs typeface="+mn-cs"/>
              </a:defRPr>
            </a:pPr>
            <a:endParaRPr lang="en-US"/>
          </a:p>
        </c:txPr>
        <c:crossAx val="274549760"/>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2745497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100">
                    <a:solidFill>
                      <a:schemeClr val="bg1"/>
                    </a:solidFill>
                  </a:rPr>
                  <a:t>Actual</a:t>
                </a:r>
                <a:r>
                  <a:rPr lang="en-IN" sz="1100" baseline="0">
                    <a:solidFill>
                      <a:schemeClr val="bg1"/>
                    </a:solidFill>
                  </a:rPr>
                  <a:t> Sales</a:t>
                </a:r>
                <a:endParaRPr lang="en-IN" sz="1100">
                  <a:solidFill>
                    <a:schemeClr val="bg1"/>
                  </a:solidFill>
                </a:endParaRPr>
              </a:p>
            </c:rich>
          </c:tx>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4548224"/>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1.xlsx]PivotChartTable17</c15:name>
        <c15:fmtId val="5"/>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Top</a:t>
            </a:r>
            <a:r>
              <a:rPr lang="en-US" baseline="0">
                <a:solidFill>
                  <a:schemeClr val="bg1"/>
                </a:solidFill>
              </a:rPr>
              <a:t> 5 Salesman</a:t>
            </a:r>
            <a:endParaRPr lang="en-US">
              <a:solidFill>
                <a:schemeClr val="bg1"/>
              </a:solidFill>
            </a:endParaRPr>
          </a:p>
        </c:rich>
      </c:tx>
      <c:layout>
        <c:manualLayout>
          <c:xMode val="edge"/>
          <c:yMode val="edge"/>
          <c:x val="0.37715109892413606"/>
          <c:y val="4.5752175714877753E-2"/>
        </c:manualLayout>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xmlns:c16r2="http://schemas.microsoft.com/office/drawing/2015/06/char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45"/>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611111111111112E-4"/>
          <c:y val="0.1653361111111111"/>
          <c:w val="0.99973401088442215"/>
          <c:h val="0.81450513422664272"/>
        </c:manualLayout>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7A20-410F-8A0B-E31E7EF0CAD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7A20-410F-8A0B-E31E7EF0CAD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7A20-410F-8A0B-E31E7EF0CAD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7-7A20-410F-8A0B-E31E7EF0CAD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9-7A20-410F-8A0B-E31E7EF0CAD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a:solidFill>
                    <a:schemeClr val="lt1">
                      <a:lumMod val="95000"/>
                      <a:alpha val="54000"/>
                    </a:schemeClr>
                  </a:solidFill>
                </a:ln>
                <a:effectLst/>
              </c:spPr>
            </c:leaderLines>
            <c:extLst xmlns:c16r2="http://schemas.microsoft.com/office/drawing/2015/06/chart">
              <c:ext xmlns:c15="http://schemas.microsoft.com/office/drawing/2012/chart" uri="{CE6537A1-D6FC-4f65-9D91-7224C49458BB}"/>
            </c:extLst>
          </c:dLbls>
          <c:cat>
            <c:strLit>
              <c:ptCount val="5"/>
              <c:pt idx="0">
                <c:v>Samuel George</c:v>
              </c:pt>
              <c:pt idx="1">
                <c:v>Shweta Kalla </c:v>
              </c:pt>
              <c:pt idx="2">
                <c:v>Veena Bath </c:v>
              </c:pt>
              <c:pt idx="3">
                <c:v>Vijay Dev</c:v>
              </c:pt>
              <c:pt idx="4">
                <c:v>Wahid Khan</c:v>
              </c:pt>
            </c:strLit>
          </c:cat>
          <c:val>
            <c:numLit>
              <c:formatCode>General</c:formatCode>
              <c:ptCount val="5"/>
              <c:pt idx="0">
                <c:v>1564</c:v>
              </c:pt>
              <c:pt idx="1">
                <c:v>1900</c:v>
              </c:pt>
              <c:pt idx="2">
                <c:v>1148</c:v>
              </c:pt>
              <c:pt idx="3">
                <c:v>1121</c:v>
              </c:pt>
              <c:pt idx="4">
                <c:v>1222</c:v>
              </c:pt>
            </c:numLit>
          </c:val>
          <c:extLst xmlns:c16r2="http://schemas.microsoft.com/office/drawing/2015/06/chart">
            <c:ext xmlns:c16="http://schemas.microsoft.com/office/drawing/2014/chart" uri="{C3380CC4-5D6E-409C-BE32-E72D297353CC}">
              <c16:uniqueId val="{0000000A-7A20-410F-8A0B-E31E7EF0CAD9}"/>
            </c:ext>
          </c:extLst>
        </c:ser>
        <c:dLbls>
          <c:showLegendKey val="0"/>
          <c:showVal val="0"/>
          <c:showCatName val="0"/>
          <c:showSerName val="0"/>
          <c:showPercent val="0"/>
          <c:showBubbleSize val="0"/>
          <c:showLeaderLines val="1"/>
        </c:dLbls>
      </c:pie3DChart>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1.xlsx]PivotChartTable5</c15:name>
        <c15:fmtId val="5"/>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Periodic</a:t>
            </a:r>
            <a:r>
              <a:rPr lang="en-US" baseline="0"/>
              <a:t> Sales</a:t>
            </a:r>
            <a:endParaRPr lang="en-US"/>
          </a:p>
        </c:rich>
      </c:tx>
      <c:layout>
        <c:manualLayout>
          <c:xMode val="edge"/>
          <c:yMode val="edge"/>
          <c:x val="0.37358146699938555"/>
          <c:y val="6.1722407879306239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dLbl>
          <c:idx val="0"/>
          <c:delete val="1"/>
          <c:extLst xmlns:c16r2="http://schemas.microsoft.com/office/drawing/2015/06/chart">
            <c:ext xmlns:c15="http://schemas.microsoft.com/office/drawing/2012/chart" uri="{CE6537A1-D6FC-4f65-9D91-7224C49458BB}"/>
          </c:extLst>
        </c:dLbl>
      </c:pivotFmt>
      <c:pivotFmt>
        <c:idx val="5"/>
        <c:dLbl>
          <c:idx val="0"/>
          <c:delete val="1"/>
          <c:extLst xmlns:c16r2="http://schemas.microsoft.com/office/drawing/2015/06/chart">
            <c:ext xmlns:c15="http://schemas.microsoft.com/office/drawing/2012/chart" uri="{CE6537A1-D6FC-4f65-9D91-7224C49458BB}"/>
          </c:extLst>
        </c:dLbl>
      </c:pivotFmt>
      <c:pivotFmt>
        <c:idx val="6"/>
        <c:dLbl>
          <c:idx val="0"/>
          <c:delete val="1"/>
          <c:extLst xmlns:c16r2="http://schemas.microsoft.com/office/drawing/2015/06/chart">
            <c:ext xmlns:c15="http://schemas.microsoft.com/office/drawing/2012/chart" uri="{CE6537A1-D6FC-4f65-9D91-7224C49458BB}"/>
          </c:extLst>
        </c:dLbl>
      </c:pivotFmt>
      <c:pivotFmt>
        <c:idx val="7"/>
        <c:dLbl>
          <c:idx val="0"/>
          <c:delete val="1"/>
          <c:extLst xmlns:c16r2="http://schemas.microsoft.com/office/drawing/2015/06/chart">
            <c:ext xmlns:c15="http://schemas.microsoft.com/office/drawing/2012/chart" uri="{CE6537A1-D6FC-4f65-9D91-7224C49458BB}"/>
          </c:extLst>
        </c:dLbl>
      </c:pivotFmt>
      <c:pivotFmt>
        <c:idx val="8"/>
        <c:dLbl>
          <c:idx val="0"/>
          <c:delete val="1"/>
          <c:extLst xmlns:c16r2="http://schemas.microsoft.com/office/drawing/2015/06/chart">
            <c:ext xmlns:c15="http://schemas.microsoft.com/office/drawing/2012/chart" uri="{CE6537A1-D6FC-4f65-9D91-7224C49458BB}"/>
          </c:extLst>
        </c:dLbl>
      </c:pivotFmt>
      <c:pivotFmt>
        <c:idx val="9"/>
        <c:dLbl>
          <c:idx val="0"/>
          <c:delete val="1"/>
          <c:extLst xmlns:c16r2="http://schemas.microsoft.com/office/drawing/2015/06/chart">
            <c:ext xmlns:c15="http://schemas.microsoft.com/office/drawing/2012/chart" uri="{CE6537A1-D6FC-4f65-9D91-7224C49458BB}"/>
          </c:extLst>
        </c:dLbl>
      </c:pivotFmt>
      <c:pivotFmt>
        <c:idx val="10"/>
        <c:dLbl>
          <c:idx val="0"/>
          <c:delete val="1"/>
          <c:extLst xmlns:c16r2="http://schemas.microsoft.com/office/drawing/2015/06/chart">
            <c:ext xmlns:c15="http://schemas.microsoft.com/office/drawing/2012/chart" uri="{CE6537A1-D6FC-4f65-9D91-7224C49458BB}"/>
          </c:extLst>
        </c:dLbl>
      </c:pivotFmt>
      <c:pivotFmt>
        <c:idx val="11"/>
        <c:dLbl>
          <c:idx val="0"/>
          <c:delete val="1"/>
          <c:extLst xmlns:c16r2="http://schemas.microsoft.com/office/drawing/2015/06/chart">
            <c:ext xmlns:c15="http://schemas.microsoft.com/office/drawing/2012/chart" uri="{CE6537A1-D6FC-4f65-9D91-7224C49458BB}"/>
          </c:extLst>
        </c:dLbl>
      </c:pivotFmt>
      <c:pivotFmt>
        <c:idx val="12"/>
        <c:dLbl>
          <c:idx val="0"/>
          <c:delete val="1"/>
          <c:extLst xmlns:c16r2="http://schemas.microsoft.com/office/drawing/2015/06/chart">
            <c:ext xmlns:c15="http://schemas.microsoft.com/office/drawing/2012/chart" uri="{CE6537A1-D6FC-4f65-9D91-7224C49458BB}"/>
          </c:extLst>
        </c:dLbl>
      </c:pivotFmt>
      <c:pivotFmt>
        <c:idx val="13"/>
        <c:dLbl>
          <c:idx val="0"/>
          <c:delete val="1"/>
          <c:extLst xmlns:c16r2="http://schemas.microsoft.com/office/drawing/2015/06/chart">
            <c:ext xmlns:c15="http://schemas.microsoft.com/office/drawing/2012/chart" uri="{CE6537A1-D6FC-4f65-9D91-7224C49458BB}"/>
          </c:extLst>
        </c:dLbl>
      </c:pivotFmt>
      <c:pivotFmt>
        <c:idx val="14"/>
        <c:dLbl>
          <c:idx val="0"/>
          <c:delete val="1"/>
          <c:extLst xmlns:c16r2="http://schemas.microsoft.com/office/drawing/2015/06/chart">
            <c:ext xmlns:c15="http://schemas.microsoft.com/office/drawing/2012/chart" uri="{CE6537A1-D6FC-4f65-9D91-7224C49458BB}"/>
          </c:extLst>
        </c:dLbl>
      </c:pivotFmt>
      <c:pivotFmt>
        <c:idx val="15"/>
        <c:dLbl>
          <c:idx val="0"/>
          <c:delete val="1"/>
          <c:extLst xmlns:c16r2="http://schemas.microsoft.com/office/drawing/2015/06/chart">
            <c:ext xmlns:c15="http://schemas.microsoft.com/office/drawing/2012/chart" uri="{CE6537A1-D6FC-4f65-9D91-7224C49458BB}"/>
          </c:extLst>
        </c:dLbl>
      </c:pivotFmt>
      <c:pivotFmt>
        <c:idx val="16"/>
        <c:dLbl>
          <c:idx val="0"/>
          <c:delete val="1"/>
          <c:extLst xmlns:c16r2="http://schemas.microsoft.com/office/drawing/2015/06/chart">
            <c:ext xmlns:c15="http://schemas.microsoft.com/office/drawing/2012/chart" uri="{CE6537A1-D6FC-4f65-9D91-7224C49458BB}"/>
          </c:extLst>
        </c:dLbl>
      </c:pivotFmt>
      <c:pivotFmt>
        <c:idx val="17"/>
        <c:dLbl>
          <c:idx val="0"/>
          <c:delete val="1"/>
          <c:extLst xmlns:c16r2="http://schemas.microsoft.com/office/drawing/2015/06/chart">
            <c:ext xmlns:c15="http://schemas.microsoft.com/office/drawing/2012/chart" uri="{CE6537A1-D6FC-4f65-9D91-7224C49458BB}"/>
          </c:extLst>
        </c:dLbl>
      </c:pivotFmt>
      <c:pivotFmt>
        <c:idx val="18"/>
        <c:dLbl>
          <c:idx val="0"/>
          <c:delete val="1"/>
          <c:extLst xmlns:c16r2="http://schemas.microsoft.com/office/drawing/2015/06/chart">
            <c:ext xmlns:c15="http://schemas.microsoft.com/office/drawing/2012/chart" uri="{CE6537A1-D6FC-4f65-9D91-7224C49458BB}"/>
          </c:extLst>
        </c:dLbl>
      </c:pivotFmt>
      <c:pivotFmt>
        <c:idx val="19"/>
        <c:dLbl>
          <c:idx val="0"/>
          <c:delete val="1"/>
          <c:extLst xmlns:c16r2="http://schemas.microsoft.com/office/drawing/2015/06/chart">
            <c:ext xmlns:c15="http://schemas.microsoft.com/office/drawing/2012/chart" uri="{CE6537A1-D6FC-4f65-9D91-7224C49458BB}"/>
          </c:extLst>
        </c:dLbl>
      </c:pivotFmt>
      <c:pivotFmt>
        <c:idx val="20"/>
        <c:dLbl>
          <c:idx val="0"/>
          <c:delete val="1"/>
          <c:extLst xmlns:c16r2="http://schemas.microsoft.com/office/drawing/2015/06/chart">
            <c:ext xmlns:c15="http://schemas.microsoft.com/office/drawing/2012/chart" uri="{CE6537A1-D6FC-4f65-9D91-7224C49458BB}"/>
          </c:extLst>
        </c:dLbl>
      </c:pivotFmt>
      <c:pivotFmt>
        <c:idx val="21"/>
        <c:dLbl>
          <c:idx val="0"/>
          <c:delete val="1"/>
          <c:extLst xmlns:c16r2="http://schemas.microsoft.com/office/drawing/2015/06/chart">
            <c:ext xmlns:c15="http://schemas.microsoft.com/office/drawing/2012/chart" uri="{CE6537A1-D6FC-4f65-9D91-7224C49458BB}"/>
          </c:extLst>
        </c:dLbl>
      </c:pivotFmt>
      <c:pivotFmt>
        <c:idx val="22"/>
        <c:dLbl>
          <c:idx val="0"/>
          <c:delete val="1"/>
          <c:extLst xmlns:c16r2="http://schemas.microsoft.com/office/drawing/2015/06/chart">
            <c:ext xmlns:c15="http://schemas.microsoft.com/office/drawing/2012/chart" uri="{CE6537A1-D6FC-4f65-9D91-7224C49458BB}"/>
          </c:extLst>
        </c:dLbl>
      </c:pivotFmt>
      <c:pivotFmt>
        <c:idx val="23"/>
        <c:dLbl>
          <c:idx val="0"/>
          <c:delete val="1"/>
          <c:extLst xmlns:c16r2="http://schemas.microsoft.com/office/drawing/2015/06/chart">
            <c:ext xmlns:c15="http://schemas.microsoft.com/office/drawing/2012/chart" uri="{CE6537A1-D6FC-4f65-9D91-7224C49458BB}"/>
          </c:extLst>
        </c:dLbl>
      </c:pivotFmt>
      <c:pivotFmt>
        <c:idx val="24"/>
        <c:dLbl>
          <c:idx val="0"/>
          <c:delete val="1"/>
          <c:extLst xmlns:c16r2="http://schemas.microsoft.com/office/drawing/2015/06/chart">
            <c:ext xmlns:c15="http://schemas.microsoft.com/office/drawing/2012/chart" uri="{CE6537A1-D6FC-4f65-9D91-7224C49458BB}"/>
          </c:extLst>
        </c:dLbl>
      </c:pivotFmt>
      <c:pivotFmt>
        <c:idx val="25"/>
        <c:dLbl>
          <c:idx val="0"/>
          <c:delete val="1"/>
          <c:extLst xmlns:c16r2="http://schemas.microsoft.com/office/drawing/2015/06/chart">
            <c:ext xmlns:c15="http://schemas.microsoft.com/office/drawing/2012/chart" uri="{CE6537A1-D6FC-4f65-9D91-7224C49458BB}"/>
          </c:extLst>
        </c:dLbl>
      </c:pivotFmt>
      <c:pivotFmt>
        <c:idx val="26"/>
        <c:dLbl>
          <c:idx val="0"/>
          <c:delete val="1"/>
          <c:extLst xmlns:c16r2="http://schemas.microsoft.com/office/drawing/2015/06/chart">
            <c:ext xmlns:c15="http://schemas.microsoft.com/office/drawing/2012/chart" uri="{CE6537A1-D6FC-4f65-9D91-7224C49458BB}"/>
          </c:extLst>
        </c:dLbl>
      </c:pivotFmt>
      <c:pivotFmt>
        <c:idx val="27"/>
        <c:dLbl>
          <c:idx val="0"/>
          <c:delete val="1"/>
          <c:extLst xmlns:c16r2="http://schemas.microsoft.com/office/drawing/2015/06/chart">
            <c:ext xmlns:c15="http://schemas.microsoft.com/office/drawing/2012/chart" uri="{CE6537A1-D6FC-4f65-9D91-7224C49458BB}"/>
          </c:extLst>
        </c:dLbl>
      </c:pivotFmt>
      <c:pivotFmt>
        <c:idx val="28"/>
        <c:dLbl>
          <c:idx val="0"/>
          <c:delete val="1"/>
          <c:extLst xmlns:c16r2="http://schemas.microsoft.com/office/drawing/2015/06/chart">
            <c:ext xmlns:c15="http://schemas.microsoft.com/office/drawing/2012/chart" uri="{CE6537A1-D6FC-4f65-9D91-7224C49458BB}"/>
          </c:extLst>
        </c:dLbl>
      </c:pivotFmt>
      <c:pivotFmt>
        <c:idx val="29"/>
        <c:dLbl>
          <c:idx val="0"/>
          <c:delete val="1"/>
          <c:extLst xmlns:c16r2="http://schemas.microsoft.com/office/drawing/2015/06/chart">
            <c:ext xmlns:c15="http://schemas.microsoft.com/office/drawing/2012/chart" uri="{CE6537A1-D6FC-4f65-9D91-7224C49458BB}"/>
          </c:extLst>
        </c:dLbl>
      </c:pivotFmt>
      <c:pivotFmt>
        <c:idx val="30"/>
        <c:dLbl>
          <c:idx val="0"/>
          <c:delete val="1"/>
          <c:extLst xmlns:c16r2="http://schemas.microsoft.com/office/drawing/2015/06/chart">
            <c:ext xmlns:c15="http://schemas.microsoft.com/office/drawing/2012/chart" uri="{CE6537A1-D6FC-4f65-9D91-7224C49458BB}"/>
          </c:extLst>
        </c:dLbl>
      </c:pivotFmt>
      <c:pivotFmt>
        <c:idx val="31"/>
        <c:dLbl>
          <c:idx val="0"/>
          <c:delete val="1"/>
          <c:extLst xmlns:c16r2="http://schemas.microsoft.com/office/drawing/2015/06/chart">
            <c:ext xmlns:c15="http://schemas.microsoft.com/office/drawing/2012/chart" uri="{CE6537A1-D6FC-4f65-9D91-7224C49458BB}"/>
          </c:extLst>
        </c:dLbl>
      </c:pivotFmt>
      <c:pivotFmt>
        <c:idx val="32"/>
        <c:dLbl>
          <c:idx val="0"/>
          <c:delete val="1"/>
          <c:extLst xmlns:c16r2="http://schemas.microsoft.com/office/drawing/2015/06/chart">
            <c:ext xmlns:c15="http://schemas.microsoft.com/office/drawing/2012/chart" uri="{CE6537A1-D6FC-4f65-9D91-7224C49458BB}"/>
          </c:extLst>
        </c:dLbl>
      </c:pivotFmt>
      <c:pivotFmt>
        <c:idx val="33"/>
        <c:dLbl>
          <c:idx val="0"/>
          <c:delete val="1"/>
          <c:extLst xmlns:c16r2="http://schemas.microsoft.com/office/drawing/2015/06/chart">
            <c:ext xmlns:c15="http://schemas.microsoft.com/office/drawing/2012/chart" uri="{CE6537A1-D6FC-4f65-9D91-7224C49458BB}"/>
          </c:extLst>
        </c:dLbl>
      </c:pivotFmt>
      <c:pivotFmt>
        <c:idx val="34"/>
        <c:dLbl>
          <c:idx val="0"/>
          <c:delete val="1"/>
          <c:extLst xmlns:c16r2="http://schemas.microsoft.com/office/drawing/2015/06/chart">
            <c:ext xmlns:c15="http://schemas.microsoft.com/office/drawing/2012/chart" uri="{CE6537A1-D6FC-4f65-9D91-7224C49458BB}"/>
          </c:extLst>
        </c:dLbl>
      </c:pivotFmt>
      <c:pivotFmt>
        <c:idx val="35"/>
        <c:dLbl>
          <c:idx val="0"/>
          <c:delete val="1"/>
          <c:extLst xmlns:c16r2="http://schemas.microsoft.com/office/drawing/2015/06/char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0"/>
        <c:spPr>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1964358974358974"/>
          <c:y val="0.18951636084683143"/>
          <c:w val="0.80717136752136764"/>
          <c:h val="0.46502191145479715"/>
        </c:manualLayout>
      </c:layout>
      <c:lineChart>
        <c:grouping val="standard"/>
        <c:varyColors val="0"/>
        <c:ser>
          <c:idx val="0"/>
          <c:order val="0"/>
          <c:tx>
            <c:v>Total</c:v>
          </c:tx>
          <c:spPr>
            <a:ln w="34925" cap="rnd">
              <a:solidFill>
                <a:schemeClr val="accent1"/>
              </a:solidFill>
              <a:round/>
              <a:tailEnd type="stealth" w="lg" len="lg"/>
            </a:ln>
            <a:effectLst>
              <a:outerShdw blurRad="57150" dist="19050" dir="5400000" algn="ctr" rotWithShape="0">
                <a:srgbClr val="000000">
                  <a:alpha val="63000"/>
                </a:srgbClr>
              </a:outerShdw>
            </a:effectLst>
          </c:spPr>
          <c:marker>
            <c:symbol val="none"/>
          </c:marker>
          <c:cat>
            <c:strLit>
              <c:ptCount val="36"/>
              <c:pt idx="0">
                <c:v>Jan
Qtr1
2018</c:v>
              </c:pt>
              <c:pt idx="1">
                <c:v>Feb
Qtr1
2018</c:v>
              </c:pt>
              <c:pt idx="2">
                <c:v>Mar
Qtr1
2018</c:v>
              </c:pt>
              <c:pt idx="3">
                <c:v>Apr
Qtr2
2018</c:v>
              </c:pt>
              <c:pt idx="4">
                <c:v>May
Qtr2
2018</c:v>
              </c:pt>
              <c:pt idx="5">
                <c:v>Jun
Qtr2
2018</c:v>
              </c:pt>
              <c:pt idx="6">
                <c:v>Jul
Qtr3
2018</c:v>
              </c:pt>
              <c:pt idx="7">
                <c:v>Aug
Qtr3
2018</c:v>
              </c:pt>
              <c:pt idx="8">
                <c:v>Sep
Qtr3
2018</c:v>
              </c:pt>
              <c:pt idx="9">
                <c:v>Oct
Qtr4
2018</c:v>
              </c:pt>
              <c:pt idx="10">
                <c:v>Nov
Qtr4
2018</c:v>
              </c:pt>
              <c:pt idx="11">
                <c:v>Dec
Qtr4
2018</c:v>
              </c:pt>
              <c:pt idx="12">
                <c:v>Jan
Qtr1
2019</c:v>
              </c:pt>
              <c:pt idx="13">
                <c:v>Feb
Qtr1
2019</c:v>
              </c:pt>
              <c:pt idx="14">
                <c:v>Mar
Qtr1
2019</c:v>
              </c:pt>
              <c:pt idx="15">
                <c:v>Apr
Qtr2
2019</c:v>
              </c:pt>
              <c:pt idx="16">
                <c:v>May
Qtr2
2019</c:v>
              </c:pt>
              <c:pt idx="17">
                <c:v>Jun
Qtr2
2019</c:v>
              </c:pt>
              <c:pt idx="18">
                <c:v>Jul
Qtr3
2019</c:v>
              </c:pt>
              <c:pt idx="19">
                <c:v>Aug
Qtr3
2019</c:v>
              </c:pt>
              <c:pt idx="20">
                <c:v>Sep
Qtr3
2019</c:v>
              </c:pt>
              <c:pt idx="21">
                <c:v>Oct
Qtr4
2019</c:v>
              </c:pt>
              <c:pt idx="22">
                <c:v>Nov
Qtr4
2019</c:v>
              </c:pt>
              <c:pt idx="23">
                <c:v>Dec
Qtr4
2019</c:v>
              </c:pt>
              <c:pt idx="24">
                <c:v>Jan
Qtr1
2020</c:v>
              </c:pt>
              <c:pt idx="25">
                <c:v>Feb
Qtr1
2020</c:v>
              </c:pt>
              <c:pt idx="26">
                <c:v>Mar
Qtr1
2020</c:v>
              </c:pt>
              <c:pt idx="27">
                <c:v>Apr
Qtr2
2020</c:v>
              </c:pt>
              <c:pt idx="28">
                <c:v>May
Qtr2
2020</c:v>
              </c:pt>
              <c:pt idx="29">
                <c:v>Jun
Qtr2
2020</c:v>
              </c:pt>
              <c:pt idx="30">
                <c:v>Jul
Qtr3
2020</c:v>
              </c:pt>
              <c:pt idx="31">
                <c:v>Aug
Qtr3
2020</c:v>
              </c:pt>
              <c:pt idx="32">
                <c:v>Sep
Qtr3
2020</c:v>
              </c:pt>
              <c:pt idx="33">
                <c:v>Oct
Qtr4
2020</c:v>
              </c:pt>
              <c:pt idx="34">
                <c:v>Nov
Qtr4
2020</c:v>
              </c:pt>
              <c:pt idx="35">
                <c:v>Dec
Qtr4
2020</c:v>
              </c:pt>
            </c:strLit>
          </c:cat>
          <c:val>
            <c:numLit>
              <c:formatCode>General</c:formatCode>
              <c:ptCount val="36"/>
              <c:pt idx="0">
                <c:v>615</c:v>
              </c:pt>
              <c:pt idx="1">
                <c:v>800</c:v>
              </c:pt>
              <c:pt idx="2">
                <c:v>291</c:v>
              </c:pt>
              <c:pt idx="3">
                <c:v>369</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734</c:v>
              </c:pt>
              <c:pt idx="27">
                <c:v>1242</c:v>
              </c:pt>
              <c:pt idx="28">
                <c:v>214</c:v>
              </c:pt>
              <c:pt idx="29">
                <c:v>69</c:v>
              </c:pt>
              <c:pt idx="30">
                <c:v>384</c:v>
              </c:pt>
              <c:pt idx="31">
                <c:v>464</c:v>
              </c:pt>
              <c:pt idx="32">
                <c:v>183</c:v>
              </c:pt>
              <c:pt idx="33">
                <c:v>508</c:v>
              </c:pt>
              <c:pt idx="34">
                <c:v>619</c:v>
              </c:pt>
              <c:pt idx="35">
                <c:v>900</c:v>
              </c:pt>
            </c:numLit>
          </c:val>
          <c:smooth val="0"/>
          <c:extLst xmlns:c16r2="http://schemas.microsoft.com/office/drawing/2015/06/chart">
            <c:ext xmlns:c16="http://schemas.microsoft.com/office/drawing/2014/chart" uri="{C3380CC4-5D6E-409C-BE32-E72D297353CC}">
              <c16:uniqueId val="{00000000-AD00-4CC2-A30F-98DDFFE9C805}"/>
            </c:ext>
          </c:extLst>
        </c:ser>
        <c:dLbls>
          <c:showLegendKey val="0"/>
          <c:showVal val="0"/>
          <c:showCatName val="0"/>
          <c:showSerName val="0"/>
          <c:showPercent val="0"/>
          <c:showBubbleSize val="0"/>
        </c:dLbls>
        <c:marker val="1"/>
        <c:smooth val="0"/>
        <c:axId val="362016768"/>
        <c:axId val="362018304"/>
      </c:lineChart>
      <c:catAx>
        <c:axId val="362016768"/>
        <c:scaling>
          <c:orientation val="minMax"/>
        </c:scaling>
        <c:delete val="0"/>
        <c:axPos val="b"/>
        <c:numFmt formatCode="General" sourceLinked="0"/>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2018304"/>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36201830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solidFill>
                      <a:schemeClr val="bg1"/>
                    </a:solidFill>
                  </a:rPr>
                  <a:t>Actual</a:t>
                </a:r>
                <a:r>
                  <a:rPr lang="en-IN" sz="1100" baseline="0">
                    <a:solidFill>
                      <a:schemeClr val="bg1"/>
                    </a:solidFill>
                  </a:rPr>
                  <a:t> Sales</a:t>
                </a:r>
                <a:endParaRPr lang="en-IN" sz="1100">
                  <a:solidFill>
                    <a:schemeClr val="bg1"/>
                  </a:solidFill>
                </a:endParaRPr>
              </a:p>
            </c:rich>
          </c:tx>
          <c:layout/>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2016768"/>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1.xlsx]PivotChartTable6</c15:name>
        <c15:fmtId val="4"/>
      </c15:pivotSource>
      <c15:pivotOptions>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a:t>
            </a:r>
            <a:r>
              <a:rPr lang="en-US" baseline="0"/>
              <a:t> Wise Sales</a:t>
            </a:r>
            <a:endParaRPr lang="en-US"/>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9.6635555555555558E-2"/>
          <c:y val="0.19334809310205417"/>
          <c:w val="0.82610518518518516"/>
          <c:h val="0.62599023928374997"/>
        </c:manualLayout>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50"/>
              <c:pt idx="0">
                <c:v>STR-25</c:v>
              </c:pt>
              <c:pt idx="1">
                <c:v>STR-5</c:v>
              </c:pt>
              <c:pt idx="2">
                <c:v>STR-20</c:v>
              </c:pt>
              <c:pt idx="3">
                <c:v>STR-16</c:v>
              </c:pt>
              <c:pt idx="4">
                <c:v>STR-33</c:v>
              </c:pt>
              <c:pt idx="5">
                <c:v>STR-12</c:v>
              </c:pt>
              <c:pt idx="6">
                <c:v>STR-31</c:v>
              </c:pt>
              <c:pt idx="7">
                <c:v>STR-39</c:v>
              </c:pt>
              <c:pt idx="8">
                <c:v>STR-24</c:v>
              </c:pt>
              <c:pt idx="9">
                <c:v>STR-10</c:v>
              </c:pt>
              <c:pt idx="10">
                <c:v>STR-13</c:v>
              </c:pt>
              <c:pt idx="11">
                <c:v>STR-2</c:v>
              </c:pt>
              <c:pt idx="12">
                <c:v>STR-50</c:v>
              </c:pt>
              <c:pt idx="13">
                <c:v>STR-28</c:v>
              </c:pt>
              <c:pt idx="14">
                <c:v>STR-38</c:v>
              </c:pt>
              <c:pt idx="15">
                <c:v>STR-47</c:v>
              </c:pt>
              <c:pt idx="16">
                <c:v>STR-40</c:v>
              </c:pt>
              <c:pt idx="17">
                <c:v>STR-27</c:v>
              </c:pt>
              <c:pt idx="18">
                <c:v>STR-1</c:v>
              </c:pt>
              <c:pt idx="19">
                <c:v>STR-14</c:v>
              </c:pt>
              <c:pt idx="20">
                <c:v>STR-36</c:v>
              </c:pt>
              <c:pt idx="21">
                <c:v>STR-37</c:v>
              </c:pt>
              <c:pt idx="22">
                <c:v>STR-6</c:v>
              </c:pt>
              <c:pt idx="23">
                <c:v>STR-23</c:v>
              </c:pt>
              <c:pt idx="24">
                <c:v>STR-9</c:v>
              </c:pt>
              <c:pt idx="25">
                <c:v>STR-21</c:v>
              </c:pt>
              <c:pt idx="26">
                <c:v>STR-46</c:v>
              </c:pt>
              <c:pt idx="27">
                <c:v>STR-30</c:v>
              </c:pt>
              <c:pt idx="28">
                <c:v>STR-32</c:v>
              </c:pt>
              <c:pt idx="29">
                <c:v>STR-35</c:v>
              </c:pt>
              <c:pt idx="30">
                <c:v>STR-26</c:v>
              </c:pt>
              <c:pt idx="31">
                <c:v>STR-49</c:v>
              </c:pt>
              <c:pt idx="32">
                <c:v>STR-19</c:v>
              </c:pt>
              <c:pt idx="33">
                <c:v>STR-42</c:v>
              </c:pt>
              <c:pt idx="34">
                <c:v>STR-18</c:v>
              </c:pt>
              <c:pt idx="35">
                <c:v>STR-43</c:v>
              </c:pt>
              <c:pt idx="36">
                <c:v>STR-45</c:v>
              </c:pt>
              <c:pt idx="37">
                <c:v>STR-3</c:v>
              </c:pt>
              <c:pt idx="38">
                <c:v>STR-11</c:v>
              </c:pt>
              <c:pt idx="39">
                <c:v>STR-15</c:v>
              </c:pt>
              <c:pt idx="40">
                <c:v>STR-44</c:v>
              </c:pt>
              <c:pt idx="41">
                <c:v>STR-29</c:v>
              </c:pt>
              <c:pt idx="42">
                <c:v>STR-7</c:v>
              </c:pt>
              <c:pt idx="43">
                <c:v>STR-8</c:v>
              </c:pt>
              <c:pt idx="44">
                <c:v>STR-4</c:v>
              </c:pt>
              <c:pt idx="45">
                <c:v>STR-17</c:v>
              </c:pt>
              <c:pt idx="46">
                <c:v>STR-22</c:v>
              </c:pt>
              <c:pt idx="47">
                <c:v>STR-34</c:v>
              </c:pt>
              <c:pt idx="48">
                <c:v>STR-48</c:v>
              </c:pt>
              <c:pt idx="49">
                <c:v>STR-41</c:v>
              </c:pt>
            </c:strLit>
          </c:cat>
          <c:val>
            <c:numLit>
              <c:formatCode>General</c:formatCode>
              <c:ptCount val="50"/>
              <c:pt idx="0">
                <c:v>860</c:v>
              </c:pt>
              <c:pt idx="1">
                <c:v>743</c:v>
              </c:pt>
              <c:pt idx="2">
                <c:v>696</c:v>
              </c:pt>
              <c:pt idx="3">
                <c:v>681</c:v>
              </c:pt>
              <c:pt idx="4">
                <c:v>674</c:v>
              </c:pt>
              <c:pt idx="5">
                <c:v>662</c:v>
              </c:pt>
              <c:pt idx="6">
                <c:v>633</c:v>
              </c:pt>
              <c:pt idx="7">
                <c:v>561</c:v>
              </c:pt>
              <c:pt idx="8">
                <c:v>526</c:v>
              </c:pt>
              <c:pt idx="9">
                <c:v>489</c:v>
              </c:pt>
              <c:pt idx="10">
                <c:v>478</c:v>
              </c:pt>
              <c:pt idx="11">
                <c:v>475</c:v>
              </c:pt>
              <c:pt idx="12">
                <c:v>467</c:v>
              </c:pt>
              <c:pt idx="13">
                <c:v>467</c:v>
              </c:pt>
              <c:pt idx="14">
                <c:v>464</c:v>
              </c:pt>
              <c:pt idx="15">
                <c:v>423</c:v>
              </c:pt>
              <c:pt idx="16">
                <c:v>413</c:v>
              </c:pt>
              <c:pt idx="17">
                <c:v>395</c:v>
              </c:pt>
              <c:pt idx="18">
                <c:v>395</c:v>
              </c:pt>
              <c:pt idx="19">
                <c:v>383</c:v>
              </c:pt>
              <c:pt idx="20">
                <c:v>360</c:v>
              </c:pt>
              <c:pt idx="21">
                <c:v>359</c:v>
              </c:pt>
              <c:pt idx="22">
                <c:v>340</c:v>
              </c:pt>
              <c:pt idx="23">
                <c:v>322</c:v>
              </c:pt>
              <c:pt idx="24">
                <c:v>305</c:v>
              </c:pt>
              <c:pt idx="25">
                <c:v>278</c:v>
              </c:pt>
              <c:pt idx="26">
                <c:v>271</c:v>
              </c:pt>
              <c:pt idx="27">
                <c:v>270</c:v>
              </c:pt>
              <c:pt idx="28">
                <c:v>262</c:v>
              </c:pt>
              <c:pt idx="29">
                <c:v>262</c:v>
              </c:pt>
              <c:pt idx="30">
                <c:v>258</c:v>
              </c:pt>
              <c:pt idx="31">
                <c:v>251</c:v>
              </c:pt>
              <c:pt idx="32">
                <c:v>242</c:v>
              </c:pt>
              <c:pt idx="33">
                <c:v>239</c:v>
              </c:pt>
              <c:pt idx="34">
                <c:v>235</c:v>
              </c:pt>
              <c:pt idx="35">
                <c:v>222</c:v>
              </c:pt>
              <c:pt idx="36">
                <c:v>222</c:v>
              </c:pt>
              <c:pt idx="37">
                <c:v>197</c:v>
              </c:pt>
              <c:pt idx="38">
                <c:v>196</c:v>
              </c:pt>
              <c:pt idx="39">
                <c:v>185</c:v>
              </c:pt>
              <c:pt idx="40">
                <c:v>177</c:v>
              </c:pt>
              <c:pt idx="41">
                <c:v>170</c:v>
              </c:pt>
              <c:pt idx="42">
                <c:v>169</c:v>
              </c:pt>
              <c:pt idx="43">
                <c:v>115</c:v>
              </c:pt>
              <c:pt idx="44">
                <c:v>110</c:v>
              </c:pt>
              <c:pt idx="45">
                <c:v>104</c:v>
              </c:pt>
              <c:pt idx="46">
                <c:v>51</c:v>
              </c:pt>
              <c:pt idx="47">
                <c:v>15</c:v>
              </c:pt>
              <c:pt idx="48">
                <c:v>11</c:v>
              </c:pt>
              <c:pt idx="49">
                <c:v>-190</c:v>
              </c:pt>
            </c:numLit>
          </c:val>
          <c:smooth val="0"/>
          <c:extLst xmlns:c16r2="http://schemas.microsoft.com/office/drawing/2015/06/chart">
            <c:ext xmlns:c16="http://schemas.microsoft.com/office/drawing/2014/chart" uri="{C3380CC4-5D6E-409C-BE32-E72D297353CC}">
              <c16:uniqueId val="{00000002-6A91-4BB1-8F38-42D94E024854}"/>
            </c:ext>
          </c:extLst>
        </c:ser>
        <c:dLbls>
          <c:showLegendKey val="0"/>
          <c:showVal val="0"/>
          <c:showCatName val="0"/>
          <c:showSerName val="0"/>
          <c:showPercent val="0"/>
          <c:showBubbleSize val="0"/>
        </c:dLbls>
        <c:marker val="1"/>
        <c:smooth val="0"/>
        <c:axId val="361945728"/>
        <c:axId val="361952000"/>
      </c:lineChart>
      <c:catAx>
        <c:axId val="3619457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00">
                    <a:solidFill>
                      <a:schemeClr val="bg1"/>
                    </a:solidFill>
                  </a:rPr>
                  <a:t>Store</a:t>
                </a:r>
                <a:r>
                  <a:rPr lang="en-IN" sz="1000" baseline="0">
                    <a:solidFill>
                      <a:schemeClr val="bg1"/>
                    </a:solidFill>
                  </a:rPr>
                  <a:t> id</a:t>
                </a:r>
                <a:endParaRPr lang="en-IN" sz="1000">
                  <a:solidFill>
                    <a:schemeClr val="bg1"/>
                  </a:solidFill>
                </a:endParaRPr>
              </a:p>
            </c:rich>
          </c:tx>
          <c:layout>
            <c:manualLayout>
              <c:xMode val="edge"/>
              <c:yMode val="edge"/>
              <c:x val="0.46243944444444451"/>
              <c:y val="0.81933833333333328"/>
            </c:manualLayout>
          </c:layout>
          <c:overlay val="0"/>
          <c:spPr>
            <a:solidFill>
              <a:schemeClr val="accent6">
                <a:lumMod val="75000"/>
              </a:schemeClr>
            </a:solidFill>
            <a:ln>
              <a:noFill/>
            </a:ln>
            <a:effectLst/>
          </c:spPr>
        </c:title>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1952000"/>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3619520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000">
                    <a:solidFill>
                      <a:schemeClr val="bg1"/>
                    </a:solidFill>
                  </a:rPr>
                  <a:t>Actual</a:t>
                </a:r>
                <a:r>
                  <a:rPr lang="en-IN" sz="1000" baseline="0">
                    <a:solidFill>
                      <a:schemeClr val="bg1"/>
                    </a:solidFill>
                  </a:rPr>
                  <a:t> Sales</a:t>
                </a:r>
                <a:endParaRPr lang="en-IN" sz="1000">
                  <a:solidFill>
                    <a:schemeClr val="bg1"/>
                  </a:solidFill>
                </a:endParaRPr>
              </a:p>
            </c:rich>
          </c:tx>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1945728"/>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1.xlsx]PivotChartTable1</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Actual</a:t>
            </a:r>
            <a:r>
              <a:rPr lang="en-IN" baseline="0"/>
              <a:t> Sales Vs Target Sales</a:t>
            </a:r>
            <a:endParaRPr lang="en-IN"/>
          </a:p>
        </c:rich>
      </c:tx>
      <c:layout>
        <c:manualLayout>
          <c:xMode val="edge"/>
          <c:yMode val="edge"/>
          <c:x val="0.38590341880341883"/>
          <c:y val="3.175E-2"/>
        </c:manualLayout>
      </c:layout>
      <c:overlay val="0"/>
      <c:spPr>
        <a:noFill/>
        <a:ln>
          <a:noFill/>
        </a:ln>
        <a:effectLst/>
      </c:spPr>
    </c:title>
    <c:autoTitleDeleted val="0"/>
    <c:pivotFmts>
      <c:pivotFmt>
        <c:idx val="0"/>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8.7191375475112201E-2"/>
          <c:y val="0.13329739442946989"/>
          <c:w val="0.85951368677939544"/>
          <c:h val="0.51413120529745104"/>
        </c:manualLayout>
      </c:layout>
      <c:lineChart>
        <c:grouping val="standard"/>
        <c:varyColors val="0"/>
        <c:ser>
          <c:idx val="0"/>
          <c:order val="0"/>
          <c:tx>
            <c:v>Sum of Actual Sales</c:v>
          </c:tx>
          <c:spPr>
            <a:ln w="22225" cap="rnd">
              <a:solidFill>
                <a:schemeClr val="accent1"/>
              </a:solidFill>
            </a:ln>
            <a:effectLst>
              <a:glow rad="139700">
                <a:schemeClr val="accent1">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701</c:v>
              </c:pt>
              <c:pt idx="1">
                <c:v>731</c:v>
              </c:pt>
              <c:pt idx="2">
                <c:v>610</c:v>
              </c:pt>
              <c:pt idx="3">
                <c:v>783</c:v>
              </c:pt>
              <c:pt idx="4">
                <c:v>630</c:v>
              </c:pt>
              <c:pt idx="5">
                <c:v>733</c:v>
              </c:pt>
              <c:pt idx="6">
                <c:v>409</c:v>
              </c:pt>
              <c:pt idx="7">
                <c:v>837</c:v>
              </c:pt>
              <c:pt idx="8">
                <c:v>801</c:v>
              </c:pt>
              <c:pt idx="9">
                <c:v>347</c:v>
              </c:pt>
              <c:pt idx="10">
                <c:v>574</c:v>
              </c:pt>
              <c:pt idx="11">
                <c:v>932</c:v>
              </c:pt>
              <c:pt idx="12">
                <c:v>1564</c:v>
              </c:pt>
              <c:pt idx="13">
                <c:v>1900</c:v>
              </c:pt>
              <c:pt idx="14">
                <c:v>658</c:v>
              </c:pt>
              <c:pt idx="15">
                <c:v>538</c:v>
              </c:pt>
              <c:pt idx="16">
                <c:v>654</c:v>
              </c:pt>
              <c:pt idx="17">
                <c:v>1148</c:v>
              </c:pt>
              <c:pt idx="18">
                <c:v>1121</c:v>
              </c:pt>
              <c:pt idx="19">
                <c:v>1222</c:v>
              </c:pt>
            </c:numLit>
          </c:val>
          <c:smooth val="0"/>
          <c:extLst xmlns:c16r2="http://schemas.microsoft.com/office/drawing/2015/06/chart">
            <c:ext xmlns:c16="http://schemas.microsoft.com/office/drawing/2014/chart" uri="{C3380CC4-5D6E-409C-BE32-E72D297353CC}">
              <c16:uniqueId val="{00000001-94D0-4B29-B878-6A41F89B8261}"/>
            </c:ext>
          </c:extLst>
        </c:ser>
        <c:ser>
          <c:idx val="1"/>
          <c:order val="1"/>
          <c:tx>
            <c:v>Sum of Target Sales</c:v>
          </c:tx>
          <c:spPr>
            <a:ln w="22225" cap="rnd">
              <a:solidFill>
                <a:schemeClr val="accent2"/>
              </a:solidFill>
            </a:ln>
            <a:effectLst>
              <a:glow rad="139700">
                <a:schemeClr val="accent2">
                  <a:satMod val="175000"/>
                  <a:alpha val="14000"/>
                </a:schemeClr>
              </a:glow>
            </a:effectLst>
          </c:spPr>
          <c:marker>
            <c:symbol val="none"/>
          </c:marker>
          <c:cat>
            <c:strLit>
              <c:ptCount val="20"/>
              <c:pt idx="0">
                <c:v>Bhola Rampersad </c:v>
              </c:pt>
              <c:pt idx="1">
                <c:v>Deepa Mangal </c:v>
              </c:pt>
              <c:pt idx="2">
                <c:v>Jawahar Sawant</c:v>
              </c:pt>
              <c:pt idx="3">
                <c:v>Jessica Singhal </c:v>
              </c:pt>
              <c:pt idx="4">
                <c:v>Manoj Aggarwal</c:v>
              </c:pt>
              <c:pt idx="5">
                <c:v>Maya Malhotra </c:v>
              </c:pt>
              <c:pt idx="6">
                <c:v>Nalini Majumdar </c:v>
              </c:pt>
              <c:pt idx="7">
                <c:v>Nancy Mohan</c:v>
              </c:pt>
              <c:pt idx="8">
                <c:v>Naresh Ganguly</c:v>
              </c:pt>
              <c:pt idx="9">
                <c:v>Neela Chaudry </c:v>
              </c:pt>
              <c:pt idx="10">
                <c:v>Rakhi Anne </c:v>
              </c:pt>
              <c:pt idx="11">
                <c:v>Rebecca Jones</c:v>
              </c:pt>
              <c:pt idx="12">
                <c:v>Samuel George</c:v>
              </c:pt>
              <c:pt idx="13">
                <c:v>Shweta Kalla </c:v>
              </c:pt>
              <c:pt idx="14">
                <c:v>Somnath Chanda</c:v>
              </c:pt>
              <c:pt idx="15">
                <c:v>Tejaswani Butala </c:v>
              </c:pt>
              <c:pt idx="16">
                <c:v>Usha Chohan </c:v>
              </c:pt>
              <c:pt idx="17">
                <c:v>Veena Bath </c:v>
              </c:pt>
              <c:pt idx="18">
                <c:v>Vijay Dev</c:v>
              </c:pt>
              <c:pt idx="19">
                <c:v>Wahid Khan</c:v>
              </c:pt>
            </c:strLit>
          </c:cat>
          <c:val>
            <c:numLit>
              <c:formatCode>General</c:formatCode>
              <c:ptCount val="20"/>
              <c:pt idx="0">
                <c:v>993.20505672617708</c:v>
              </c:pt>
              <c:pt idx="1">
                <c:v>1359.6618865540054</c:v>
              </c:pt>
              <c:pt idx="2">
                <c:v>1209.948584756419</c:v>
              </c:pt>
              <c:pt idx="3">
                <c:v>1649.3232838686445</c:v>
              </c:pt>
              <c:pt idx="4">
                <c:v>1544.7826712396968</c:v>
              </c:pt>
              <c:pt idx="5">
                <c:v>1393.2407365924066</c:v>
              </c:pt>
              <c:pt idx="6">
                <c:v>594.85332926378101</c:v>
              </c:pt>
              <c:pt idx="7">
                <c:v>1316.6305219507342</c:v>
              </c:pt>
              <c:pt idx="8">
                <c:v>1932.8963742397698</c:v>
              </c:pt>
              <c:pt idx="9">
                <c:v>1156.4750287190964</c:v>
              </c:pt>
              <c:pt idx="10">
                <c:v>884.02910437067521</c:v>
              </c:pt>
              <c:pt idx="11">
                <c:v>1465.3644887963003</c:v>
              </c:pt>
              <c:pt idx="12">
                <c:v>2139.923091833537</c:v>
              </c:pt>
              <c:pt idx="13">
                <c:v>2738.3243560498126</c:v>
              </c:pt>
              <c:pt idx="14">
                <c:v>1570.5116001769634</c:v>
              </c:pt>
              <c:pt idx="15">
                <c:v>1169.1585344009213</c:v>
              </c:pt>
              <c:pt idx="16">
                <c:v>1184.4225427392103</c:v>
              </c:pt>
              <c:pt idx="17">
                <c:v>1691.9305428480213</c:v>
              </c:pt>
              <c:pt idx="18">
                <c:v>1979.4832479119814</c:v>
              </c:pt>
              <c:pt idx="19">
                <c:v>1792.0037472609749</c:v>
              </c:pt>
            </c:numLit>
          </c:val>
          <c:smooth val="0"/>
          <c:extLst xmlns:c16r2="http://schemas.microsoft.com/office/drawing/2015/06/chart">
            <c:ext xmlns:c16="http://schemas.microsoft.com/office/drawing/2014/chart" uri="{C3380CC4-5D6E-409C-BE32-E72D297353CC}">
              <c16:uniqueId val="{00000002-94D0-4B29-B878-6A41F89B8261}"/>
            </c:ext>
          </c:extLst>
        </c:ser>
        <c:dLbls>
          <c:showLegendKey val="0"/>
          <c:showVal val="0"/>
          <c:showCatName val="0"/>
          <c:showSerName val="0"/>
          <c:showPercent val="0"/>
          <c:showBubbleSize val="0"/>
        </c:dLbls>
        <c:marker val="1"/>
        <c:smooth val="0"/>
        <c:axId val="360838272"/>
        <c:axId val="360840192"/>
      </c:lineChart>
      <c:catAx>
        <c:axId val="360838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000">
                    <a:solidFill>
                      <a:schemeClr val="bg1"/>
                    </a:solidFill>
                  </a:rPr>
                  <a:t>SALESMAN</a:t>
                </a:r>
                <a:r>
                  <a:rPr lang="en-IN" sz="1000" baseline="0">
                    <a:solidFill>
                      <a:schemeClr val="bg1"/>
                    </a:solidFill>
                  </a:rPr>
                  <a:t> NAME</a:t>
                </a:r>
                <a:endParaRPr lang="en-IN" sz="1000">
                  <a:solidFill>
                    <a:schemeClr val="bg1"/>
                  </a:solidFill>
                </a:endParaRPr>
              </a:p>
            </c:rich>
          </c:tx>
          <c:overlay val="0"/>
          <c:spPr>
            <a:solidFill>
              <a:schemeClr val="accent6">
                <a:lumMod val="75000"/>
              </a:schemeClr>
            </a:solid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0840192"/>
        <c:crosses val="autoZero"/>
        <c:auto val="1"/>
        <c:lblAlgn val="ctr"/>
        <c:lblOffset val="100"/>
        <c:noMultiLvlLbl val="0"/>
        <c:extLst xmlns:c16r2="http://schemas.microsoft.com/office/drawing/2015/06/chart">
          <c:ext xmlns:c15="http://schemas.microsoft.com/office/drawing/2012/chart" uri="{F40574EE-89B7-4290-83BB-5DA773EAF853}">
            <c15:numFmt c:formatCode="General" c:sourceLinked="1"/>
          </c:ext>
        </c:extLst>
      </c:catAx>
      <c:valAx>
        <c:axId val="36084019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0838272"/>
        <c:crosses val="autoZero"/>
        <c:crossBetween val="between"/>
        <c:extLst xmlns:c16r2="http://schemas.microsoft.com/office/drawing/2015/06/chart">
          <c:ext xmlns:c15="http://schemas.microsoft.com/office/drawing/2012/chart" uri="{F40574EE-89B7-4290-83BB-5DA773EAF853}">
            <c15:numFmt c:formatCode="General" c:sourceLinked="1"/>
          </c:ext>
        </c:extLst>
      </c:valAx>
      <c:spPr>
        <a:solidFill>
          <a:schemeClr val="tx1">
            <a:lumMod val="85000"/>
            <a:lumOff val="15000"/>
          </a:schemeClr>
        </a:solidFill>
        <a:ln>
          <a:noFill/>
        </a:ln>
        <a:effectLst/>
      </c:spPr>
    </c:plotArea>
    <c:legend>
      <c:legendPos val="r"/>
      <c:layout>
        <c:manualLayout>
          <c:xMode val="edge"/>
          <c:yMode val="edge"/>
          <c:x val="0.10911610407673401"/>
          <c:y val="2.5103748823849827E-2"/>
          <c:w val="0.26520021367521368"/>
          <c:h val="0.17351217890216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5="http://schemas.microsoft.com/office/drawing/2012/chart" uri="{723BEF56-08C2-4564-9609-F4CBC75E7E54}">
      <c15:pivotSource>
        <c15:name>[Avi_Final_Data 1.xlsx]PivotChartTable2</c15:name>
        <c15:fmtId val="0"/>
      </c15:pivotSource>
      <c15:pivotOptions>
        <c15:dropZoneFilter val="1"/>
        <c15:dropZoneCategories val="1"/>
      </c15: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Retailer Peformence</cx:v>
        </cx:txData>
      </cx:tx>
      <cx:txPr>
        <a:bodyPr spcFirstLastPara="1" vertOverflow="ellipsis" horzOverflow="overflow" wrap="square" lIns="0" tIns="0" rIns="0" bIns="0" anchor="ctr" anchorCtr="1"/>
        <a:lstStyle/>
        <a:p>
          <a:pPr algn="ctr" rtl="0">
            <a:defRPr b="1"/>
          </a:pPr>
          <a:r>
            <a:rPr lang="en-US" sz="1600" b="1" i="0" u="none" strike="noStrike" baseline="0">
              <a:solidFill>
                <a:schemeClr val="bg1"/>
              </a:solidFill>
              <a:latin typeface="Calibri" panose="020F0502020204030204"/>
            </a:rPr>
            <a:t>Retailer Peformence</a:t>
          </a:r>
        </a:p>
      </cx:txPr>
    </cx:title>
    <cx:plotArea>
      <cx:plotAreaRegion>
        <cx:plotSurface>
          <cx:spPr>
            <a:solidFill>
              <a:schemeClr val="tx1">
                <a:lumMod val="85000"/>
                <a:lumOff val="15000"/>
              </a:schemeClr>
            </a:solidFill>
          </cx:spPr>
        </cx:plotSurface>
        <cx:series layoutId="funnel" uniqueId="{1CA7AFB9-4D8C-4DD8-BEA5-09C8CF094877}">
          <cx:tx>
            <cx:txData>
              <cx:f>_xlchart.v2.1</cx:f>
              <cx:v>Actual Sales</cx:v>
            </cx:txData>
          </cx:tx>
          <cx:spPr>
            <a:solidFill>
              <a:srgbClr val="00B050"/>
            </a:solidFill>
          </cx:spPr>
          <cx:dataLabels>
            <cx:txPr>
              <a:bodyPr spcFirstLastPara="1" vertOverflow="ellipsis" horzOverflow="overflow" wrap="square" lIns="0" tIns="0" rIns="0" bIns="0" anchor="ctr" anchorCtr="1"/>
              <a:lstStyle/>
              <a:p>
                <a:pPr algn="ctr" rtl="0">
                  <a:defRPr sz="1100" b="1">
                    <a:solidFill>
                      <a:schemeClr val="tx1"/>
                    </a:solidFill>
                  </a:defRPr>
                </a:pPr>
                <a:endParaRPr lang="en-US" sz="1100" b="1" i="0" u="none" strike="noStrike" baseline="0">
                  <a:solidFill>
                    <a:schemeClr val="tx1"/>
                  </a:solidFill>
                  <a:latin typeface="Calibri" panose="020F0502020204030204"/>
                </a:endParaRPr>
              </a:p>
            </cx:txPr>
            <cx:visibility seriesName="0" categoryName="1" value="1"/>
            <cx:separator>        </cx:separator>
          </cx:dataLabels>
          <cx:dataId val="0"/>
        </cx:series>
      </cx:plotAreaRegion>
      <cx:axis id="0" hidden="1">
        <cx:catScaling gapWidth="0.0599999987"/>
        <cx:tickLabels/>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solidFill>
      <a:schemeClr val="bg2">
        <a:lumMod val="2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Performence Of SKU</cx:v>
        </cx:txData>
      </cx:tx>
      <cx:txPr>
        <a:bodyPr spcFirstLastPara="1" vertOverflow="ellipsis" horzOverflow="overflow" wrap="square" lIns="0" tIns="0" rIns="0" bIns="0" anchor="ctr" anchorCtr="1"/>
        <a:lstStyle/>
        <a:p>
          <a:pPr algn="ctr" rtl="0">
            <a:defRPr/>
          </a:pPr>
          <a:r>
            <a:rPr lang="en-US" sz="1600" b="1" i="0" u="none" strike="noStrike" spc="100" baseline="0">
              <a:solidFill>
                <a:schemeClr val="bg1"/>
              </a:solidFill>
              <a:effectLst>
                <a:outerShdw blurRad="50800" dist="38100" dir="5400000" algn="t" rotWithShape="0">
                  <a:prstClr val="black">
                    <a:alpha val="40000"/>
                  </a:prstClr>
                </a:outerShdw>
              </a:effectLst>
              <a:latin typeface="Calibri"/>
            </a:rPr>
            <a:t>Performence Of SKU</a:t>
          </a:r>
        </a:p>
      </cx:txPr>
    </cx:title>
    <cx:plotArea>
      <cx:plotAreaRegion>
        <cx:series layoutId="treemap" uniqueId="{35378E16-2E10-42C5-A404-53F522CB42BD}">
          <cx:tx>
            <cx:txData>
              <cx:f>_xlchart.v1.7</cx:f>
              <cx:v>Sum of Actual Sales</cx:v>
            </cx:txData>
          </cx:tx>
          <cx:dataLabels pos="inEnd">
            <cx:visibility seriesName="0" categoryName="1" value="1"/>
            <cx:separator>
</cx:separator>
          </cx:dataLabels>
          <cx:dataId val="0"/>
          <cx:layoutPr>
            <cx:parentLabelLayout val="overlapping"/>
          </cx:layoutPr>
        </cx:series>
      </cx:plotAreaRegion>
    </cx:plotArea>
  </cx:chart>
  <cx:spPr>
    <a:solidFill>
      <a:schemeClr val="bg2">
        <a:lumMod val="25000"/>
      </a:schemeClr>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Performence Of SKU</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a:rPr>
            <a:t>Performence Of SKU</a:t>
          </a:r>
        </a:p>
      </cx:txPr>
    </cx:title>
    <cx:plotArea>
      <cx:plotAreaRegion>
        <cx:series layoutId="treemap" uniqueId="{35378E16-2E10-42C5-A404-53F522CB42BD}">
          <cx:tx>
            <cx:txData>
              <cx:f>_xlchart.v1.10</cx:f>
              <cx:v>Sum of Actual Sales</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_xlchart.v2.14</cx:f>
      </cx:numDim>
    </cx:data>
  </cx:chartData>
  <cx:chart>
    <cx:title pos="t" align="ctr" overlay="0">
      <cx:tx>
        <cx:txData>
          <cx:v>Retailer Peformence</cx:v>
        </cx:txData>
      </cx:tx>
      <cx:txPr>
        <a:bodyPr spcFirstLastPara="1" vertOverflow="ellipsis" horzOverflow="overflow" wrap="square" lIns="0" tIns="0" rIns="0" bIns="0" anchor="ctr" anchorCtr="1"/>
        <a:lstStyle/>
        <a:p>
          <a:pPr algn="ctr" rtl="0">
            <a:defRPr b="1"/>
          </a:pPr>
          <a:r>
            <a:rPr lang="en-US" sz="1600" b="1" i="0" u="none" strike="noStrike" baseline="0">
              <a:solidFill>
                <a:schemeClr val="bg1"/>
              </a:solidFill>
              <a:latin typeface="Calibri" panose="020F0502020204030204"/>
            </a:rPr>
            <a:t>Retailer Peformence</a:t>
          </a:r>
        </a:p>
      </cx:txPr>
    </cx:title>
    <cx:plotArea>
      <cx:plotAreaRegion>
        <cx:plotSurface>
          <cx:spPr>
            <a:solidFill>
              <a:schemeClr val="tx1">
                <a:lumMod val="85000"/>
                <a:lumOff val="15000"/>
              </a:schemeClr>
            </a:solidFill>
          </cx:spPr>
        </cx:plotSurface>
        <cx:series layoutId="funnel" uniqueId="{1CA7AFB9-4D8C-4DD8-BEA5-09C8CF094877}">
          <cx:tx>
            <cx:txData>
              <cx:f>_xlchart.v2.13</cx:f>
              <cx:v>Actual Sales</cx:v>
            </cx:txData>
          </cx:tx>
          <cx:spPr>
            <a:solidFill>
              <a:srgbClr val="00B050"/>
            </a:solidFill>
          </cx:spPr>
          <cx:dataLabels>
            <cx:txPr>
              <a:bodyPr spcFirstLastPara="1" vertOverflow="ellipsis" horzOverflow="overflow" wrap="square" lIns="0" tIns="0" rIns="0" bIns="0" anchor="ctr" anchorCtr="1"/>
              <a:lstStyle/>
              <a:p>
                <a:pPr algn="ctr" rtl="0">
                  <a:defRPr sz="1100">
                    <a:solidFill>
                      <a:schemeClr val="tx1"/>
                    </a:solidFill>
                  </a:defRPr>
                </a:pPr>
                <a:endParaRPr lang="en-US" sz="1100" b="0" i="0" u="none" strike="noStrike" baseline="0">
                  <a:solidFill>
                    <a:schemeClr val="tx1"/>
                  </a:solidFill>
                  <a:latin typeface="Calibri" panose="020F0502020204030204"/>
                </a:endParaRPr>
              </a:p>
            </cx:txPr>
            <cx:visibility seriesName="0" categoryName="1" value="1"/>
            <cx:separator>        </cx:separator>
          </cx:dataLabels>
          <cx:dataId val="0"/>
        </cx:series>
      </cx:plotAreaRegion>
      <cx:axis id="0" hidden="1">
        <cx:catScaling gapWidth="0.0599999987"/>
        <cx:tickLabels/>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solidFill>
      <a:schemeClr val="bg2">
        <a:lumMod val="2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103496</xdr:rowOff>
    </xdr:from>
    <xdr:to>
      <xdr:col>3</xdr:col>
      <xdr:colOff>158344</xdr:colOff>
      <xdr:row>7</xdr:row>
      <xdr:rowOff>76199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 xmlns:a16="http://schemas.microsoft.com/office/drawing/2014/main" id="{E5C83F17-C5BD-4BA7-ADE6-3CE57AA679A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03496"/>
              <a:ext cx="1980000" cy="1306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60820</xdr:rowOff>
    </xdr:from>
    <xdr:to>
      <xdr:col>3</xdr:col>
      <xdr:colOff>158344</xdr:colOff>
      <xdr:row>14</xdr:row>
      <xdr:rowOff>43542</xdr:rowOff>
    </xdr:to>
    <mc:AlternateContent xmlns:mc="http://schemas.openxmlformats.org/markup-compatibility/2006" xmlns:a14="http://schemas.microsoft.com/office/drawing/2010/main">
      <mc:Choice Requires="a14">
        <xdr:graphicFrame macro="">
          <xdr:nvGraphicFramePr>
            <xdr:cNvPr id="12" name="Retailer Class">
              <a:extLst>
                <a:ext uri="{FF2B5EF4-FFF2-40B4-BE49-F238E27FC236}">
                  <a16:creationId xmlns="" xmlns:a16="http://schemas.microsoft.com/office/drawing/2014/main" id="{8BF43E1F-7E7F-433F-998F-4CC243A1173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tailer Class"/>
            </a:graphicData>
          </a:graphic>
        </xdr:graphicFrame>
      </mc:Choice>
      <mc:Fallback xmlns="">
        <xdr:sp macro="" textlink="">
          <xdr:nvSpPr>
            <xdr:cNvPr id="0" name=""/>
            <xdr:cNvSpPr>
              <a:spLocks noTextEdit="1"/>
            </xdr:cNvSpPr>
          </xdr:nvSpPr>
          <xdr:spPr>
            <a:xfrm>
              <a:off x="0" y="1394320"/>
              <a:ext cx="1980000" cy="1316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41770</xdr:rowOff>
    </xdr:from>
    <xdr:to>
      <xdr:col>3</xdr:col>
      <xdr:colOff>158344</xdr:colOff>
      <xdr:row>35</xdr:row>
      <xdr:rowOff>57149</xdr:rowOff>
    </xdr:to>
    <mc:AlternateContent xmlns:mc="http://schemas.openxmlformats.org/markup-compatibility/2006" xmlns:a14="http://schemas.microsoft.com/office/drawing/2010/main">
      <mc:Choice Requires="a14">
        <xdr:graphicFrame macro="">
          <xdr:nvGraphicFramePr>
            <xdr:cNvPr id="13" name="SKU Type">
              <a:extLst>
                <a:ext uri="{FF2B5EF4-FFF2-40B4-BE49-F238E27FC236}">
                  <a16:creationId xmlns="" xmlns:a16="http://schemas.microsoft.com/office/drawing/2014/main" id="{9EE770B4-3C7A-47EE-848D-1B197E1663C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KU Type"/>
            </a:graphicData>
          </a:graphic>
        </xdr:graphicFrame>
      </mc:Choice>
      <mc:Fallback xmlns="">
        <xdr:sp macro="" textlink="">
          <xdr:nvSpPr>
            <xdr:cNvPr id="0" name=""/>
            <xdr:cNvSpPr>
              <a:spLocks noTextEdit="1"/>
            </xdr:cNvSpPr>
          </xdr:nvSpPr>
          <xdr:spPr>
            <a:xfrm>
              <a:off x="0" y="2708770"/>
              <a:ext cx="1980000" cy="4015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582037</xdr:colOff>
      <xdr:row>14</xdr:row>
      <xdr:rowOff>86312</xdr:rowOff>
    </xdr:from>
    <xdr:to>
      <xdr:col>18</xdr:col>
      <xdr:colOff>404431</xdr:colOff>
      <xdr:row>27</xdr:row>
      <xdr:rowOff>128836</xdr:rowOff>
    </xdr:to>
    <xdr:graphicFrame macro="">
      <xdr:nvGraphicFramePr>
        <xdr:cNvPr id="5" name="Chart 4">
          <a:extLst>
            <a:ext uri="{FF2B5EF4-FFF2-40B4-BE49-F238E27FC236}">
              <a16:creationId xmlns="" xmlns:a16="http://schemas.microsoft.com/office/drawing/2014/main" id="{D3A22A46-52BB-4610-8345-C931EFDBD3C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155974</xdr:colOff>
      <xdr:row>14</xdr:row>
      <xdr:rowOff>86312</xdr:rowOff>
    </xdr:from>
    <xdr:to>
      <xdr:col>10</xdr:col>
      <xdr:colOff>585584</xdr:colOff>
      <xdr:row>27</xdr:row>
      <xdr:rowOff>128836</xdr:rowOff>
    </xdr:to>
    <xdr:graphicFrame macro="">
      <xdr:nvGraphicFramePr>
        <xdr:cNvPr id="17" name="Chart 16">
          <a:extLst>
            <a:ext uri="{FF2B5EF4-FFF2-40B4-BE49-F238E27FC236}">
              <a16:creationId xmlns="" xmlns:a16="http://schemas.microsoft.com/office/drawing/2014/main" id="{AB0E4488-BF04-4967-910D-C0FE35F95D8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405989</xdr:colOff>
      <xdr:row>14</xdr:row>
      <xdr:rowOff>86312</xdr:rowOff>
    </xdr:from>
    <xdr:to>
      <xdr:col>26</xdr:col>
      <xdr:colOff>228239</xdr:colOff>
      <xdr:row>27</xdr:row>
      <xdr:rowOff>129812</xdr:rowOff>
    </xdr:to>
    <xdr:graphicFrame macro="">
      <xdr:nvGraphicFramePr>
        <xdr:cNvPr id="23" name="Chart 22">
          <a:extLst>
            <a:ext uri="{FF2B5EF4-FFF2-40B4-BE49-F238E27FC236}">
              <a16:creationId xmlns="" xmlns:a16="http://schemas.microsoft.com/office/drawing/2014/main" id="{B5A90C47-A7E5-49DD-BE43-33D710E38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582037</xdr:colOff>
      <xdr:row>0</xdr:row>
      <xdr:rowOff>119063</xdr:rowOff>
    </xdr:from>
    <xdr:to>
      <xdr:col>18</xdr:col>
      <xdr:colOff>404287</xdr:colOff>
      <xdr:row>13</xdr:row>
      <xdr:rowOff>162563</xdr:rowOff>
    </xdr:to>
    <xdr:graphicFrame macro="">
      <xdr:nvGraphicFramePr>
        <xdr:cNvPr id="24" name="Chart 23">
          <a:extLst>
            <a:ext uri="{FF2B5EF4-FFF2-40B4-BE49-F238E27FC236}">
              <a16:creationId xmlns="" xmlns:a16="http://schemas.microsoft.com/office/drawing/2014/main" id="{0441973D-0A4A-4ABE-A136-E5B7F8BE4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156116</xdr:colOff>
      <xdr:row>0</xdr:row>
      <xdr:rowOff>119063</xdr:rowOff>
    </xdr:from>
    <xdr:to>
      <xdr:col>10</xdr:col>
      <xdr:colOff>585584</xdr:colOff>
      <xdr:row>13</xdr:row>
      <xdr:rowOff>162563</xdr:rowOff>
    </xdr:to>
    <xdr:graphicFrame macro="">
      <xdr:nvGraphicFramePr>
        <xdr:cNvPr id="25" name="Chart 24">
          <a:extLst>
            <a:ext uri="{FF2B5EF4-FFF2-40B4-BE49-F238E27FC236}">
              <a16:creationId xmlns="" xmlns:a16="http://schemas.microsoft.com/office/drawing/2014/main" id="{09E264D8-7F54-499E-95FC-27FFAB375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155974</xdr:colOff>
      <xdr:row>28</xdr:row>
      <xdr:rowOff>85639</xdr:rowOff>
    </xdr:from>
    <xdr:to>
      <xdr:col>10</xdr:col>
      <xdr:colOff>585442</xdr:colOff>
      <xdr:row>41</xdr:row>
      <xdr:rowOff>129139</xdr:rowOff>
    </xdr:to>
    <mc:AlternateContent xmlns:mc="http://schemas.openxmlformats.org/markup-compatibility/2006">
      <mc:Choice xmlns="" xmlns:cx2="http://schemas.microsoft.com/office/drawing/2015/10/21/chartex" Requires="cx2">
        <xdr:graphicFrame macro="">
          <xdr:nvGraphicFramePr>
            <xdr:cNvPr id="14" name="Chart 13">
              <a:extLst>
                <a:ext uri="{FF2B5EF4-FFF2-40B4-BE49-F238E27FC236}">
                  <a16:creationId xmlns:a16="http://schemas.microsoft.com/office/drawing/2014/main" id="{DC9874C9-5ABB-48F9-85BE-457E281534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2" name="Rectangle 1"/>
            <xdr:cNvSpPr>
              <a:spLocks noTextEdit="1"/>
            </xdr:cNvSpPr>
          </xdr:nvSpPr>
          <xdr:spPr>
            <a:xfrm>
              <a:off x="1977630" y="5419639"/>
              <a:ext cx="4680000" cy="252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393942</xdr:colOff>
      <xdr:row>28</xdr:row>
      <xdr:rowOff>85639</xdr:rowOff>
    </xdr:from>
    <xdr:to>
      <xdr:col>26</xdr:col>
      <xdr:colOff>216333</xdr:colOff>
      <xdr:row>41</xdr:row>
      <xdr:rowOff>128163</xdr:rowOff>
    </xdr:to>
    <xdr:graphicFrame macro="">
      <xdr:nvGraphicFramePr>
        <xdr:cNvPr id="15" name="Chart 14">
          <a:extLst>
            <a:ext uri="{FF2B5EF4-FFF2-40B4-BE49-F238E27FC236}">
              <a16:creationId xmlns="" xmlns:a16="http://schemas.microsoft.com/office/drawing/2014/main" id="{6BD64A02-CD91-4C6E-9ACD-B027EB46D6D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405989</xdr:colOff>
      <xdr:row>0</xdr:row>
      <xdr:rowOff>119063</xdr:rowOff>
    </xdr:from>
    <xdr:to>
      <xdr:col>26</xdr:col>
      <xdr:colOff>228239</xdr:colOff>
      <xdr:row>13</xdr:row>
      <xdr:rowOff>162563</xdr:rowOff>
    </xdr:to>
    <xdr:graphicFrame macro="">
      <xdr:nvGraphicFramePr>
        <xdr:cNvPr id="16" name="Chart 15">
          <a:extLst>
            <a:ext uri="{FF2B5EF4-FFF2-40B4-BE49-F238E27FC236}">
              <a16:creationId xmlns="" xmlns:a16="http://schemas.microsoft.com/office/drawing/2014/main" id="{E9DF9788-B87C-4EBA-BB4A-A29A8616D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570131</xdr:colOff>
      <xdr:row>28</xdr:row>
      <xdr:rowOff>85639</xdr:rowOff>
    </xdr:from>
    <xdr:to>
      <xdr:col>18</xdr:col>
      <xdr:colOff>392522</xdr:colOff>
      <xdr:row>41</xdr:row>
      <xdr:rowOff>128163</xdr:rowOff>
    </xdr:to>
    <mc:AlternateContent xmlns:mc="http://schemas.openxmlformats.org/markup-compatibility/2006">
      <mc:Choice xmlns="" xmlns:cx1="http://schemas.microsoft.com/office/drawing/2015/9/8/chartex" Requires="cx1">
        <xdr:graphicFrame macro="">
          <xdr:nvGraphicFramePr>
            <xdr:cNvPr id="19" name="Chart 18">
              <a:extLst>
                <a:ext uri="{FF2B5EF4-FFF2-40B4-BE49-F238E27FC236}">
                  <a16:creationId xmlns:a16="http://schemas.microsoft.com/office/drawing/2014/main" id="{E5142626-D600-4B06-87FB-27CD4953B2DC}"/>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3" name="Rectangle 2"/>
            <xdr:cNvSpPr>
              <a:spLocks noTextEdit="1"/>
            </xdr:cNvSpPr>
          </xdr:nvSpPr>
          <xdr:spPr>
            <a:xfrm>
              <a:off x="6642319" y="5419639"/>
              <a:ext cx="4680141" cy="25190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28574</xdr:rowOff>
    </xdr:from>
    <xdr:to>
      <xdr:col>8</xdr:col>
      <xdr:colOff>523200</xdr:colOff>
      <xdr:row>19</xdr:row>
      <xdr:rowOff>9074</xdr:rowOff>
    </xdr:to>
    <xdr:graphicFrame macro="">
      <xdr:nvGraphicFramePr>
        <xdr:cNvPr id="2" name="Chart 1">
          <a:extLst>
            <a:ext uri="{FF2B5EF4-FFF2-40B4-BE49-F238E27FC236}">
              <a16:creationId xmlns="" xmlns:a16="http://schemas.microsoft.com/office/drawing/2014/main" id="{A3976404-9628-4156-9C50-93D5E409B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19048</xdr:rowOff>
    </xdr:from>
    <xdr:to>
      <xdr:col>7</xdr:col>
      <xdr:colOff>403275</xdr:colOff>
      <xdr:row>18</xdr:row>
      <xdr:rowOff>190048</xdr:rowOff>
    </xdr:to>
    <xdr:graphicFrame macro="">
      <xdr:nvGraphicFramePr>
        <xdr:cNvPr id="2" name="Chart 1">
          <a:extLst>
            <a:ext uri="{FF2B5EF4-FFF2-40B4-BE49-F238E27FC236}">
              <a16:creationId xmlns="" xmlns:a16="http://schemas.microsoft.com/office/drawing/2014/main" id="{F84E5C91-1BA7-495B-94E7-ABA46E215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409576</xdr:colOff>
      <xdr:row>0</xdr:row>
      <xdr:rowOff>19048</xdr:rowOff>
    </xdr:from>
    <xdr:to>
      <xdr:col>15</xdr:col>
      <xdr:colOff>203251</xdr:colOff>
      <xdr:row>18</xdr:row>
      <xdr:rowOff>190048</xdr:rowOff>
    </xdr:to>
    <xdr:graphicFrame macro="">
      <xdr:nvGraphicFramePr>
        <xdr:cNvPr id="3" name="Chart 2">
          <a:extLst>
            <a:ext uri="{FF2B5EF4-FFF2-40B4-BE49-F238E27FC236}">
              <a16:creationId xmlns="" xmlns:a16="http://schemas.microsoft.com/office/drawing/2014/main" id="{6F02C986-A26F-4B77-8DBA-712BBA2BB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19049</xdr:rowOff>
    </xdr:from>
    <xdr:to>
      <xdr:col>8</xdr:col>
      <xdr:colOff>418425</xdr:colOff>
      <xdr:row>18</xdr:row>
      <xdr:rowOff>190049</xdr:rowOff>
    </xdr:to>
    <xdr:graphicFrame macro="">
      <xdr:nvGraphicFramePr>
        <xdr:cNvPr id="2" name="Chart 1">
          <a:extLst>
            <a:ext uri="{FF2B5EF4-FFF2-40B4-BE49-F238E27FC236}">
              <a16:creationId xmlns="" xmlns:a16="http://schemas.microsoft.com/office/drawing/2014/main" id="{50C5C929-2B76-4527-A074-9801FF70E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9522</xdr:rowOff>
    </xdr:from>
    <xdr:to>
      <xdr:col>8</xdr:col>
      <xdr:colOff>523200</xdr:colOff>
      <xdr:row>21</xdr:row>
      <xdr:rowOff>47625</xdr:rowOff>
    </xdr:to>
    <xdr:graphicFrame macro="">
      <xdr:nvGraphicFramePr>
        <xdr:cNvPr id="2" name="Chart 1">
          <a:extLst>
            <a:ext uri="{FF2B5EF4-FFF2-40B4-BE49-F238E27FC236}">
              <a16:creationId xmlns="" xmlns:a16="http://schemas.microsoft.com/office/drawing/2014/main" id="{B452F596-3CBA-4019-9C9B-BA8A2D361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28574</xdr:colOff>
      <xdr:row>0</xdr:row>
      <xdr:rowOff>0</xdr:rowOff>
    </xdr:from>
    <xdr:to>
      <xdr:col>11</xdr:col>
      <xdr:colOff>551774</xdr:colOff>
      <xdr:row>18</xdr:row>
      <xdr:rowOff>171000</xdr:rowOff>
    </xdr:to>
    <mc:AlternateContent xmlns:mc="http://schemas.openxmlformats.org/markup-compatibility/2006">
      <mc:Choice xmlns="" xmlns:cx1="http://schemas.microsoft.com/office/drawing/2015/9/8/chartex" Requires="cx1">
        <xdr:graphicFrame macro="">
          <xdr:nvGraphicFramePr>
            <xdr:cNvPr id="2" name="Chart 1">
              <a:extLst>
                <a:ext uri="{FF2B5EF4-FFF2-40B4-BE49-F238E27FC236}">
                  <a16:creationId xmlns:a16="http://schemas.microsoft.com/office/drawing/2014/main" id="{5B854836-FE68-4DD6-9128-64887ADB1F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1857374" y="0"/>
              <a:ext cx="5400000" cy="360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476250</xdr:colOff>
      <xdr:row>0</xdr:row>
      <xdr:rowOff>0</xdr:rowOff>
    </xdr:from>
    <xdr:to>
      <xdr:col>11</xdr:col>
      <xdr:colOff>523200</xdr:colOff>
      <xdr:row>18</xdr:row>
      <xdr:rowOff>171000</xdr:rowOff>
    </xdr:to>
    <mc:AlternateContent xmlns:mc="http://schemas.openxmlformats.org/markup-compatibility/2006">
      <mc:Choice xmlns="" xmlns:cx2="http://schemas.microsoft.com/office/drawing/2015/10/21/chartex" Requires="cx2">
        <xdr:graphicFrame macro="">
          <xdr:nvGraphicFramePr>
            <xdr:cNvPr id="2" name="Chart 1">
              <a:extLst>
                <a:ext uri="{FF2B5EF4-FFF2-40B4-BE49-F238E27FC236}">
                  <a16:creationId xmlns:a16="http://schemas.microsoft.com/office/drawing/2014/main" id="{71467410-C760-4CEE-9374-683D8D818C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2933700" y="0"/>
              <a:ext cx="5400000" cy="360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38098</xdr:colOff>
      <xdr:row>0</xdr:row>
      <xdr:rowOff>28574</xdr:rowOff>
    </xdr:from>
    <xdr:to>
      <xdr:col>11</xdr:col>
      <xdr:colOff>558692</xdr:colOff>
      <xdr:row>19</xdr:row>
      <xdr:rowOff>9074</xdr:rowOff>
    </xdr:to>
    <xdr:graphicFrame macro="">
      <xdr:nvGraphicFramePr>
        <xdr:cNvPr id="2" name="Chart 1">
          <a:extLst>
            <a:ext uri="{FF2B5EF4-FFF2-40B4-BE49-F238E27FC236}">
              <a16:creationId xmlns="" xmlns:a16="http://schemas.microsoft.com/office/drawing/2014/main" id="{440F5944-3036-4B05-A95F-BDC37B68D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523200</xdr:colOff>
      <xdr:row>18</xdr:row>
      <xdr:rowOff>171000</xdr:rowOff>
    </xdr:to>
    <xdr:graphicFrame macro="">
      <xdr:nvGraphicFramePr>
        <xdr:cNvPr id="2" name="Chart 1">
          <a:extLst>
            <a:ext uri="{FF2B5EF4-FFF2-40B4-BE49-F238E27FC236}">
              <a16:creationId xmlns="" xmlns:a16="http://schemas.microsoft.com/office/drawing/2014/main" id="{B29F34E7-D284-49DB-A1E9-9398F4949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INGH, AVNISH" refreshedDate="44541.670959143521" createdVersion="5" refreshedVersion="7" minRefreshableVersion="3" recordCount="0" supportSubquery="1" supportAdvancedDrill="1">
  <cacheSource type="external" connectionId="1"/>
  <cacheFields count="2">
    <cacheField name="[Stores].[Retailer Name].[Retailer Name]" caption="Retailer Name" numFmtId="0" hierarchy="32" level="1">
      <sharedItems count="7">
        <s v="AllAround"/>
        <s v="AllStar"/>
        <s v="BlueFire"/>
        <s v="Fireside"/>
        <s v="Nexus"/>
        <s v="OurTown"/>
        <s v="Saffron"/>
      </sharedItems>
    </cacheField>
    <cacheField name="[Measures].[Sum of Actual Sales]" caption="Sum of Actual Sales" numFmtId="0" hierarchy="50" level="32767"/>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2" memberValueDatatype="130" unbalanced="0">
      <fieldsUsage count="2">
        <fieldUsage x="-1"/>
        <fieldUsage x="0"/>
      </fieldsUsage>
    </cacheHierarchy>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1"/>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oneField="1">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oneField="1">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oneField="1">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oneField="1">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48148147" createdVersion="5" refreshedVersion="7" minRefreshableVersion="3" recordCount="0" supportSubquery="1" supportAdvancedDrill="1" xr:uid="{CD79B01C-0BE3-490D-8012-02E2E7EA446D}">
  <cacheSource type="external" connectionId="1">
    <extLst>
      <ext xmlns:x14="http://schemas.microsoft.com/office/spreadsheetml/2009/9/main" uri="{F057638F-6D5F-4e77-A914-E7F072B9BCA8}">
        <x14:sourceConnection name="ThisWorkbookDataModel"/>
      </ext>
    </extLst>
  </cacheSource>
  <cacheFields count="4">
    <cacheField name="[Salesman].[Salesman Name].[Salesman Name]" caption="Salesman Name" numFmtId="0" hierarchy="18" level="1">
      <sharedItems count="20">
        <s v="Bhola Rampersad "/>
        <s v="Deepa Mangal "/>
        <s v="Jawahar Sawant"/>
        <s v="Jessica Singhal "/>
        <s v="Manoj Aggarwal"/>
        <s v="Maya Malhotra "/>
        <s v="Nalini Majumdar "/>
        <s v="Nancy Mohan"/>
        <s v="Naresh Ganguly"/>
        <s v="Neela Chaudry "/>
        <s v="Rakhi Anne "/>
        <s v="Rebecca Jones"/>
        <s v="Samuel George"/>
        <s v="Shweta Kalla "/>
        <s v="Somnath Chanda"/>
        <s v="Tejaswani Butala "/>
        <s v="Usha Chohan "/>
        <s v="Veena Bath "/>
        <s v="Vijay Dev"/>
        <s v="Wahid Khan"/>
      </sharedItems>
    </cacheField>
    <cacheField name="[Measures].[Sum of Actual Visits]" caption="Sum of Actual Visits" numFmtId="0" hierarchy="52" level="32767"/>
    <cacheField name="[Measures].[Sum of Target Visits]" caption="Sum of Target Visits" numFmtId="0" hierarchy="53" level="32767"/>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0"/>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3"/>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oneField="1">
      <fieldsUsage count="1">
        <fieldUsage x="1"/>
      </fieldsUsage>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oneField="1">
      <fieldsUsage count="1">
        <fieldUsage x="2"/>
      </fieldsUsage>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5042483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49305555" createdVersion="5" refreshedVersion="7" minRefreshableVersion="3" recordCount="0" supportSubquery="1" supportAdvancedDrill="1" xr:uid="{FC8C12F1-CC46-4E73-BBC8-CCDFB4785E19}">
  <cacheSource type="external" connectionId="1">
    <extLst>
      <ext xmlns:x14="http://schemas.microsoft.com/office/spreadsheetml/2009/9/main" uri="{F057638F-6D5F-4e77-A914-E7F072B9BCA8}">
        <x14:sourceConnection name="ThisWorkbookDataModel"/>
      </ext>
    </extLst>
  </cacheSource>
  <cacheFields count="5">
    <cacheField name="[Period].[Date (Month)].[Date (Month)]" caption="Date (Month)" numFmtId="0" hierarchy="9" level="1">
      <sharedItems count="12">
        <s v="Jan"/>
        <s v="Feb"/>
        <s v="Mar"/>
        <s v="Apr"/>
        <s v="May"/>
        <s v="Jun"/>
        <s v="Jul"/>
        <s v="Aug"/>
        <s v="Sep"/>
        <s v="Oct"/>
        <s v="Nov"/>
        <s v="Dec"/>
      </sharedItems>
    </cacheField>
    <cacheField name="[Period].[Date (Quarter)].[Date (Quarter)]" caption="Date (Quarter)" numFmtId="0" hierarchy="7" level="1">
      <sharedItems count="4">
        <s v="Qtr1"/>
        <s v="Qtr2"/>
        <s v="Qtr3"/>
        <s v="Qtr4"/>
      </sharedItems>
    </cacheField>
    <cacheField name="[Period].[Date (Year)].[Date (Year)]" caption="Date (Year)" numFmtId="0" hierarchy="6" level="1">
      <sharedItems count="3">
        <s v="2018"/>
        <s v="2019"/>
        <s v="2020"/>
      </sharedItems>
    </cacheField>
    <cacheField name="[Measures].[Sum of Actual Sales]" caption="Sum of Actual Sales" numFmtId="0" hierarchy="50" level="32767"/>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2"/>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1"/>
      </fieldsUsage>
    </cacheHierarchy>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2" memberValueDatatype="130" unbalanced="0">
      <fieldsUsage count="2">
        <fieldUsage x="-1"/>
        <fieldUsage x="0"/>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4"/>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1217259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50000002" createdVersion="5" refreshedVersion="7" minRefreshableVersion="3" recordCount="0" supportSubquery="1" supportAdvancedDrill="1" xr:uid="{EB9ED6A6-717D-44F2-A0D8-23B88C644167}">
  <cacheSource type="external" connectionId="1">
    <extLst>
      <ext xmlns:x14="http://schemas.microsoft.com/office/spreadsheetml/2009/9/main" uri="{F057638F-6D5F-4e77-A914-E7F072B9BCA8}">
        <x14:sourceConnection name="ThisWorkbookDataModel"/>
      </ext>
    </extLst>
  </cacheSource>
  <cacheFields count="4">
    <cacheField name="[Stores].[Store Name].[Store Name]" caption="Store Name" numFmtId="0" hierarchy="30" level="1">
      <sharedItems count="50">
        <s v="Ashstore"/>
        <s v="Beam store"/>
        <s v="Century store"/>
        <s v="Champion store"/>
        <s v="Cheap store"/>
        <s v="Discounts store"/>
        <s v="Gecko store"/>
        <s v="Glut store"/>
        <s v="Jaguar store"/>
        <s v="Managestore"/>
        <s v="Miss store"/>
        <s v="Office store"/>
        <s v="Open store"/>
        <s v="Plan store"/>
        <s v="Promotions store"/>
        <s v="Safe store"/>
        <s v="Sept store"/>
        <s v="Software store"/>
        <s v="Sound store"/>
        <s v="Store Supermarket"/>
        <s v="Store Amazing"/>
        <s v="Store Atto"/>
        <s v="Store Basket"/>
        <s v="Store Final"/>
        <s v="Store Forum"/>
        <s v="Store Ice"/>
        <s v="Store Lean"/>
        <s v="Store Locker"/>
        <s v="Store Plan"/>
        <s v="Store Productions"/>
        <s v="Store Quipo"/>
        <s v="Store Scry"/>
        <s v="Store Successful"/>
        <s v="Store Theme"/>
        <s v="Store Vamp"/>
        <s v="Storeag"/>
        <s v="Storearts"/>
        <s v="Storebas"/>
        <s v="Storebeam"/>
        <s v="Storecitrus"/>
        <s v="Storeclean"/>
        <s v="Storecox"/>
        <s v="Storedog"/>
        <s v="Storeed"/>
        <s v="Storeform"/>
        <s v="Storekiss"/>
        <s v="Storepya"/>
        <s v="Storewen"/>
        <s v="Titan store"/>
        <s v="Yowstore"/>
      </sharedItems>
    </cacheField>
    <cacheField name="[Measures].[Sum of Actual Sales]" caption="Sum of Actual Sales" numFmtId="0" hierarchy="50" level="32767"/>
    <cacheField name="[Stores].[Store ID].[Store ID]" caption="Store ID" numFmtId="0" hierarchy="29" level="1">
      <sharedItems count="50">
        <s v="STR-1"/>
        <s v="STR-10"/>
        <s v="STR-11"/>
        <s v="STR-12"/>
        <s v="STR-13"/>
        <s v="STR-14"/>
        <s v="STR-15"/>
        <s v="STR-16"/>
        <s v="STR-17"/>
        <s v="STR-18"/>
        <s v="STR-19"/>
        <s v="STR-2"/>
        <s v="STR-20"/>
        <s v="STR-21"/>
        <s v="STR-22"/>
        <s v="STR-23"/>
        <s v="STR-24"/>
        <s v="STR-25"/>
        <s v="STR-26"/>
        <s v="STR-27"/>
        <s v="STR-28"/>
        <s v="STR-29"/>
        <s v="STR-3"/>
        <s v="STR-30"/>
        <s v="STR-31"/>
        <s v="STR-32"/>
        <s v="STR-33"/>
        <s v="STR-34"/>
        <s v="STR-35"/>
        <s v="STR-36"/>
        <s v="STR-37"/>
        <s v="STR-38"/>
        <s v="STR-39"/>
        <s v="STR-4"/>
        <s v="STR-40"/>
        <s v="STR-41"/>
        <s v="STR-42"/>
        <s v="STR-43"/>
        <s v="STR-44"/>
        <s v="STR-45"/>
        <s v="STR-46"/>
        <s v="STR-47"/>
        <s v="STR-48"/>
        <s v="STR-49"/>
        <s v="STR-5"/>
        <s v="STR-50"/>
        <s v="STR-6"/>
        <s v="STR-7"/>
        <s v="STR-8"/>
        <s v="STR-9"/>
      </sharedItems>
    </cacheField>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2" memberValueDatatype="130" unbalanced="0">
      <fieldsUsage count="2">
        <fieldUsage x="-1"/>
        <fieldUsage x="2"/>
      </fieldsUsage>
    </cacheHierarchy>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3"/>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1"/>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4220815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50462964" createdVersion="5" refreshedVersion="7" minRefreshableVersion="3" recordCount="0" supportSubquery="1" supportAdvancedDrill="1" xr:uid="{BBBB5872-E767-43F1-9E0B-047DEB224483}">
  <cacheSource type="external" connectionId="1">
    <extLst>
      <ext xmlns:x14="http://schemas.microsoft.com/office/spreadsheetml/2009/9/main" uri="{F057638F-6D5F-4e77-A914-E7F072B9BCA8}">
        <x14:sourceConnection name="ThisWorkbookDataModel"/>
      </ext>
    </extLst>
  </cacheSource>
  <cacheFields count="5">
    <cacheField name="[Region].[Region].[Region]" caption="Region" numFmtId="0" hierarchy="13" level="1">
      <sharedItems count="5">
        <s v="Central"/>
        <s v="Eastern"/>
        <s v="Northern"/>
        <s v="Southern"/>
        <s v="Western"/>
      </sharedItems>
    </cacheField>
    <cacheField name="[Region].[State].[State]" caption="State" numFmtId="0" hierarchy="12" level="1">
      <sharedItems count="25">
        <s v="Chhattisgarh"/>
        <s v="Madhya Pradesh"/>
        <s v="Bihar"/>
        <s v="Jharkhand"/>
        <s v="Odisha"/>
        <s v="West Bengal"/>
        <s v="Arunachal Pradesh"/>
        <s v="Assam"/>
        <s v="Haryana"/>
        <s v="Himachal Pradesh"/>
        <s v="Manipur"/>
        <s v="Meghalaya"/>
        <s v="Mizoram"/>
        <s v="Nagaland"/>
        <s v="Punjab"/>
        <s v="Rajasthan"/>
        <s v="Sikkim"/>
        <s v="Andhra Pradesh"/>
        <s v="Karnataka"/>
        <s v="Kerala"/>
        <s v="Tamil Nadu"/>
        <s v="Telangana"/>
        <s v="Goa"/>
        <s v="Gujarat"/>
        <s v="Maharashtra"/>
      </sharedItems>
    </cacheField>
    <cacheField name="[Region].[City].[City]" caption="City" numFmtId="0" hierarchy="11" level="1">
      <sharedItems containsNonDate="0" count="24">
        <s v="Naya Raipur"/>
        <s v="Bhopal"/>
        <s v="Patna"/>
        <s v="Ranchi"/>
        <s v="Bhubaneswar"/>
        <s v="Kolkata"/>
        <s v="Itanagar"/>
        <s v="Dispur"/>
        <s v="Chandigarh"/>
        <s v="Shimla"/>
        <s v="Imphal"/>
        <s v="Shillong"/>
        <s v="Aizawl"/>
        <s v="Kohima"/>
        <s v="Jaipur"/>
        <s v="Gangtok"/>
        <s v="Amaravati"/>
        <s v="Bengaluru (formerly Bangalore)"/>
        <s v="Thiruvananthapuram"/>
        <s v="Chennai"/>
        <s v="Hyderabad"/>
        <s v="Panaji"/>
        <s v="Gandhinagar"/>
        <s v="Mumbai"/>
      </sharedItems>
    </cacheField>
    <cacheField name="[Measures].[Sum of Actual Sales]" caption="Sum of Actual Sales" numFmtId="0" hierarchy="50" level="32767"/>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2" memberValueDatatype="130" unbalanced="0">
      <fieldsUsage count="2">
        <fieldUsage x="-1"/>
        <fieldUsage x="2"/>
      </fieldsUsage>
    </cacheHierarchy>
    <cacheHierarchy uniqueName="[Region].[State]" caption="State" attribute="1" defaultMemberUniqueName="[Region].[State].[All]" allUniqueName="[Region].[State].[All]" dimensionUniqueName="[Region]" displayFolder="" count="2" memberValueDatatype="130" unbalanced="0">
      <fieldsUsage count="2">
        <fieldUsage x="-1"/>
        <fieldUsage x="1"/>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0"/>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4"/>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5223911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5115741" createdVersion="5" refreshedVersion="7" minRefreshableVersion="3" recordCount="0" supportSubquery="1" supportAdvancedDrill="1" xr:uid="{8CFF714B-C287-487E-91B2-27DE7F93A7AE}">
  <cacheSource type="external" connectionId="1">
    <extLst>
      <ext xmlns:x14="http://schemas.microsoft.com/office/spreadsheetml/2009/9/main" uri="{F057638F-6D5F-4e77-A914-E7F072B9BCA8}">
        <x14:sourceConnection name="ThisWorkbookDataModel"/>
      </ext>
    </extLst>
  </cacheSource>
  <cacheFields count="3">
    <cacheField name="[Measures].[Sum of Actual Sales]" caption="Sum of Actual Sales" numFmtId="0" hierarchy="50" level="32767"/>
    <cacheField name="[Salesman].[Salesman Name].[Salesman Name]" caption="Salesman Name" numFmtId="0" hierarchy="18" level="1">
      <sharedItems count="5">
        <s v="Samuel George"/>
        <s v="Shweta Kalla "/>
        <s v="Veena Bath "/>
        <s v="Vijay Dev"/>
        <s v="Wahid Khan"/>
      </sharedItems>
    </cacheField>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1"/>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2"/>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0"/>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93478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51967595" createdVersion="5" refreshedVersion="7" minRefreshableVersion="3" recordCount="0" supportSubquery="1" supportAdvancedDrill="1" xr:uid="{DE2939F9-5A41-4717-8465-895065467ACB}">
  <cacheSource type="external" connectionId="1">
    <extLst>
      <ext xmlns:x14="http://schemas.microsoft.com/office/spreadsheetml/2009/9/main" uri="{F057638F-6D5F-4e77-A914-E7F072B9BCA8}">
        <x14:sourceConnection name="ThisWorkbookDataModel"/>
      </ext>
    </extLst>
  </cacheSource>
  <cacheFields count="5">
    <cacheField name="[Period].[Date (Month)].[Date (Month)]" caption="Date (Month)" numFmtId="0" hierarchy="9" level="1">
      <sharedItems count="12">
        <s v="Jan"/>
        <s v="Feb"/>
        <s v="Mar"/>
        <s v="Apr"/>
        <s v="May"/>
        <s v="Jun"/>
        <s v="Jul"/>
        <s v="Aug"/>
        <s v="Sep"/>
        <s v="Oct"/>
        <s v="Nov"/>
        <s v="Dec"/>
      </sharedItems>
    </cacheField>
    <cacheField name="[Period].[Date (Quarter)].[Date (Quarter)]" caption="Date (Quarter)" numFmtId="0" hierarchy="7" level="1">
      <sharedItems count="4">
        <s v="Qtr1"/>
        <s v="Qtr2"/>
        <s v="Qtr3"/>
        <s v="Qtr4"/>
      </sharedItems>
    </cacheField>
    <cacheField name="[Period].[Date (Year)].[Date (Year)]" caption="Date (Year)" numFmtId="0" hierarchy="6" level="1">
      <sharedItems count="3">
        <s v="2018"/>
        <s v="2019"/>
        <s v="2020"/>
      </sharedItems>
    </cacheField>
    <cacheField name="[Measures].[Sum of Actual Sales]" caption="Sum of Actual Sales" numFmtId="0" hierarchy="50" level="32767"/>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2"/>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1"/>
      </fieldsUsage>
    </cacheHierarchy>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2" memberValueDatatype="130" unbalanced="0">
      <fieldsUsage count="2">
        <fieldUsage x="-1"/>
        <fieldUsage x="0"/>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4"/>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3452819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7269444447" createdVersion="5" refreshedVersion="7" minRefreshableVersion="3" recordCount="0" supportSubquery="1" supportAdvancedDrill="1" xr:uid="{FAEE24ED-E370-4D4E-975D-EA53B86ACE20}">
  <cacheSource type="external" connectionId="1">
    <extLst>
      <ext xmlns:x14="http://schemas.microsoft.com/office/spreadsheetml/2009/9/main" uri="{F057638F-6D5F-4e77-A914-E7F072B9BCA8}">
        <x14:sourceConnection name="ThisWorkbookDataModel"/>
      </ext>
    </extLst>
  </cacheSource>
  <cacheFields count="4">
    <cacheField name="[Region].[Region].[Region]" caption="Region" numFmtId="0" hierarchy="13" level="1">
      <sharedItems count="5">
        <s v="Central"/>
        <s v="Eastern"/>
        <s v="Northern"/>
        <s v="Southern"/>
        <s v="Western"/>
      </sharedItems>
    </cacheField>
    <cacheField name="[Region].[State].[State]" caption="State" numFmtId="0" hierarchy="12" level="1">
      <sharedItems count="25">
        <s v="Chhattisgarh"/>
        <s v="Madhya Pradesh"/>
        <s v="Bihar"/>
        <s v="Jharkhand"/>
        <s v="Odisha"/>
        <s v="West Bengal"/>
        <s v="Arunachal Pradesh"/>
        <s v="Assam"/>
        <s v="Haryana"/>
        <s v="Himachal Pradesh"/>
        <s v="Manipur"/>
        <s v="Meghalaya"/>
        <s v="Mizoram"/>
        <s v="Nagaland"/>
        <s v="Punjab"/>
        <s v="Rajasthan"/>
        <s v="Sikkim"/>
        <s v="Andhra Pradesh"/>
        <s v="Karnataka"/>
        <s v="Kerala"/>
        <s v="Tamil Nadu"/>
        <s v="Telangana"/>
        <s v="Goa"/>
        <s v="Gujarat"/>
        <s v="Maharashtra"/>
      </sharedItems>
    </cacheField>
    <cacheField name="[Region].[City].[City]" caption="City" numFmtId="0" hierarchy="11" level="1">
      <sharedItems containsNonDate="0" count="24">
        <s v="Naya Raipur"/>
        <s v="Bhopal"/>
        <s v="Patna"/>
        <s v="Ranchi"/>
        <s v="Bhubaneswar"/>
        <s v="Kolkata"/>
        <s v="Itanagar"/>
        <s v="Dispur"/>
        <s v="Chandigarh"/>
        <s v="Shimla"/>
        <s v="Imphal"/>
        <s v="Shillong"/>
        <s v="Aizawl"/>
        <s v="Kohima"/>
        <s v="Jaipur"/>
        <s v="Gangtok"/>
        <s v="Amaravati"/>
        <s v="Bengaluru (formerly Bangalore)"/>
        <s v="Thiruvananthapuram"/>
        <s v="Chennai"/>
        <s v="Hyderabad"/>
        <s v="Panaji"/>
        <s v="Gandhinagar"/>
        <s v="Mumbai"/>
      </sharedItems>
    </cacheField>
    <cacheField name="[Measures].[Sum of Actual Sales]" caption="Sum of Actual Sales" numFmtId="0" hierarchy="50" level="32767"/>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2" memberValueDatatype="130" unbalanced="0">
      <fieldsUsage count="2">
        <fieldUsage x="-1"/>
        <fieldUsage x="2"/>
      </fieldsUsage>
    </cacheHierarchy>
    <cacheHierarchy uniqueName="[Region].[State]" caption="State" attribute="1" defaultMemberUniqueName="[Region].[State].[All]" allUniqueName="[Region].[State].[All]" dimensionUniqueName="[Region]" displayFolder="" count="2" memberValueDatatype="130" unbalanced="0">
      <fieldsUsage count="2">
        <fieldUsage x="-1"/>
        <fieldUsage x="1"/>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0"/>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7177026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saveData="0" refreshedBy="SINGH, AVNISH" refreshedDate="44541.670962847224"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oneField="1">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oneField="1">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oneField="1">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oneField="1">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6885107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096516204" createdVersion="5" refreshedVersion="7" minRefreshableVersion="3" recordCount="0" supportSubquery="1" supportAdvancedDrill="1" xr:uid="{9CDE742C-29D1-4F1F-A246-6583FC68B5AA}">
  <cacheSource type="external" connectionId="1">
    <extLst>
      <ext xmlns:x14="http://schemas.microsoft.com/office/spreadsheetml/2009/9/main" uri="{F057638F-6D5F-4e77-A914-E7F072B9BCA8}">
        <x14:sourceConnection name="ThisWorkbookDataModel"/>
      </ext>
    </extLst>
  </cacheSource>
  <cacheFields count="3">
    <cacheField name="[Measures].[Sum of Actual Sales]" caption="Sum of Actual Sales" numFmtId="0" hierarchy="50" level="32767"/>
    <cacheField name="[Salesman].[Salesman Name].[Salesman Name]" caption="Salesman Name" numFmtId="0" hierarchy="18" level="1">
      <sharedItems count="5">
        <s v="Samuel George"/>
        <s v="Shweta Kalla "/>
        <s v="Veena Bath "/>
        <s v="Vijay Dev"/>
        <s v="Wahid Khan"/>
      </sharedItems>
    </cacheField>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2"/>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1"/>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0"/>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7743101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0968171296" createdVersion="5" refreshedVersion="7" minRefreshableVersion="3" recordCount="0" supportSubquery="1" supportAdvancedDrill="1" xr:uid="{F91F766A-CF0D-4805-A173-4CE74F722A72}">
  <cacheSource type="external" connectionId="1">
    <extLst>
      <ext xmlns:x14="http://schemas.microsoft.com/office/spreadsheetml/2009/9/main" uri="{F057638F-6D5F-4e77-A914-E7F072B9BCA8}">
        <x14:sourceConnection name="ThisWorkbookDataModel"/>
      </ext>
    </extLst>
  </cacheSource>
  <cacheFields count="4">
    <cacheField name="[Stores].[Store Name].[Store Name]" caption="Store Name" numFmtId="0" hierarchy="30" level="1">
      <sharedItems count="50">
        <s v="Ashstore"/>
        <s v="Beam store"/>
        <s v="Century store"/>
        <s v="Champion store"/>
        <s v="Cheap store"/>
        <s v="Discounts store"/>
        <s v="Gecko store"/>
        <s v="Glut store"/>
        <s v="Jaguar store"/>
        <s v="Managestore"/>
        <s v="Miss store"/>
        <s v="Office store"/>
        <s v="Open store"/>
        <s v="Plan store"/>
        <s v="Promotions store"/>
        <s v="Safe store"/>
        <s v="Sept store"/>
        <s v="Software store"/>
        <s v="Sound store"/>
        <s v="Store Supermarket"/>
        <s v="Store Amazing"/>
        <s v="Store Atto"/>
        <s v="Store Basket"/>
        <s v="Store Final"/>
        <s v="Store Forum"/>
        <s v="Store Ice"/>
        <s v="Store Lean"/>
        <s v="Store Locker"/>
        <s v="Store Plan"/>
        <s v="Store Productions"/>
        <s v="Store Quipo"/>
        <s v="Store Scry"/>
        <s v="Store Successful"/>
        <s v="Store Theme"/>
        <s v="Store Vamp"/>
        <s v="Storeag"/>
        <s v="Storearts"/>
        <s v="Storebas"/>
        <s v="Storebeam"/>
        <s v="Storecitrus"/>
        <s v="Storeclean"/>
        <s v="Storecox"/>
        <s v="Storedog"/>
        <s v="Storeed"/>
        <s v="Storeform"/>
        <s v="Storekiss"/>
        <s v="Storepya"/>
        <s v="Storewen"/>
        <s v="Titan store"/>
        <s v="Yowstore"/>
      </sharedItems>
    </cacheField>
    <cacheField name="[Measures].[Sum of Actual Sales]" caption="Sum of Actual Sales" numFmtId="0" hierarchy="50" level="32767"/>
    <cacheField name="[Stores].[Store ID].[Store ID]" caption="Store ID" numFmtId="0" hierarchy="29" level="1">
      <sharedItems count="50">
        <s v="STR-1"/>
        <s v="STR-10"/>
        <s v="STR-11"/>
        <s v="STR-12"/>
        <s v="STR-13"/>
        <s v="STR-14"/>
        <s v="STR-15"/>
        <s v="STR-16"/>
        <s v="STR-17"/>
        <s v="STR-18"/>
        <s v="STR-19"/>
        <s v="STR-2"/>
        <s v="STR-20"/>
        <s v="STR-21"/>
        <s v="STR-22"/>
        <s v="STR-23"/>
        <s v="STR-24"/>
        <s v="STR-25"/>
        <s v="STR-26"/>
        <s v="STR-27"/>
        <s v="STR-28"/>
        <s v="STR-29"/>
        <s v="STR-3"/>
        <s v="STR-30"/>
        <s v="STR-31"/>
        <s v="STR-32"/>
        <s v="STR-33"/>
        <s v="STR-34"/>
        <s v="STR-35"/>
        <s v="STR-36"/>
        <s v="STR-37"/>
        <s v="STR-38"/>
        <s v="STR-39"/>
        <s v="STR-4"/>
        <s v="STR-40"/>
        <s v="STR-41"/>
        <s v="STR-42"/>
        <s v="STR-43"/>
        <s v="STR-44"/>
        <s v="STR-45"/>
        <s v="STR-46"/>
        <s v="STR-47"/>
        <s v="STR-48"/>
        <s v="STR-49"/>
        <s v="STR-5"/>
        <s v="STR-50"/>
        <s v="STR-6"/>
        <s v="STR-7"/>
        <s v="STR-8"/>
        <s v="STR-9"/>
      </sharedItems>
    </cacheField>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2" memberValueDatatype="130" unbalanced="0">
      <fieldsUsage count="2">
        <fieldUsage x="-1"/>
        <fieldUsage x="2"/>
      </fieldsUsage>
    </cacheHierarchy>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1"/>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9978825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0978703703" createdVersion="5" refreshedVersion="7" minRefreshableVersion="3" recordCount="0" supportSubquery="1" supportAdvancedDrill="1" xr:uid="{A02EE42F-9663-4BF0-8D78-A2CEA4299E2D}">
  <cacheSource type="external" connectionId="1">
    <extLst>
      <ext xmlns:x14="http://schemas.microsoft.com/office/spreadsheetml/2009/9/main" uri="{F057638F-6D5F-4e77-A914-E7F072B9BCA8}">
        <x14:sourceConnection name="ThisWorkbookDataModel"/>
      </ext>
    </extLst>
  </cacheSource>
  <cacheFields count="5">
    <cacheField name="[Period].[Date (Month)].[Date (Month)]" caption="Date (Month)" numFmtId="0" hierarchy="9" level="1">
      <sharedItems count="12">
        <s v="Jan"/>
        <s v="Feb"/>
        <s v="Mar"/>
        <s v="Apr"/>
        <s v="May"/>
        <s v="Jun"/>
        <s v="Jul"/>
        <s v="Aug"/>
        <s v="Sep"/>
        <s v="Oct"/>
        <s v="Nov"/>
        <s v="Dec"/>
      </sharedItems>
    </cacheField>
    <cacheField name="[Period].[Date (Quarter)].[Date (Quarter)]" caption="Date (Quarter)" numFmtId="0" hierarchy="7" level="1">
      <sharedItems count="4">
        <s v="Qtr1"/>
        <s v="Qtr2"/>
        <s v="Qtr3"/>
        <s v="Qtr4"/>
      </sharedItems>
    </cacheField>
    <cacheField name="[Period].[Date (Year)].[Date (Year)]" caption="Date (Year)" numFmtId="0" hierarchy="6" level="1">
      <sharedItems count="3">
        <s v="2018"/>
        <s v="2019"/>
        <s v="2020"/>
      </sharedItems>
    </cacheField>
    <cacheField name="[Measures].[Sum of Actual Sales]" caption="Sum of Actual Sales" numFmtId="0" hierarchy="50" level="32767"/>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2"/>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1"/>
      </fieldsUsage>
    </cacheHierarchy>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2" memberValueDatatype="130" unbalanced="0">
      <fieldsUsage count="2">
        <fieldUsage x="-1"/>
        <fieldUsage x="0"/>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5549419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0984606484" createdVersion="5" refreshedVersion="7" minRefreshableVersion="3" recordCount="0" supportSubquery="1" supportAdvancedDrill="1" xr:uid="{CFE2B995-0C98-4080-96F2-E441545AA9DB}">
  <cacheSource type="external" connectionId="1">
    <extLst>
      <ext xmlns:x14="http://schemas.microsoft.com/office/spreadsheetml/2009/9/main" uri="{F057638F-6D5F-4e77-A914-E7F072B9BCA8}">
        <x14:sourceConnection name="ThisWorkbookDataModel"/>
      </ext>
    </extLst>
  </cacheSource>
  <cacheFields count="4">
    <cacheField name="[Salesman].[Salesman Name].[Salesman Name]" caption="Salesman Name" numFmtId="0" hierarchy="18" level="1">
      <sharedItems count="20">
        <s v="Bhola Rampersad "/>
        <s v="Deepa Mangal "/>
        <s v="Jawahar Sawant"/>
        <s v="Jessica Singhal "/>
        <s v="Manoj Aggarwal"/>
        <s v="Maya Malhotra "/>
        <s v="Nalini Majumdar "/>
        <s v="Nancy Mohan"/>
        <s v="Naresh Ganguly"/>
        <s v="Neela Chaudry "/>
        <s v="Rakhi Anne "/>
        <s v="Rebecca Jones"/>
        <s v="Samuel George"/>
        <s v="Shweta Kalla "/>
        <s v="Somnath Chanda"/>
        <s v="Tejaswani Butala "/>
        <s v="Usha Chohan "/>
        <s v="Veena Bath "/>
        <s v="Vijay Dev"/>
        <s v="Wahid Khan"/>
      </sharedItems>
    </cacheField>
    <cacheField name="[Measures].[Sum of Actual Visits]" caption="Sum of Actual Visits" numFmtId="0" hierarchy="52" level="32767"/>
    <cacheField name="[Measures].[Sum of Target Visits]" caption="Sum of Target Visits" numFmtId="0" hierarchy="53" level="32767"/>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0"/>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oneField="1">
      <fieldsUsage count="1">
        <fieldUsage x="1"/>
      </fieldsUsage>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oneField="1">
      <fieldsUsage count="1">
        <fieldUsage x="2"/>
      </fieldsUsage>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9106970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0988425925" createdVersion="5" refreshedVersion="7" minRefreshableVersion="3" recordCount="0" supportSubquery="1" supportAdvancedDrill="1" xr:uid="{433F8900-CF30-46FB-B8C6-77FFBC8A4A7C}">
  <cacheSource type="external" connectionId="1">
    <extLst>
      <ext xmlns:x14="http://schemas.microsoft.com/office/spreadsheetml/2009/9/main" uri="{F057638F-6D5F-4e77-A914-E7F072B9BCA8}">
        <x14:sourceConnection name="ThisWorkbookDataModel"/>
      </ext>
    </extLst>
  </cacheSource>
  <cacheFields count="4">
    <cacheField name="[Measures].[Sum of Actual Sales]" caption="Sum of Actual Sales" numFmtId="0" hierarchy="50" level="32767"/>
    <cacheField name="[Measures].[Sum of Target Sales]" caption="Sum of Target Sales" numFmtId="0" hierarchy="51" level="32767"/>
    <cacheField name="[Salesman].[Salesman Name].[Salesman Name]" caption="Salesman Name" numFmtId="0" hierarchy="18" level="1">
      <sharedItems count="20">
        <s v="Bhola Rampersad "/>
        <s v="Deepa Mangal "/>
        <s v="Jawahar Sawant"/>
        <s v="Jessica Singhal "/>
        <s v="Manoj Aggarwal"/>
        <s v="Maya Malhotra "/>
        <s v="Nalini Majumdar "/>
        <s v="Nancy Mohan"/>
        <s v="Naresh Ganguly"/>
        <s v="Neela Chaudry "/>
        <s v="Rakhi Anne "/>
        <s v="Rebecca Jones"/>
        <s v="Samuel George"/>
        <s v="Shweta Kalla "/>
        <s v="Somnath Chanda"/>
        <s v="Tejaswani Butala "/>
        <s v="Usha Chohan "/>
        <s v="Veena Bath "/>
        <s v="Vijay Dev"/>
        <s v="Wahid Khan"/>
      </sharedItems>
    </cacheField>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2"/>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0"/>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oneField="1">
      <fieldsUsage count="1">
        <fieldUsage x="1"/>
      </fieldsUsage>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8341962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671029398145" createdVersion="5" refreshedVersion="7" minRefreshableVersion="3" recordCount="0" supportSubquery="1" supportAdvancedDrill="1" xr:uid="{37BB95CC-4B09-4C72-BC78-E37EB8AD2AD1}">
  <cacheSource type="external" connectionId="1">
    <extLst>
      <ext xmlns:x14="http://schemas.microsoft.com/office/spreadsheetml/2009/9/main" uri="{F057638F-6D5F-4e77-A914-E7F072B9BCA8}">
        <x14:sourceConnection name="ThisWorkbookDataModel"/>
      </ext>
    </extLst>
  </cacheSource>
  <cacheFields count="5">
    <cacheField name="[Period].[Date (Month)].[Date (Month)]" caption="Date (Month)" numFmtId="0" hierarchy="9" level="1">
      <sharedItems count="12">
        <s v="Jan"/>
        <s v="Feb"/>
        <s v="Mar"/>
        <s v="Apr"/>
        <s v="May"/>
        <s v="Jun"/>
        <s v="Jul"/>
        <s v="Aug"/>
        <s v="Sep"/>
        <s v="Oct"/>
        <s v="Nov"/>
        <s v="Dec"/>
      </sharedItems>
    </cacheField>
    <cacheField name="[Period].[Date (Quarter)].[Date (Quarter)]" caption="Date (Quarter)" numFmtId="0" hierarchy="7" level="1">
      <sharedItems count="4">
        <s v="Qtr1"/>
        <s v="Qtr2"/>
        <s v="Qtr3"/>
        <s v="Qtr4"/>
      </sharedItems>
    </cacheField>
    <cacheField name="[Period].[Date (Year)].[Date (Year)]" caption="Date (Year)" numFmtId="0" hierarchy="6" level="1">
      <sharedItems count="3">
        <s v="2018"/>
        <s v="2019"/>
        <s v="2020"/>
      </sharedItems>
    </cacheField>
    <cacheField name="[Measures].[Sum of Actual Sales]" caption="Sum of Actual Sales" numFmtId="0" hierarchy="50" level="32767"/>
    <cacheField name="[Region].[Region].[Region]" caption="Region" numFmtId="0" hierarchy="13"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2" memberValueDatatype="130" unbalanced="0">
      <fieldsUsage count="2">
        <fieldUsage x="-1"/>
        <fieldUsage x="2"/>
      </fieldsUsage>
    </cacheHierarchy>
    <cacheHierarchy uniqueName="[Period].[Date (Quarter)]" caption="Date (Quarter)" attribute="1" defaultMemberUniqueName="[Period].[Date (Quarter)].[All]" allUniqueName="[Period].[Date (Quarter)].[All]" dimensionUniqueName="[Period]" displayFolder="" count="2" memberValueDatatype="130" unbalanced="0">
      <fieldsUsage count="2">
        <fieldUsage x="-1"/>
        <fieldUsage x="1"/>
      </fieldsUsage>
    </cacheHierarchy>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2" memberValueDatatype="130" unbalanced="0">
      <fieldsUsage count="2">
        <fieldUsage x="-1"/>
        <fieldUsage x="0"/>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3"/>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5048729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 AVNISH" refreshedDate="44541.726447106485" createdVersion="5" refreshedVersion="7" minRefreshableVersion="3" recordCount="0" supportSubquery="1" supportAdvancedDrill="1" xr:uid="{48D8D60F-E8CB-4181-A6DD-2A48CFDA7C34}">
  <cacheSource type="external" connectionId="1">
    <extLst>
      <ext xmlns:x14="http://schemas.microsoft.com/office/spreadsheetml/2009/9/main" uri="{F057638F-6D5F-4e77-A914-E7F072B9BCA8}">
        <x14:sourceConnection name="ThisWorkbookDataModel"/>
      </ext>
    </extLst>
  </cacheSource>
  <cacheFields count="4">
    <cacheField name="[Measures].[Sum of Actual Sales]" caption="Sum of Actual Sales" numFmtId="0" hierarchy="50" level="32767"/>
    <cacheField name="[Measures].[Sum of Target Sales]" caption="Sum of Target Sales" numFmtId="0" hierarchy="51" level="32767"/>
    <cacheField name="[Salesman].[Salesman Name].[Salesman Name]" caption="Salesman Name" numFmtId="0" hierarchy="18" level="1">
      <sharedItems count="20">
        <s v="Bhola Rampersad "/>
        <s v="Deepa Mangal "/>
        <s v="Jawahar Sawant"/>
        <s v="Jessica Singhal "/>
        <s v="Manoj Aggarwal"/>
        <s v="Maya Malhotra "/>
        <s v="Nalini Majumdar "/>
        <s v="Nancy Mohan"/>
        <s v="Naresh Ganguly"/>
        <s v="Neela Chaudry "/>
        <s v="Rakhi Anne "/>
        <s v="Rebecca Jones"/>
        <s v="Samuel George"/>
        <s v="Shweta Kalla "/>
        <s v="Somnath Chanda"/>
        <s v="Tejaswani Butala "/>
        <s v="Usha Chohan "/>
        <s v="Veena Bath "/>
        <s v="Vijay Dev"/>
        <s v="Wahid Khan"/>
      </sharedItems>
    </cacheField>
    <cacheField name="[Stores].[Retailer Class].[Retailer Class]" caption="Retailer Class" numFmtId="0" hierarchy="34" level="1">
      <sharedItems containsSemiMixedTypes="0" containsNonDate="0" containsString="0"/>
    </cacheField>
  </cacheFields>
  <cacheHierarchies count="65">
    <cacheHierarchy uniqueName="[Period].[Period #]" caption="Period #" attribute="1" defaultMemberUniqueName="[Period].[Period #].[All]" allUniqueName="[Period].[Period #].[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caption="Period" attribute="1" defaultMemberUniqueName="[Period].[Period].[All]" allUniqueName="[Period].[Perio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0" memberValueDatatype="130" unbalanced="0"/>
    <cacheHierarchy uniqueName="[Period].[Date_Year_Mon]" caption="Date_Year_Mon" defaultMemberUniqueName="[Period].[Date_Year_Mon].[All]" allUniqueName="[Period].[Date_Year_Mon].[All]" dimensionUniqueName="[Period]" displayFolder="" count="0" unbalanced="0"/>
    <cacheHierarchy uniqueName="[Period].[Date (Year)]" caption="Date (Year)" attribute="1" defaultMemberUniqueName="[Period].[Date (Year)].[All]" allUniqueName="[Period].[Date (Year)].[All]" dimensionUniqueName="[Period]" displayFolder="" count="0"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Index)]" caption="Date (Month Index)" attribute="1" defaultMemberUniqueName="[Period].[Date (Month Index)].[All]" allUniqueName="[Period].[Date (Month Index)].[All]" dimensionUniqueName="[Period]" displayFolder="" count="0" memberValueDatatype="2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2"/>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Code]" caption="SKU Code" attribute="1" defaultMemberUniqueName="[SKU].[SKU Code].[All]" allUniqueName="[SKU].[SKU Code].[All]" dimensionUniqueName="[SKU]" displayFolder="" count="0"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fieldsUsage count="2">
        <fieldUsage x="-1"/>
        <fieldUsage x="3"/>
      </fieldsUsage>
    </cacheHierarchy>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Transaction #]" caption="Transaction #" attribute="1" defaultMemberUniqueName="[Transaction].[Transaction #].[All]" allUniqueName="[Transaction].[Transaction #].[All]" dimensionUniqueName="[Transaction]" displayFolder="" count="0" memberValueDatatype="20" unbalanced="0"/>
    <cacheHierarchy uniqueName="[Transaction].[Salesman ID]" caption="Salesman ID" attribute="1" defaultMemberUniqueName="[Transaction].[Salesman ID].[All]" allUniqueName="[Transaction].[Salesman ID].[All]" dimensionUniqueName="[Transaction]" displayFolder="" count="0" memberValueDatatype="130" unbalanced="0"/>
    <cacheHierarchy uniqueName="[Transaction].[City ID]" caption="City ID" attribute="1" defaultMemberUniqueName="[Transaction].[City ID].[All]" allUniqueName="[Transaction].[City ID].[All]" dimensionUniqueName="[Transaction]" displayFolder="" count="0" memberValueDatatype="130" unbalanced="0"/>
    <cacheHierarchy uniqueName="[Transaction].[SKU Code]" caption="SKU Code" attribute="1" defaultMemberUniqueName="[Transaction].[SKU Code].[All]" allUniqueName="[Transaction].[SKU Code].[All]" dimensionUniqueName="[Transaction]" displayFolder="" count="0" memberValueDatatype="130" unbalanced="0"/>
    <cacheHierarchy uniqueName="[Transaction].[Store ID]" caption="Store ID" attribute="1" defaultMemberUniqueName="[Transaction].[Store ID].[All]" allUniqueName="[Transaction].[Store ID].[All]" dimensionUniqueName="[Transaction]" displayFolder="" count="0" memberValueDatatype="130" unbalanced="0"/>
    <cacheHierarchy uniqueName="[Transaction].[Period ID]" caption="Period ID" attribute="1" defaultMemberUniqueName="[Transaction].[Period ID].[All]" allUniqueName="[Transaction].[Period ID].[All]" dimensionUniqueName="[Transaction]" displayFolder="" count="0" memberValueDatatype="130" unbalanced="0"/>
    <cacheHierarchy uniqueName="[Transaction].[Unique Transaction ID]" caption="Unique Transaction ID" attribute="1" defaultMemberUniqueName="[Transaction].[Unique Transaction ID].[All]" allUniqueName="[Transaction].[Unique Transaction ID].[All]" dimensionUniqueName="[Transaction]" displayFolder="" count="0" memberValueDatatype="130" unbalanced="0"/>
    <cacheHierarchy uniqueName="[Transaction].[Actual Sales]" caption="Actual Sales" attribute="1" defaultMemberUniqueName="[Transaction].[Actual Sales].[All]" allUniqueName="[Transaction].[Actual Sales].[All]" dimensionUniqueName="[Transaction]" displayFolder="" count="0" memberValueDatatype="20" unbalanced="0"/>
    <cacheHierarchy uniqueName="[Transaction].[Target Sales]" caption="Target Sales" attribute="1" defaultMemberUniqueName="[Transaction].[Target Sales].[All]" allUniqueName="[Transaction].[Target Sales].[All]" dimensionUniqueName="[Transaction]" displayFolder="" count="0" memberValueDatatype="5" unbalanced="0"/>
    <cacheHierarchy uniqueName="[Transaction].[Actual Visits]" caption="Actual Visits" attribute="1" defaultMemberUniqueName="[Transaction].[Actual Visits].[All]" allUniqueName="[Transaction].[Actual Visits].[All]" dimensionUniqueName="[Transaction]" displayFolder="" count="0" memberValueDatatype="5" unbalanced="0"/>
    <cacheHierarchy uniqueName="[Transaction].[Target Visits]" caption="Target Visits" attribute="1" defaultMemberUniqueName="[Transaction].[Target Visits].[All]" allUniqueName="[Transaction].[Target Visits].[All]" dimensionUniqueName="[Transaction]" displayFolder="" count="0" memberValueDatatype="5" unbalanced="0"/>
    <cacheHierarchy uniqueName="[Transaction].[Rand Sales]" caption="Rand Sales" attribute="1" defaultMemberUniqueName="[Transaction].[Rand Sales].[All]" allUniqueName="[Transaction].[Rand Sales].[All]" dimensionUniqueName="[Transaction]" displayFolder="" count="0" memberValueDatatype="5" unbalanced="0"/>
    <cacheHierarchy uniqueName="[Transaction].[Rand Visits]" caption="Rand Visits" attribute="1" defaultMemberUniqueName="[Transaction].[Rand Visits].[All]" allUniqueName="[Transaction].[Rand Visits].[All]" dimensionUniqueName="[Transaction]" displayFolder="" count="0" memberValueDatatype="5" unbalanced="0"/>
    <cacheHierarchy uniqueName="[Measures].[Sum of Actual Sales]" caption="Sum of Actual Sales" measure="1" displayFolder="" measureGroup="Transaction" count="0" oneField="1">
      <fieldsUsage count="1">
        <fieldUsage x="0"/>
      </fieldsUsage>
      <extLst>
        <ext xmlns:x15="http://schemas.microsoft.com/office/spreadsheetml/2010/11/main" uri="{B97F6D7D-B522-45F9-BDA1-12C45D357490}">
          <x15:cacheHierarchy aggregatedColumn="44"/>
        </ext>
      </extLst>
    </cacheHierarchy>
    <cacheHierarchy uniqueName="[Measures].[Sum of Target Sales]" caption="Sum of Target Sales" measure="1" displayFolder="" measureGroup="Transaction" count="0" oneField="1">
      <fieldsUsage count="1">
        <fieldUsage x="1"/>
      </fieldsUsage>
      <extLst>
        <ext xmlns:x15="http://schemas.microsoft.com/office/spreadsheetml/2010/11/main" uri="{B97F6D7D-B522-45F9-BDA1-12C45D357490}">
          <x15:cacheHierarchy aggregatedColumn="45"/>
        </ext>
      </extLst>
    </cacheHierarchy>
    <cacheHierarchy uniqueName="[Measures].[Sum of Actual Visits]" caption="Sum of Actual Visits" measure="1" displayFolder="" measureGroup="Transaction" count="0">
      <extLst>
        <ext xmlns:x15="http://schemas.microsoft.com/office/spreadsheetml/2010/11/main" uri="{B97F6D7D-B522-45F9-BDA1-12C45D357490}">
          <x15:cacheHierarchy aggregatedColumn="46"/>
        </ext>
      </extLst>
    </cacheHierarchy>
    <cacheHierarchy uniqueName="[Measures].[Sum of Target Visits]" caption="Sum of Target Visits" measure="1" displayFolder="" measureGroup="Transaction" count="0">
      <extLst>
        <ext xmlns:x15="http://schemas.microsoft.com/office/spreadsheetml/2010/11/main" uri="{B97F6D7D-B522-45F9-BDA1-12C45D357490}">
          <x15:cacheHierarchy aggregatedColumn="47"/>
        </ext>
      </extLst>
    </cacheHierarchy>
    <cacheHierarchy uniqueName="[Measures].[Sum of Date (Month Index)]" caption="Sum of Date (Month Index)" measure="1" displayFolder="" measureGroup="Period" count="0">
      <extLst>
        <ext xmlns:x15="http://schemas.microsoft.com/office/spreadsheetml/2010/11/main" uri="{B97F6D7D-B522-45F9-BDA1-12C45D357490}">
          <x15:cacheHierarchy aggregatedColumn="8"/>
        </ext>
      </extLst>
    </cacheHierarchy>
    <cacheHierarchy uniqueName="[Measures].[MTD Sales]" caption="MTD Sales" measure="1" displayFolder="" measureGroup="Transaction" count="0"/>
    <cacheHierarchy uniqueName="[Measures].[YTD Sales]" caption="YTD Sales" measure="1" displayFolder="" measureGroup="Transaction" count="0"/>
    <cacheHierarchy uniqueName="[Measures].[QTD Sales]" caption="QTD Sales" measure="1" displayFolder="" measureGroup="Transaction" count="0"/>
    <cacheHierarchy uniqueName="[Measures].[__XL_Count Transaction]" caption="__XL_Count Transaction" measure="1" displayFolder="" measureGroup="Transaction" count="0" hidden="1"/>
    <cacheHierarchy uniqueName="[Measures].[__XL_Count Region]" caption="__XL_Count Region" measure="1" displayFolder="" measureGroup="Region" count="0" hidden="1"/>
    <cacheHierarchy uniqueName="[Measures].[__XL_Count Period]" caption="__XL_Count Period" measure="1" displayFolder="" measureGroup="Period" count="0" hidden="1"/>
    <cacheHierarchy uniqueName="[Measures].[__XL_Count Salesman]" caption="__XL_Count Salesman" measure="1" displayFolder="" measureGroup="Salesma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 uniqueName="[Transaction]" caption="Transaction"/>
  </dimensions>
  <measureGroups count="6">
    <measureGroup name="Period" caption="Period"/>
    <measureGroup name="Region" caption="Region"/>
    <measureGroup name="Salesman" caption="Salesman"/>
    <measureGroup name="SKU" caption="SKU"/>
    <measureGroup name="Stores" caption="Stores"/>
    <measureGroup name="Transaction" caption="Transaction"/>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pivotCacheId="17215178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9B773C-E0BD-4E21-B60E-ECC37EC927F4}" name="PivotChartTable6" cacheId="154"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5">
  <location ref="A1:B53"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3">
    <field x="2"/>
    <field x="1"/>
    <field x="0"/>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Items count="1">
    <i/>
  </colItems>
  <dataFields count="1">
    <dataField name="Sum of Actual Sales" fld="3"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6" series="1">
      <pivotArea type="data" outline="0" fieldPosition="0">
        <references count="1">
          <reference field="4294967294" count="1" selected="0">
            <x v="0"/>
          </reference>
        </references>
      </pivotArea>
    </chartFormat>
    <chartFormat chart="1" format="37" series="1">
      <pivotArea type="data" outline="0" fieldPosition="0">
        <references count="1">
          <reference field="4294967294" count="1" selected="0">
            <x v="0"/>
          </reference>
        </references>
      </pivotArea>
    </chartFormat>
    <chartFormat chart="2" format="38" series="1">
      <pivotArea type="data" outline="0" fieldPosition="0">
        <references count="1">
          <reference field="4294967294" count="1" selected="0">
            <x v="0"/>
          </reference>
        </references>
      </pivotArea>
    </chartFormat>
    <chartFormat chart="3" format="39" series="1">
      <pivotArea type="data" outline="0" fieldPosition="0">
        <references count="1">
          <reference field="4294967294" count="1" selected="0">
            <x v="0"/>
          </reference>
        </references>
      </pivotArea>
    </chartFormat>
    <chartFormat chart="4" format="40"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6"/>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2" columnCount="1" cacheId="345281964">
        <x15:pivotRow count="1">
          <x15:c t="e">
            <x15:v/>
          </x15:c>
        </x15:pivotRow>
        <x15:pivotRow count="1">
          <x15:c t="e">
            <x15:v/>
          </x15:c>
        </x15:pivotRow>
        <x15:pivotRow count="1">
          <x15:c>
            <x15:v>615</x15:v>
          </x15:c>
        </x15:pivotRow>
        <x15:pivotRow count="1">
          <x15:c>
            <x15:v>800</x15:v>
          </x15:c>
        </x15:pivotRow>
        <x15:pivotRow count="1">
          <x15:c>
            <x15:v>291</x15:v>
          </x15:c>
        </x15:pivotRow>
        <x15:pivotRow count="1">
          <x15:c t="e">
            <x15:v/>
          </x15:c>
        </x15:pivotRow>
        <x15:pivotRow count="1">
          <x15:c>
            <x15:v>369</x15:v>
          </x15:c>
        </x15:pivotRow>
        <x15:pivotRow count="1">
          <x15:c>
            <x15:v>503</x15:v>
          </x15:c>
        </x15:pivotRow>
        <x15:pivotRow count="1">
          <x15:c>
            <x15:v>192</x15:v>
          </x15:c>
        </x15:pivotRow>
        <x15:pivotRow count="1">
          <x15:c t="e">
            <x15:v/>
          </x15:c>
        </x15:pivotRow>
        <x15:pivotRow count="1">
          <x15:c>
            <x15:v>655</x15:v>
          </x15:c>
        </x15:pivotRow>
        <x15:pivotRow count="1">
          <x15:c>
            <x15:v>305</x15:v>
          </x15:c>
        </x15:pivotRow>
        <x15:pivotRow count="1">
          <x15:c>
            <x15:v>816</x15:v>
          </x15:c>
        </x15:pivotRow>
        <x15:pivotRow count="1">
          <x15:c t="e">
            <x15:v/>
          </x15:c>
        </x15:pivotRow>
        <x15:pivotRow count="1">
          <x15:c>
            <x15:v>8</x15:v>
          </x15:c>
        </x15:pivotRow>
        <x15:pivotRow count="1">
          <x15:c>
            <x15:v>393</x15:v>
          </x15:c>
        </x15:pivotRow>
        <x15:pivotRow count="1">
          <x15:c>
            <x15:v>273</x15:v>
          </x15:c>
        </x15:pivotRow>
        <x15:pivotRow count="1">
          <x15:c t="e">
            <x15:v/>
          </x15:c>
        </x15:pivotRow>
        <x15:pivotRow count="1">
          <x15:c t="e">
            <x15:v/>
          </x15:c>
        </x15:pivotRow>
        <x15:pivotRow count="1">
          <x15:c>
            <x15:v>311</x15:v>
          </x15:c>
        </x15:pivotRow>
        <x15:pivotRow count="1">
          <x15:c>
            <x15:v>418</x15:v>
          </x15:c>
        </x15:pivotRow>
        <x15:pivotRow count="1">
          <x15:c>
            <x15:v>242</x15:v>
          </x15:c>
        </x15:pivotRow>
        <x15:pivotRow count="1">
          <x15:c t="e">
            <x15:v/>
          </x15:c>
        </x15:pivotRow>
        <x15:pivotRow count="1">
          <x15:c>
            <x15:v>698</x15:v>
          </x15:c>
        </x15:pivotRow>
        <x15:pivotRow count="1">
          <x15:c>
            <x15:v>623</x15:v>
          </x15:c>
        </x15:pivotRow>
        <x15:pivotRow count="1">
          <x15:c>
            <x15:v>818</x15:v>
          </x15:c>
        </x15:pivotRow>
        <x15:pivotRow count="1">
          <x15:c t="e">
            <x15:v/>
          </x15:c>
        </x15:pivotRow>
        <x15:pivotRow count="1">
          <x15:c>
            <x15:v>381</x15:v>
          </x15:c>
        </x15:pivotRow>
        <x15:pivotRow count="1">
          <x15:c>
            <x15:v>101</x15:v>
          </x15:c>
        </x15:pivotRow>
        <x15:pivotRow count="1">
          <x15:c>
            <x15:v>482</x15:v>
          </x15:c>
        </x15:pivotRow>
        <x15:pivotRow count="1">
          <x15:c t="e">
            <x15:v/>
          </x15:c>
        </x15:pivotRow>
        <x15:pivotRow count="1">
          <x15:c>
            <x15:v>747</x15:v>
          </x15:c>
        </x15:pivotRow>
        <x15:pivotRow count="1">
          <x15:c>
            <x15:v>456</x15:v>
          </x15:c>
        </x15:pivotRow>
        <x15:pivotRow count="1">
          <x15:c>
            <x15:v>239</x15:v>
          </x15:c>
        </x15:pivotRow>
        <x15:pivotRow count="1">
          <x15:c t="e">
            <x15:v/>
          </x15:c>
        </x15:pivotRow>
        <x15:pivotRow count="1">
          <x15:c t="e">
            <x15:v/>
          </x15:c>
        </x15:pivotRow>
        <x15:pivotRow count="1">
          <x15:c>
            <x15:v>137</x15:v>
          </x15:c>
        </x15:pivotRow>
        <x15:pivotRow count="1">
          <x15:c>
            <x15:v>703</x15:v>
          </x15:c>
        </x15:pivotRow>
        <x15:pivotRow count="1">
          <x15:c>
            <x15:v>734</x15:v>
          </x15:c>
        </x15:pivotRow>
        <x15:pivotRow count="1">
          <x15:c t="e">
            <x15:v/>
          </x15:c>
        </x15:pivotRow>
        <x15:pivotRow count="1">
          <x15:c>
            <x15:v>1242</x15:v>
          </x15:c>
        </x15:pivotRow>
        <x15:pivotRow count="1">
          <x15:c>
            <x15:v>214</x15:v>
          </x15:c>
        </x15:pivotRow>
        <x15:pivotRow count="1">
          <x15:c>
            <x15:v>69</x15:v>
          </x15:c>
        </x15:pivotRow>
        <x15:pivotRow count="1">
          <x15:c t="e">
            <x15:v/>
          </x15:c>
        </x15:pivotRow>
        <x15:pivotRow count="1">
          <x15:c>
            <x15:v>384</x15:v>
          </x15:c>
        </x15:pivotRow>
        <x15:pivotRow count="1">
          <x15:c>
            <x15:v>464</x15:v>
          </x15:c>
        </x15:pivotRow>
        <x15:pivotRow count="1">
          <x15:c>
            <x15:v>183</x15:v>
          </x15:c>
        </x15:pivotRow>
        <x15:pivotRow count="1">
          <x15:c t="e">
            <x15:v/>
          </x15:c>
        </x15:pivotRow>
        <x15:pivotRow count="1">
          <x15:c>
            <x15:v>508</x15:v>
          </x15:c>
        </x15:pivotRow>
        <x15:pivotRow count="1">
          <x15:c>
            <x15:v>619</x15:v>
          </x15:c>
        </x15:pivotRow>
        <x15:pivotRow count="1">
          <x15:c>
            <x15:v>900</x15:v>
          </x15:c>
        </x15:pivotRow>
        <x15:pivotRow count="1">
          <x15:c>
            <x15:v>16893</x15:v>
          </x15:c>
        </x15:pivotRow>
      </x15:pivotTableData>
    </ext>
    <ext xmlns:x15="http://schemas.microsoft.com/office/spreadsheetml/2010/11/main" uri="{E67621CE-5B39-4880-91FE-76760E9C1902}">
      <x15:pivotTableUISettings>
        <x15:activeTabTopLevelEntity name="[Period]"/>
        <x15:activeTabTopLevelEntity name="[Transaction]"/>
        <x15:activeTabTopLevelEntity name="[Region]"/>
        <x15:activeTabTopLevelEntity name="[Stores]"/>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DA72CE-D5BF-4949-837D-0543E3E01914}" name="PivotChartTable3" cacheId="6"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3">
  <location ref="A1:C22" firstHeaderRow="0" firstDataRow="1" firstDataCol="1"/>
  <pivotFields count="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Actual Visits" fld="1" baseField="0" baseItem="0"/>
    <dataField name="Sum of Target Visits" fld="2"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1" columnCount="2" cacheId="1910697081">
        <x15:pivotRow count="2">
          <x15:c>
            <x15:v>46.830891330891333</x15:v>
            <x15:x in="0"/>
          </x15:c>
          <x15:c>
            <x15:v>81.344288338104533</x15:v>
            <x15:x in="0"/>
          </x15:c>
        </x15:pivotRow>
        <x15:pivotRow count="2">
          <x15:c>
            <x15:v>43.526189909162049</x15:v>
            <x15:x in="0"/>
          </x15:c>
          <x15:c>
            <x15:v>80.438090463541727</x15:v>
            <x15:x in="0"/>
          </x15:c>
        </x15:pivotRow>
        <x15:pivotRow count="2">
          <x15:c>
            <x15:v>34.374974878922238</x15:v>
            <x15:x in="0"/>
          </x15:c>
          <x15:c>
            <x15:v>112.29492062326797</x15:v>
            <x15:x in="0"/>
          </x15:c>
        </x15:pivotRow>
        <x15:pivotRow count="2">
          <x15:c>
            <x15:v>45.778947368421058</x15:v>
            <x15:x in="0"/>
          </x15:c>
          <x15:c>
            <x15:v>106.17294649449302</x15:v>
            <x15:x in="0"/>
          </x15:c>
        </x15:pivotRow>
        <x15:pivotRow count="2">
          <x15:c>
            <x15:v>14.370109710550887</x15:v>
            <x15:x in="0"/>
          </x15:c>
          <x15:c>
            <x15:v>63.58230224459286</x15:v>
            <x15:x in="0"/>
          </x15:c>
        </x15:pivotRow>
        <x15:pivotRow count="2">
          <x15:c>
            <x15:v>39.074471606824552</x15:v>
            <x15:x in="0"/>
          </x15:c>
          <x15:c>
            <x15:v>101.50836122319134</x15:v>
            <x15:x in="0"/>
          </x15:c>
        </x15:pivotRow>
        <x15:pivotRow count="2">
          <x15:c>
            <x15:v>40.054945054945058</x15:v>
            <x15:x in="0"/>
          </x15:c>
          <x15:c>
            <x15:v>51.990216908238637</x15:v>
            <x15:x in="0"/>
          </x15:c>
        </x15:pivotRow>
        <x15:pivotRow count="2">
          <x15:c>
            <x15:v>52.742189183365653</x15:v>
            <x15:x in="0"/>
          </x15:c>
          <x15:c>
            <x15:v>82.206824013217101</x15:v>
            <x15:x in="0"/>
          </x15:c>
        </x15:pivotRow>
        <x15:pivotRow count="2">
          <x15:c>
            <x15:v>41.732923754092482</x15:v>
            <x15:x in="0"/>
          </x15:c>
          <x15:c>
            <x15:v>124.29673364762203</x15:v>
            <x15:x in="0"/>
          </x15:c>
        </x15:pivotRow>
        <x15:pivotRow count="2">
          <x15:c>
            <x15:v>47.130008845643516</x15:v>
            <x15:x in="0"/>
          </x15:c>
          <x15:c>
            <x15:v>115.90899305306404</x15:v>
            <x15:x in="0"/>
          </x15:c>
        </x15:pivotRow>
        <x15:pivotRow count="2">
          <x15:c>
            <x15:v>42.504318488529016</x15:v>
            <x15:x in="0"/>
          </x15:c>
          <x15:c>
            <x15:v>66.968602755307927</x15:v>
            <x15:x in="0"/>
          </x15:c>
        </x15:pivotRow>
        <x15:pivotRow count="2">
          <x15:c>
            <x15:v>91.468635531135533</x15:v>
            <x15:x in="0"/>
          </x15:c>
          <x15:c>
            <x15:v>141.95850037391341</x15:v>
            <x15:x in="0"/>
          </x15:c>
        </x15:pivotRow>
        <x15:pivotRow count="2">
          <x15:c>
            <x15:v>95.773715092097433</x15:v>
            <x15:x in="0"/>
          </x15:c>
          <x15:c>
            <x15:v>164.11585511150827</x15:v>
            <x15:x in="0"/>
          </x15:c>
        </x15:pivotRow>
        <x15:pivotRow count="2">
          <x15:c>
            <x15:v>92.377355977355975</x15:v>
            <x15:x in="0"/>
          </x15:c>
          <x15:c>
            <x15:v>170.53110803600174</x15:v>
            <x15:x in="0"/>
          </x15:c>
        </x15:pivotRow>
        <x15:pivotRow count="2">
          <x15:c>
            <x15:v>55.097002923976611</x15:v>
            <x15:x in="0"/>
          </x15:c>
          <x15:c>
            <x15:v>117.77774261944849</x15:v>
            <x15:x in="0"/>
          </x15:c>
        </x15:pivotRow>
        <x15:pivotRow count="2">
          <x15:c>
            <x15:v>27.196783625730994</x15:v>
            <x15:x in="0"/>
          </x15:c>
          <x15:c>
            <x15:v>87.19730478500216</x15:v>
            <x15:x in="0"/>
          </x15:c>
        </x15:pivotRow>
        <x15:pivotRow count="2">
          <x15:c>
            <x15:v>43.13223209538998</x15:v>
            <x15:x in="0"/>
          </x15:c>
          <x15:c>
            <x15:v>76.835635380734701</x15:v>
            <x15:x in="0"/>
          </x15:c>
        </x15:pivotRow>
        <x15:pivotRow count="2">
          <x15:c>
            <x15:v>46.338649933657678</x15:v>
            <x15:x in="0"/>
          </x15:c>
          <x15:c>
            <x15:v>67.432777579976715</x15:v>
            <x15:x in="0"/>
          </x15:c>
        </x15:pivotRow>
        <x15:pivotRow count="2">
          <x15:c>
            <x15:v>53.502766531713895</x15:v>
            <x15:x in="0"/>
          </x15:c>
          <x15:c>
            <x15:v>120.90498882771418</x15:v>
            <x15:x in="0"/>
          </x15:c>
        </x15:pivotRow>
        <x15:pivotRow count="2">
          <x15:c>
            <x15:v>105.45851697322286</x15:v>
            <x15:x in="0"/>
          </x15:c>
          <x15:c>
            <x15:v>158.71378312336537</x15:v>
            <x15:x in="0"/>
          </x15:c>
        </x15:pivotRow>
        <x15:pivotRow count="2">
          <x15:c>
            <x15:v>1058.4656288156293</x15:v>
            <x15:x in="0"/>
          </x15:c>
          <x15:c>
            <x15:v>2092.1799756023056</x15:v>
            <x15:x in="0"/>
          </x15:c>
        </x15:pivotRow>
      </x15:pivotTableData>
    </ext>
    <ext xmlns:x15="http://schemas.microsoft.com/office/spreadsheetml/2010/11/main" uri="{E67621CE-5B39-4880-91FE-76760E9C1902}">
      <x15:pivotTableUISettings>
        <x15:activeTabTopLevelEntity name="[Transaction]"/>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DA72CE-D5BF-4949-837D-0543E3E01914}" name="PivotChartTable2" cacheId="7"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C2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Actual Sales" fld="0" baseField="0" baseItem="0"/>
    <dataField name="Sum of Target Sales"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1" columnCount="2" cacheId="1834196253">
        <x15:pivotRow count="2">
          <x15:c>
            <x15:v>701</x15:v>
            <x15:x in="0"/>
          </x15:c>
          <x15:c>
            <x15:v>993.20505672617708</x15:v>
            <x15:x in="0"/>
          </x15:c>
        </x15:pivotRow>
        <x15:pivotRow count="2">
          <x15:c>
            <x15:v>731</x15:v>
            <x15:x in="0"/>
          </x15:c>
          <x15:c>
            <x15:v>1359.6618865540054</x15:v>
            <x15:x in="0"/>
          </x15:c>
        </x15:pivotRow>
        <x15:pivotRow count="2">
          <x15:c>
            <x15:v>610</x15:v>
            <x15:x in="0"/>
          </x15:c>
          <x15:c>
            <x15:v>1209.948584756419</x15:v>
            <x15:x in="0"/>
          </x15:c>
        </x15:pivotRow>
        <x15:pivotRow count="2">
          <x15:c>
            <x15:v>783</x15:v>
            <x15:x in="0"/>
          </x15:c>
          <x15:c>
            <x15:v>1649.3232838686445</x15:v>
            <x15:x in="0"/>
          </x15:c>
        </x15:pivotRow>
        <x15:pivotRow count="2">
          <x15:c>
            <x15:v>630</x15:v>
            <x15:x in="0"/>
          </x15:c>
          <x15:c>
            <x15:v>1544.7826712396968</x15:v>
            <x15:x in="0"/>
          </x15:c>
        </x15:pivotRow>
        <x15:pivotRow count="2">
          <x15:c>
            <x15:v>733</x15:v>
            <x15:x in="0"/>
          </x15:c>
          <x15:c>
            <x15:v>1393.2407365924066</x15:v>
            <x15:x in="0"/>
          </x15:c>
        </x15:pivotRow>
        <x15:pivotRow count="2">
          <x15:c>
            <x15:v>409</x15:v>
            <x15:x in="0"/>
          </x15:c>
          <x15:c>
            <x15:v>594.85332926378101</x15:v>
            <x15:x in="0"/>
          </x15:c>
        </x15:pivotRow>
        <x15:pivotRow count="2">
          <x15:c>
            <x15:v>837</x15:v>
            <x15:x in="0"/>
          </x15:c>
          <x15:c>
            <x15:v>1316.6305219507342</x15:v>
            <x15:x in="0"/>
          </x15:c>
        </x15:pivotRow>
        <x15:pivotRow count="2">
          <x15:c>
            <x15:v>801</x15:v>
            <x15:x in="0"/>
          </x15:c>
          <x15:c>
            <x15:v>1932.8963742397698</x15:v>
            <x15:x in="0"/>
          </x15:c>
        </x15:pivotRow>
        <x15:pivotRow count="2">
          <x15:c>
            <x15:v>347</x15:v>
            <x15:x in="0"/>
          </x15:c>
          <x15:c>
            <x15:v>1156.4750287190964</x15:v>
            <x15:x in="0"/>
          </x15:c>
        </x15:pivotRow>
        <x15:pivotRow count="2">
          <x15:c>
            <x15:v>574</x15:v>
            <x15:x in="0"/>
          </x15:c>
          <x15:c>
            <x15:v>884.02910437067521</x15:v>
            <x15:x in="0"/>
          </x15:c>
        </x15:pivotRow>
        <x15:pivotRow count="2">
          <x15:c>
            <x15:v>932</x15:v>
            <x15:x in="0"/>
          </x15:c>
          <x15:c>
            <x15:v>1465.3644887963003</x15:v>
            <x15:x in="0"/>
          </x15:c>
        </x15:pivotRow>
        <x15:pivotRow count="2">
          <x15:c>
            <x15:v>1564</x15:v>
            <x15:x in="0"/>
          </x15:c>
          <x15:c>
            <x15:v>2139.923091833537</x15:v>
            <x15:x in="0"/>
          </x15:c>
        </x15:pivotRow>
        <x15:pivotRow count="2">
          <x15:c>
            <x15:v>1900</x15:v>
            <x15:x in="0"/>
          </x15:c>
          <x15:c>
            <x15:v>2738.3243560498126</x15:v>
            <x15:x in="0"/>
          </x15:c>
        </x15:pivotRow>
        <x15:pivotRow count="2">
          <x15:c>
            <x15:v>658</x15:v>
            <x15:x in="0"/>
          </x15:c>
          <x15:c>
            <x15:v>1570.5116001769634</x15:v>
            <x15:x in="0"/>
          </x15:c>
        </x15:pivotRow>
        <x15:pivotRow count="2">
          <x15:c>
            <x15:v>538</x15:v>
            <x15:x in="0"/>
          </x15:c>
          <x15:c>
            <x15:v>1169.1585344009213</x15:v>
            <x15:x in="0"/>
          </x15:c>
        </x15:pivotRow>
        <x15:pivotRow count="2">
          <x15:c>
            <x15:v>654</x15:v>
            <x15:x in="0"/>
          </x15:c>
          <x15:c>
            <x15:v>1184.4225427392103</x15:v>
            <x15:x in="0"/>
          </x15:c>
        </x15:pivotRow>
        <x15:pivotRow count="2">
          <x15:c>
            <x15:v>1148</x15:v>
            <x15:x in="0"/>
          </x15:c>
          <x15:c>
            <x15:v>1691.9305428480213</x15:v>
            <x15:x in="0"/>
          </x15:c>
        </x15:pivotRow>
        <x15:pivotRow count="2">
          <x15:c>
            <x15:v>1121</x15:v>
            <x15:x in="0"/>
          </x15:c>
          <x15:c>
            <x15:v>1979.4832479119814</x15:v>
            <x15:x in="0"/>
          </x15:c>
        </x15:pivotRow>
        <x15:pivotRow count="2">
          <x15:c>
            <x15:v>1222</x15:v>
            <x15:x in="0"/>
          </x15:c>
          <x15:c>
            <x15:v>1792.0037472609749</x15:v>
            <x15:x in="0"/>
          </x15:c>
        </x15:pivotRow>
        <x15:pivotRow count="2">
          <x15:c>
            <x15:v>16893</x15:v>
            <x15:x in="0"/>
          </x15:c>
          <x15:c>
            <x15:v>29766.168730299134</x15:v>
            <x15:x in="0"/>
          </x15:c>
        </x15:pivotRow>
      </x15:pivotTableData>
    </ext>
    <ext xmlns:x15="http://schemas.microsoft.com/office/spreadsheetml/2010/11/main" uri="{E67621CE-5B39-4880-91FE-76760E9C1902}">
      <x15:pivotTableUISettings>
        <x15:activeTabTopLevelEntity name="[Transaction]"/>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22BF32-DF47-4219-8C2D-0528ECFA2185}" name="PivotChartTable1" cacheId="3"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52" firstHeaderRow="1" firstDataRow="1" firstDataCol="1"/>
  <pivotFields count="4">
    <pivotField allDrilled="1" subtotalTop="0" showAll="0" sortType="descending"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1">
    <i>
      <x v="17"/>
    </i>
    <i>
      <x v="44"/>
    </i>
    <i>
      <x v="12"/>
    </i>
    <i>
      <x v="7"/>
    </i>
    <i>
      <x v="26"/>
    </i>
    <i>
      <x v="3"/>
    </i>
    <i>
      <x v="24"/>
    </i>
    <i>
      <x v="32"/>
    </i>
    <i>
      <x v="16"/>
    </i>
    <i>
      <x v="1"/>
    </i>
    <i>
      <x v="4"/>
    </i>
    <i>
      <x v="11"/>
    </i>
    <i>
      <x v="45"/>
    </i>
    <i>
      <x v="20"/>
    </i>
    <i>
      <x v="31"/>
    </i>
    <i>
      <x v="41"/>
    </i>
    <i>
      <x v="34"/>
    </i>
    <i>
      <x v="19"/>
    </i>
    <i>
      <x/>
    </i>
    <i>
      <x v="5"/>
    </i>
    <i>
      <x v="29"/>
    </i>
    <i>
      <x v="30"/>
    </i>
    <i>
      <x v="46"/>
    </i>
    <i>
      <x v="15"/>
    </i>
    <i>
      <x v="49"/>
    </i>
    <i>
      <x v="13"/>
    </i>
    <i>
      <x v="40"/>
    </i>
    <i>
      <x v="23"/>
    </i>
    <i>
      <x v="25"/>
    </i>
    <i>
      <x v="28"/>
    </i>
    <i>
      <x v="18"/>
    </i>
    <i>
      <x v="43"/>
    </i>
    <i>
      <x v="10"/>
    </i>
    <i>
      <x v="36"/>
    </i>
    <i>
      <x v="9"/>
    </i>
    <i>
      <x v="37"/>
    </i>
    <i>
      <x v="39"/>
    </i>
    <i>
      <x v="22"/>
    </i>
    <i>
      <x v="2"/>
    </i>
    <i>
      <x v="6"/>
    </i>
    <i>
      <x v="38"/>
    </i>
    <i>
      <x v="21"/>
    </i>
    <i>
      <x v="47"/>
    </i>
    <i>
      <x v="48"/>
    </i>
    <i>
      <x v="33"/>
    </i>
    <i>
      <x v="8"/>
    </i>
    <i>
      <x v="14"/>
    </i>
    <i>
      <x v="27"/>
    </i>
    <i>
      <x v="42"/>
    </i>
    <i>
      <x v="35"/>
    </i>
    <i t="grand">
      <x/>
    </i>
  </rowItems>
  <colItems count="1">
    <i/>
  </colItems>
  <dataFields count="1">
    <dataField name="Sum of Actual Sales"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1" columnCount="1" cacheId="997882552">
        <x15:pivotRow count="1">
          <x15:c>
            <x15:v>860</x15:v>
          </x15:c>
        </x15:pivotRow>
        <x15:pivotRow count="1">
          <x15:c>
            <x15:v>743</x15:v>
          </x15:c>
        </x15:pivotRow>
        <x15:pivotRow count="1">
          <x15:c>
            <x15:v>696</x15:v>
          </x15:c>
        </x15:pivotRow>
        <x15:pivotRow count="1">
          <x15:c>
            <x15:v>681</x15:v>
          </x15:c>
        </x15:pivotRow>
        <x15:pivotRow count="1">
          <x15:c>
            <x15:v>674</x15:v>
          </x15:c>
        </x15:pivotRow>
        <x15:pivotRow count="1">
          <x15:c>
            <x15:v>662</x15:v>
          </x15:c>
        </x15:pivotRow>
        <x15:pivotRow count="1">
          <x15:c>
            <x15:v>633</x15:v>
          </x15:c>
        </x15:pivotRow>
        <x15:pivotRow count="1">
          <x15:c>
            <x15:v>561</x15:v>
          </x15:c>
        </x15:pivotRow>
        <x15:pivotRow count="1">
          <x15:c>
            <x15:v>526</x15:v>
          </x15:c>
        </x15:pivotRow>
        <x15:pivotRow count="1">
          <x15:c>
            <x15:v>489</x15:v>
          </x15:c>
        </x15:pivotRow>
        <x15:pivotRow count="1">
          <x15:c>
            <x15:v>478</x15:v>
          </x15:c>
        </x15:pivotRow>
        <x15:pivotRow count="1">
          <x15:c>
            <x15:v>475</x15:v>
          </x15:c>
        </x15:pivotRow>
        <x15:pivotRow count="1">
          <x15:c>
            <x15:v>467</x15:v>
          </x15:c>
        </x15:pivotRow>
        <x15:pivotRow count="1">
          <x15:c>
            <x15:v>467</x15:v>
          </x15:c>
        </x15:pivotRow>
        <x15:pivotRow count="1">
          <x15:c>
            <x15:v>464</x15:v>
          </x15:c>
        </x15:pivotRow>
        <x15:pivotRow count="1">
          <x15:c>
            <x15:v>423</x15:v>
          </x15:c>
        </x15:pivotRow>
        <x15:pivotRow count="1">
          <x15:c>
            <x15:v>413</x15:v>
          </x15:c>
        </x15:pivotRow>
        <x15:pivotRow count="1">
          <x15:c>
            <x15:v>395</x15:v>
          </x15:c>
        </x15:pivotRow>
        <x15:pivotRow count="1">
          <x15:c>
            <x15:v>395</x15:v>
          </x15:c>
        </x15:pivotRow>
        <x15:pivotRow count="1">
          <x15:c>
            <x15:v>383</x15:v>
          </x15:c>
        </x15:pivotRow>
        <x15:pivotRow count="1">
          <x15:c>
            <x15:v>360</x15:v>
          </x15:c>
        </x15:pivotRow>
        <x15:pivotRow count="1">
          <x15:c>
            <x15:v>359</x15:v>
          </x15:c>
        </x15:pivotRow>
        <x15:pivotRow count="1">
          <x15:c>
            <x15:v>340</x15:v>
          </x15:c>
        </x15:pivotRow>
        <x15:pivotRow count="1">
          <x15:c>
            <x15:v>322</x15:v>
          </x15:c>
        </x15:pivotRow>
        <x15:pivotRow count="1">
          <x15:c>
            <x15:v>305</x15:v>
          </x15:c>
        </x15:pivotRow>
        <x15:pivotRow count="1">
          <x15:c>
            <x15:v>278</x15:v>
          </x15:c>
        </x15:pivotRow>
        <x15:pivotRow count="1">
          <x15:c>
            <x15:v>271</x15:v>
          </x15:c>
        </x15:pivotRow>
        <x15:pivotRow count="1">
          <x15:c>
            <x15:v>270</x15:v>
          </x15:c>
        </x15:pivotRow>
        <x15:pivotRow count="1">
          <x15:c>
            <x15:v>262</x15:v>
          </x15:c>
        </x15:pivotRow>
        <x15:pivotRow count="1">
          <x15:c>
            <x15:v>262</x15:v>
          </x15:c>
        </x15:pivotRow>
        <x15:pivotRow count="1">
          <x15:c>
            <x15:v>258</x15:v>
          </x15:c>
        </x15:pivotRow>
        <x15:pivotRow count="1">
          <x15:c>
            <x15:v>251</x15:v>
          </x15:c>
        </x15:pivotRow>
        <x15:pivotRow count="1">
          <x15:c>
            <x15:v>242</x15:v>
          </x15:c>
        </x15:pivotRow>
        <x15:pivotRow count="1">
          <x15:c>
            <x15:v>239</x15:v>
          </x15:c>
        </x15:pivotRow>
        <x15:pivotRow count="1">
          <x15:c>
            <x15:v>235</x15:v>
          </x15:c>
        </x15:pivotRow>
        <x15:pivotRow count="1">
          <x15:c>
            <x15:v>222</x15:v>
          </x15:c>
        </x15:pivotRow>
        <x15:pivotRow count="1">
          <x15:c>
            <x15:v>222</x15:v>
          </x15:c>
        </x15:pivotRow>
        <x15:pivotRow count="1">
          <x15:c>
            <x15:v>197</x15:v>
          </x15:c>
        </x15:pivotRow>
        <x15:pivotRow count="1">
          <x15:c>
            <x15:v>196</x15:v>
          </x15:c>
        </x15:pivotRow>
        <x15:pivotRow count="1">
          <x15:c>
            <x15:v>185</x15:v>
          </x15:c>
        </x15:pivotRow>
        <x15:pivotRow count="1">
          <x15:c>
            <x15:v>177</x15:v>
          </x15:c>
        </x15:pivotRow>
        <x15:pivotRow count="1">
          <x15:c>
            <x15:v>170</x15:v>
          </x15:c>
        </x15:pivotRow>
        <x15:pivotRow count="1">
          <x15:c>
            <x15:v>169</x15:v>
          </x15:c>
        </x15:pivotRow>
        <x15:pivotRow count="1">
          <x15:c>
            <x15:v>115</x15:v>
          </x15:c>
        </x15:pivotRow>
        <x15:pivotRow count="1">
          <x15:c>
            <x15:v>110</x15:v>
          </x15:c>
        </x15:pivotRow>
        <x15:pivotRow count="1">
          <x15:c>
            <x15:v>104</x15:v>
          </x15:c>
        </x15:pivotRow>
        <x15:pivotRow count="1">
          <x15:c>
            <x15:v>51</x15:v>
          </x15:c>
        </x15:pivotRow>
        <x15:pivotRow count="1">
          <x15:c>
            <x15:v>15</x15:v>
          </x15:c>
        </x15:pivotRow>
        <x15:pivotRow count="1">
          <x15:c>
            <x15:v>11</x15:v>
          </x15:c>
        </x15:pivotRow>
        <x15:pivotRow count="1">
          <x15:c>
            <x15:v>-190</x15:v>
          </x15:c>
        </x15:pivotRow>
        <x15:pivotRow count="1">
          <x15:c>
            <x15:v>16893</x15:v>
          </x15:c>
        </x15:pivotRow>
      </x15:pivotTableData>
    </ext>
    <ext xmlns:x15="http://schemas.microsoft.com/office/spreadsheetml/2010/11/main" uri="{E67621CE-5B39-4880-91FE-76760E9C1902}">
      <x15:pivotTableUISettings>
        <x15:activeTabTopLevelEntity name="[Transaction]"/>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0DA72CE-D5BF-4949-837D-0543E3E01914}" name="PivotChartTable20" cacheId="136"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4">
  <location ref="A1:C2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Actual Sales" fld="0" baseField="0" baseItem="0"/>
    <dataField name="Sum of Target Sales" fld="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1" columnCount="2" cacheId="1721517828">
        <x15:pivotRow count="2">
          <x15:c>
            <x15:v>701</x15:v>
            <x15:x in="0"/>
          </x15:c>
          <x15:c>
            <x15:v>993.20505672617708</x15:v>
            <x15:x in="0"/>
          </x15:c>
        </x15:pivotRow>
        <x15:pivotRow count="2">
          <x15:c>
            <x15:v>731</x15:v>
            <x15:x in="0"/>
          </x15:c>
          <x15:c>
            <x15:v>1359.6618865540054</x15:v>
            <x15:x in="0"/>
          </x15:c>
        </x15:pivotRow>
        <x15:pivotRow count="2">
          <x15:c>
            <x15:v>610</x15:v>
            <x15:x in="0"/>
          </x15:c>
          <x15:c>
            <x15:v>1209.948584756419</x15:v>
            <x15:x in="0"/>
          </x15:c>
        </x15:pivotRow>
        <x15:pivotRow count="2">
          <x15:c>
            <x15:v>783</x15:v>
            <x15:x in="0"/>
          </x15:c>
          <x15:c>
            <x15:v>1649.3232838686445</x15:v>
            <x15:x in="0"/>
          </x15:c>
        </x15:pivotRow>
        <x15:pivotRow count="2">
          <x15:c>
            <x15:v>630</x15:v>
            <x15:x in="0"/>
          </x15:c>
          <x15:c>
            <x15:v>1544.7826712396968</x15:v>
            <x15:x in="0"/>
          </x15:c>
        </x15:pivotRow>
        <x15:pivotRow count="2">
          <x15:c>
            <x15:v>733</x15:v>
            <x15:x in="0"/>
          </x15:c>
          <x15:c>
            <x15:v>1393.2407365924066</x15:v>
            <x15:x in="0"/>
          </x15:c>
        </x15:pivotRow>
        <x15:pivotRow count="2">
          <x15:c>
            <x15:v>409</x15:v>
            <x15:x in="0"/>
          </x15:c>
          <x15:c>
            <x15:v>594.85332926378101</x15:v>
            <x15:x in="0"/>
          </x15:c>
        </x15:pivotRow>
        <x15:pivotRow count="2">
          <x15:c>
            <x15:v>837</x15:v>
            <x15:x in="0"/>
          </x15:c>
          <x15:c>
            <x15:v>1316.6305219507342</x15:v>
            <x15:x in="0"/>
          </x15:c>
        </x15:pivotRow>
        <x15:pivotRow count="2">
          <x15:c>
            <x15:v>801</x15:v>
            <x15:x in="0"/>
          </x15:c>
          <x15:c>
            <x15:v>1932.8963742397698</x15:v>
            <x15:x in="0"/>
          </x15:c>
        </x15:pivotRow>
        <x15:pivotRow count="2">
          <x15:c>
            <x15:v>347</x15:v>
            <x15:x in="0"/>
          </x15:c>
          <x15:c>
            <x15:v>1156.4750287190964</x15:v>
            <x15:x in="0"/>
          </x15:c>
        </x15:pivotRow>
        <x15:pivotRow count="2">
          <x15:c>
            <x15:v>574</x15:v>
            <x15:x in="0"/>
          </x15:c>
          <x15:c>
            <x15:v>884.02910437067521</x15:v>
            <x15:x in="0"/>
          </x15:c>
        </x15:pivotRow>
        <x15:pivotRow count="2">
          <x15:c>
            <x15:v>932</x15:v>
            <x15:x in="0"/>
          </x15:c>
          <x15:c>
            <x15:v>1465.3644887963003</x15:v>
            <x15:x in="0"/>
          </x15:c>
        </x15:pivotRow>
        <x15:pivotRow count="2">
          <x15:c>
            <x15:v>1564</x15:v>
            <x15:x in="0"/>
          </x15:c>
          <x15:c>
            <x15:v>2139.923091833537</x15:v>
            <x15:x in="0"/>
          </x15:c>
        </x15:pivotRow>
        <x15:pivotRow count="2">
          <x15:c>
            <x15:v>1900</x15:v>
            <x15:x in="0"/>
          </x15:c>
          <x15:c>
            <x15:v>2738.3243560498126</x15:v>
            <x15:x in="0"/>
          </x15:c>
        </x15:pivotRow>
        <x15:pivotRow count="2">
          <x15:c>
            <x15:v>658</x15:v>
            <x15:x in="0"/>
          </x15:c>
          <x15:c>
            <x15:v>1570.5116001769634</x15:v>
            <x15:x in="0"/>
          </x15:c>
        </x15:pivotRow>
        <x15:pivotRow count="2">
          <x15:c>
            <x15:v>538</x15:v>
            <x15:x in="0"/>
          </x15:c>
          <x15:c>
            <x15:v>1169.1585344009213</x15:v>
            <x15:x in="0"/>
          </x15:c>
        </x15:pivotRow>
        <x15:pivotRow count="2">
          <x15:c>
            <x15:v>654</x15:v>
            <x15:x in="0"/>
          </x15:c>
          <x15:c>
            <x15:v>1184.4225427392103</x15:v>
            <x15:x in="0"/>
          </x15:c>
        </x15:pivotRow>
        <x15:pivotRow count="2">
          <x15:c>
            <x15:v>1148</x15:v>
            <x15:x in="0"/>
          </x15:c>
          <x15:c>
            <x15:v>1691.9305428480213</x15:v>
            <x15:x in="0"/>
          </x15:c>
        </x15:pivotRow>
        <x15:pivotRow count="2">
          <x15:c>
            <x15:v>1121</x15:v>
            <x15:x in="0"/>
          </x15:c>
          <x15:c>
            <x15:v>1979.4832479119814</x15:v>
            <x15:x in="0"/>
          </x15:c>
        </x15:pivotRow>
        <x15:pivotRow count="2">
          <x15:c>
            <x15:v>1222</x15:v>
            <x15:x in="0"/>
          </x15:c>
          <x15:c>
            <x15:v>1792.0037472609749</x15:v>
            <x15:x in="0"/>
          </x15:c>
        </x15:pivotRow>
        <x15:pivotRow count="2">
          <x15:c>
            <x15:v>16893</x15:v>
            <x15:x in="0"/>
          </x15:c>
          <x15:c>
            <x15:v>29766.168730299134</x15:v>
            <x15:x in="0"/>
          </x15:c>
        </x15:pivotRow>
      </x15:pivotTableData>
    </ext>
    <ext xmlns:x15="http://schemas.microsoft.com/office/spreadsheetml/2010/11/main" uri="{E67621CE-5B39-4880-91FE-76760E9C1902}">
      <x15:pivotTableUISettings>
        <x15:activeTabTopLevelEntity name="[Transaction]"/>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0DA72CE-D5BF-4949-837D-0543E3E01914}" name="PivotChartTable13" cacheId="139"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5">
  <location ref="A1:C22" firstHeaderRow="0" firstDataRow="1" firstDataCol="1"/>
  <pivotFields count="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Actual Visits" fld="1" baseField="0" baseItem="0"/>
    <dataField name="Sum of Target Visits" fld="2" baseField="0" baseItem="0"/>
  </dataFields>
  <chartFormats count="6">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1" columnCount="2" cacheId="504248323">
        <x15:pivotRow count="2">
          <x15:c>
            <x15:v>46.830891330891333</x15:v>
            <x15:x in="0"/>
          </x15:c>
          <x15:c>
            <x15:v>81.344288338104533</x15:v>
            <x15:x in="0"/>
          </x15:c>
        </x15:pivotRow>
        <x15:pivotRow count="2">
          <x15:c>
            <x15:v>43.526189909162049</x15:v>
            <x15:x in="0"/>
          </x15:c>
          <x15:c>
            <x15:v>80.438090463541727</x15:v>
            <x15:x in="0"/>
          </x15:c>
        </x15:pivotRow>
        <x15:pivotRow count="2">
          <x15:c>
            <x15:v>34.374974878922238</x15:v>
            <x15:x in="0"/>
          </x15:c>
          <x15:c>
            <x15:v>112.29492062326797</x15:v>
            <x15:x in="0"/>
          </x15:c>
        </x15:pivotRow>
        <x15:pivotRow count="2">
          <x15:c>
            <x15:v>45.778947368421058</x15:v>
            <x15:x in="0"/>
          </x15:c>
          <x15:c>
            <x15:v>106.17294649449302</x15:v>
            <x15:x in="0"/>
          </x15:c>
        </x15:pivotRow>
        <x15:pivotRow count="2">
          <x15:c>
            <x15:v>14.370109710550887</x15:v>
            <x15:x in="0"/>
          </x15:c>
          <x15:c>
            <x15:v>63.58230224459286</x15:v>
            <x15:x in="0"/>
          </x15:c>
        </x15:pivotRow>
        <x15:pivotRow count="2">
          <x15:c>
            <x15:v>39.074471606824552</x15:v>
            <x15:x in="0"/>
          </x15:c>
          <x15:c>
            <x15:v>101.50836122319134</x15:v>
            <x15:x in="0"/>
          </x15:c>
        </x15:pivotRow>
        <x15:pivotRow count="2">
          <x15:c>
            <x15:v>40.054945054945058</x15:v>
            <x15:x in="0"/>
          </x15:c>
          <x15:c>
            <x15:v>51.990216908238637</x15:v>
            <x15:x in="0"/>
          </x15:c>
        </x15:pivotRow>
        <x15:pivotRow count="2">
          <x15:c>
            <x15:v>52.742189183365653</x15:v>
            <x15:x in="0"/>
          </x15:c>
          <x15:c>
            <x15:v>82.206824013217101</x15:v>
            <x15:x in="0"/>
          </x15:c>
        </x15:pivotRow>
        <x15:pivotRow count="2">
          <x15:c>
            <x15:v>41.732923754092482</x15:v>
            <x15:x in="0"/>
          </x15:c>
          <x15:c>
            <x15:v>124.29673364762203</x15:v>
            <x15:x in="0"/>
          </x15:c>
        </x15:pivotRow>
        <x15:pivotRow count="2">
          <x15:c>
            <x15:v>47.130008845643516</x15:v>
            <x15:x in="0"/>
          </x15:c>
          <x15:c>
            <x15:v>115.90899305306404</x15:v>
            <x15:x in="0"/>
          </x15:c>
        </x15:pivotRow>
        <x15:pivotRow count="2">
          <x15:c>
            <x15:v>42.504318488529016</x15:v>
            <x15:x in="0"/>
          </x15:c>
          <x15:c>
            <x15:v>66.968602755307927</x15:v>
            <x15:x in="0"/>
          </x15:c>
        </x15:pivotRow>
        <x15:pivotRow count="2">
          <x15:c>
            <x15:v>91.468635531135533</x15:v>
            <x15:x in="0"/>
          </x15:c>
          <x15:c>
            <x15:v>141.95850037391341</x15:v>
            <x15:x in="0"/>
          </x15:c>
        </x15:pivotRow>
        <x15:pivotRow count="2">
          <x15:c>
            <x15:v>95.773715092097433</x15:v>
            <x15:x in="0"/>
          </x15:c>
          <x15:c>
            <x15:v>164.11585511150827</x15:v>
            <x15:x in="0"/>
          </x15:c>
        </x15:pivotRow>
        <x15:pivotRow count="2">
          <x15:c>
            <x15:v>92.377355977355975</x15:v>
            <x15:x in="0"/>
          </x15:c>
          <x15:c>
            <x15:v>170.53110803600174</x15:v>
            <x15:x in="0"/>
          </x15:c>
        </x15:pivotRow>
        <x15:pivotRow count="2">
          <x15:c>
            <x15:v>55.097002923976611</x15:v>
            <x15:x in="0"/>
          </x15:c>
          <x15:c>
            <x15:v>117.77774261944849</x15:v>
            <x15:x in="0"/>
          </x15:c>
        </x15:pivotRow>
        <x15:pivotRow count="2">
          <x15:c>
            <x15:v>27.196783625730994</x15:v>
            <x15:x in="0"/>
          </x15:c>
          <x15:c>
            <x15:v>87.19730478500216</x15:v>
            <x15:x in="0"/>
          </x15:c>
        </x15:pivotRow>
        <x15:pivotRow count="2">
          <x15:c>
            <x15:v>43.13223209538998</x15:v>
            <x15:x in="0"/>
          </x15:c>
          <x15:c>
            <x15:v>76.835635380734701</x15:v>
            <x15:x in="0"/>
          </x15:c>
        </x15:pivotRow>
        <x15:pivotRow count="2">
          <x15:c>
            <x15:v>46.338649933657678</x15:v>
            <x15:x in="0"/>
          </x15:c>
          <x15:c>
            <x15:v>67.432777579976715</x15:v>
            <x15:x in="0"/>
          </x15:c>
        </x15:pivotRow>
        <x15:pivotRow count="2">
          <x15:c>
            <x15:v>53.502766531713895</x15:v>
            <x15:x in="0"/>
          </x15:c>
          <x15:c>
            <x15:v>120.90498882771418</x15:v>
            <x15:x in="0"/>
          </x15:c>
        </x15:pivotRow>
        <x15:pivotRow count="2">
          <x15:c>
            <x15:v>105.45851697322286</x15:v>
            <x15:x in="0"/>
          </x15:c>
          <x15:c>
            <x15:v>158.71378312336537</x15:v>
            <x15:x in="0"/>
          </x15:c>
        </x15:pivotRow>
        <x15:pivotRow count="2">
          <x15:c>
            <x15:v>1058.4656288156293</x15:v>
            <x15:x in="0"/>
          </x15:c>
          <x15:c>
            <x15:v>2092.1799756023056</x15:v>
            <x15:x in="0"/>
          </x15:c>
        </x15:pivotRow>
      </x15:pivotTableData>
    </ext>
    <ext xmlns:x15="http://schemas.microsoft.com/office/spreadsheetml/2010/11/main" uri="{E67621CE-5B39-4880-91FE-76760E9C1902}">
      <x15:pivotTableUISettings>
        <x15:activeTabTopLevelEntity name="[Transaction]"/>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name="PivotTable1" cacheId="16" applyNumberFormats="0" applyBorderFormats="0" applyFontFormats="0" applyPatternFormats="0" applyAlignmentFormats="0" applyWidthHeightFormats="1" dataCaption="Values" tag="44766038-e5af-465d-ab5d-fc3c996d9e7c" updatedVersion="7" minRefreshableVersion="3" useAutoFormatting="1" itemPrintTitles="1" createdVersion="5" indent="0" compact="0" compactData="0" multipleFieldFilters="0">
  <location ref="B3:C11" firstHeaderRow="1" firstDataRow="1" firstDataCol="1"/>
  <pivotFields count="2">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1">
    <field x="0"/>
  </rowFields>
  <rowItems count="8">
    <i>
      <x/>
    </i>
    <i>
      <x v="1"/>
    </i>
    <i>
      <x v="2"/>
    </i>
    <i>
      <x v="3"/>
    </i>
    <i>
      <x v="4"/>
    </i>
    <i>
      <x v="5"/>
    </i>
    <i>
      <x v="6"/>
    </i>
    <i t="grand">
      <x/>
    </i>
  </rowItems>
  <colItems count="1">
    <i/>
  </colItems>
  <dataFields count="1">
    <dataField name="Actual Sales" fld="1" baseField="0" baseItem="0"/>
  </dataFields>
  <formats count="6">
    <format dxfId="67">
      <pivotArea type="all" dataOnly="0" outline="0" fieldPosition="0"/>
    </format>
    <format dxfId="66">
      <pivotArea outline="0" collapsedLevelsAreSubtotals="1" fieldPosition="0"/>
    </format>
    <format dxfId="65">
      <pivotArea field="0" type="button" dataOnly="0" labelOnly="1" outline="0" axis="axisRow" fieldPosition="0"/>
    </format>
    <format dxfId="64">
      <pivotArea dataOnly="0" labelOnly="1" outline="0" fieldPosition="0">
        <references count="1">
          <reference field="0" count="0"/>
        </references>
      </pivotArea>
    </format>
    <format dxfId="63">
      <pivotArea dataOnly="0" labelOnly="1" grandRow="1" outline="0" fieldPosition="0"/>
    </format>
    <format dxfId="62">
      <pivotArea dataOnly="0" labelOnly="1" outline="0" axis="axisValues" fieldPosition="0"/>
    </format>
  </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ctual Sale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3C33C-CD5D-4C66-A3EF-FB584907FAD6}" name="PivotChartTable5" cacheId="151"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6">
  <location ref="A1:B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ctual Sales" fld="0" baseField="0" baseItem="9"/>
  </dataField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1" count="1" selected="0">
            <x v="0"/>
          </reference>
        </references>
      </pivotArea>
    </chartFormat>
    <chartFormat chart="1" format="8">
      <pivotArea type="data" outline="0" fieldPosition="0">
        <references count="2">
          <reference field="4294967294" count="1" selected="0">
            <x v="0"/>
          </reference>
          <reference field="1" count="1" selected="0">
            <x v="1"/>
          </reference>
        </references>
      </pivotArea>
    </chartFormat>
    <chartFormat chart="1" format="9">
      <pivotArea type="data" outline="0" fieldPosition="0">
        <references count="2">
          <reference field="4294967294" count="1" selected="0">
            <x v="0"/>
          </reference>
          <reference field="1" count="1" selected="0">
            <x v="2"/>
          </reference>
        </references>
      </pivotArea>
    </chartFormat>
    <chartFormat chart="1" format="10">
      <pivotArea type="data" outline="0" fieldPosition="0">
        <references count="2">
          <reference field="4294967294" count="1" selected="0">
            <x v="0"/>
          </reference>
          <reference field="1" count="1" selected="0">
            <x v="3"/>
          </reference>
        </references>
      </pivotArea>
    </chartFormat>
    <chartFormat chart="1" format="11">
      <pivotArea type="data" outline="0" fieldPosition="0">
        <references count="2">
          <reference field="4294967294" count="1" selected="0">
            <x v="0"/>
          </reference>
          <reference field="1"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 count="1" selected="0">
            <x v="0"/>
          </reference>
        </references>
      </pivotArea>
    </chartFormat>
    <chartFormat chart="3" format="20">
      <pivotArea type="data" outline="0" fieldPosition="0">
        <references count="2">
          <reference field="4294967294" count="1" selected="0">
            <x v="0"/>
          </reference>
          <reference field="1" count="1" selected="0">
            <x v="1"/>
          </reference>
        </references>
      </pivotArea>
    </chartFormat>
    <chartFormat chart="3" format="21">
      <pivotArea type="data" outline="0" fieldPosition="0">
        <references count="2">
          <reference field="4294967294" count="1" selected="0">
            <x v="0"/>
          </reference>
          <reference field="1" count="1" selected="0">
            <x v="2"/>
          </reference>
        </references>
      </pivotArea>
    </chartFormat>
    <chartFormat chart="3" format="22">
      <pivotArea type="data" outline="0" fieldPosition="0">
        <references count="2">
          <reference field="4294967294" count="1" selected="0">
            <x v="0"/>
          </reference>
          <reference field="1" count="1" selected="0">
            <x v="3"/>
          </reference>
        </references>
      </pivotArea>
    </chartFormat>
    <chartFormat chart="3" format="23">
      <pivotArea type="data" outline="0" fieldPosition="0">
        <references count="2">
          <reference field="4294967294" count="1" selected="0">
            <x v="0"/>
          </reference>
          <reference field="1" count="1" selected="0">
            <x v="4"/>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1" count="1" selected="0">
            <x v="0"/>
          </reference>
        </references>
      </pivotArea>
    </chartFormat>
    <chartFormat chart="4" format="26">
      <pivotArea type="data" outline="0" fieldPosition="0">
        <references count="2">
          <reference field="4294967294" count="1" selected="0">
            <x v="0"/>
          </reference>
          <reference field="1" count="1" selected="0">
            <x v="1"/>
          </reference>
        </references>
      </pivotArea>
    </chartFormat>
    <chartFormat chart="4" format="27">
      <pivotArea type="data" outline="0" fieldPosition="0">
        <references count="2">
          <reference field="4294967294" count="1" selected="0">
            <x v="0"/>
          </reference>
          <reference field="1" count="1" selected="0">
            <x v="2"/>
          </reference>
        </references>
      </pivotArea>
    </chartFormat>
    <chartFormat chart="4" format="28">
      <pivotArea type="data" outline="0" fieldPosition="0">
        <references count="2">
          <reference field="4294967294" count="1" selected="0">
            <x v="0"/>
          </reference>
          <reference field="1" count="1" selected="0">
            <x v="3"/>
          </reference>
        </references>
      </pivotArea>
    </chartFormat>
    <chartFormat chart="4" format="29">
      <pivotArea type="data" outline="0" fieldPosition="0">
        <references count="2">
          <reference field="4294967294" count="1" selected="0">
            <x v="0"/>
          </reference>
          <reference field="1" count="1" selected="0">
            <x v="4"/>
          </reference>
        </references>
      </pivotArea>
    </chartFormat>
    <chartFormat chart="5" format="30" series="1">
      <pivotArea type="data" outline="0" fieldPosition="0">
        <references count="1">
          <reference field="4294967294" count="1" selected="0">
            <x v="0"/>
          </reference>
        </references>
      </pivotArea>
    </chartFormat>
    <chartFormat chart="5" format="31">
      <pivotArea type="data" outline="0" fieldPosition="0">
        <references count="2">
          <reference field="4294967294" count="1" selected="0">
            <x v="0"/>
          </reference>
          <reference field="1" count="1" selected="0">
            <x v="0"/>
          </reference>
        </references>
      </pivotArea>
    </chartFormat>
    <chartFormat chart="5" format="32">
      <pivotArea type="data" outline="0" fieldPosition="0">
        <references count="2">
          <reference field="4294967294" count="1" selected="0">
            <x v="0"/>
          </reference>
          <reference field="1" count="1" selected="0">
            <x v="1"/>
          </reference>
        </references>
      </pivotArea>
    </chartFormat>
    <chartFormat chart="5" format="33">
      <pivotArea type="data" outline="0" fieldPosition="0">
        <references count="2">
          <reference field="4294967294" count="1" selected="0">
            <x v="0"/>
          </reference>
          <reference field="1" count="1" selected="0">
            <x v="2"/>
          </reference>
        </references>
      </pivotArea>
    </chartFormat>
    <chartFormat chart="5" format="34">
      <pivotArea type="data" outline="0" fieldPosition="0">
        <references count="2">
          <reference field="4294967294" count="1" selected="0">
            <x v="0"/>
          </reference>
          <reference field="1" count="1" selected="0">
            <x v="3"/>
          </reference>
        </references>
      </pivotArea>
    </chartFormat>
    <chartFormat chart="5" format="35">
      <pivotArea type="data" outline="0" fieldPosition="0">
        <references count="2">
          <reference field="4294967294" count="1" selected="0">
            <x v="0"/>
          </reference>
          <reference field="1" count="1" selected="0">
            <x v="4"/>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1" type="count" id="1" iMeasureHier="50">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9347893">
        <x15:pivotRow count="1">
          <x15:c>
            <x15:v>1564</x15:v>
          </x15:c>
        </x15:pivotRow>
        <x15:pivotRow count="1">
          <x15:c>
            <x15:v>1900</x15:v>
          </x15:c>
        </x15:pivotRow>
        <x15:pivotRow count="1">
          <x15:c>
            <x15:v>1148</x15:v>
          </x15:c>
        </x15:pivotRow>
        <x15:pivotRow count="1">
          <x15:c>
            <x15:v>1121</x15:v>
          </x15:c>
        </x15:pivotRow>
        <x15:pivotRow count="1">
          <x15:c>
            <x15:v>1222</x15:v>
          </x15:c>
        </x15:pivotRow>
        <x15:pivotRow count="1">
          <x15:c>
            <x15:v>6955</x15:v>
          </x15:c>
        </x15:pivotRow>
      </x15:pivotTableData>
    </ext>
    <ext xmlns:x15="http://schemas.microsoft.com/office/spreadsheetml/2010/11/main" uri="{E67621CE-5B39-4880-91FE-76760E9C1902}">
      <x15:pivotTableUISettings>
        <x15:activeTabTopLevelEntity name="[Transaction]"/>
        <x15:activeTabTopLevelEntity name="[Salesman]"/>
        <x15:activeTabTopLevelEntity name="[Region]"/>
        <x15:activeTabTopLevelEntity name="[Stores]"/>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976C04-E1FC-4445-8FEE-FAFC8BDD6B34}" name="PivotChartTable17" cacheId="148"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6">
  <location ref="A1:B32" firstHeaderRow="1" firstDataRow="1" firstDataCol="1"/>
  <pivotFields count="5">
    <pivotField axis="axisRow"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ataSourceSort="1" defaultSubtotal="0">
      <items count="25">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s>
      <autoSortScope>
        <pivotArea dataOnly="0" outline="0" fieldPosition="0">
          <references count="1">
            <reference field="4294967294" count="1" selected="0">
              <x v="0"/>
            </reference>
          </references>
        </pivotArea>
      </autoSortScope>
    </pivotField>
    <pivotField axis="axisRow" allDrilled="1" subtotalTop="0" showAll="0" sortType="descending"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3">
    <field x="0"/>
    <field x="1"/>
    <field x="2"/>
  </rowFields>
  <rowItems count="31">
    <i>
      <x v="2"/>
    </i>
    <i r="1">
      <x v="10"/>
    </i>
    <i r="1">
      <x v="12"/>
    </i>
    <i r="1">
      <x v="13"/>
    </i>
    <i r="1">
      <x v="7"/>
    </i>
    <i r="1">
      <x v="15"/>
    </i>
    <i r="1">
      <x v="8"/>
    </i>
    <i r="1">
      <x v="11"/>
    </i>
    <i r="1">
      <x v="6"/>
    </i>
    <i r="1">
      <x v="16"/>
    </i>
    <i r="1">
      <x v="9"/>
    </i>
    <i r="1">
      <x v="14"/>
    </i>
    <i>
      <x v="3"/>
    </i>
    <i r="1">
      <x v="19"/>
    </i>
    <i r="1">
      <x v="21"/>
    </i>
    <i r="1">
      <x v="17"/>
    </i>
    <i r="1">
      <x v="20"/>
    </i>
    <i r="1">
      <x v="18"/>
    </i>
    <i>
      <x v="4"/>
    </i>
    <i r="1">
      <x v="22"/>
    </i>
    <i r="1">
      <x v="24"/>
    </i>
    <i r="1">
      <x v="23"/>
    </i>
    <i>
      <x/>
    </i>
    <i r="1">
      <x v="1"/>
    </i>
    <i r="1">
      <x/>
    </i>
    <i>
      <x v="1"/>
    </i>
    <i r="1">
      <x v="2"/>
    </i>
    <i r="1">
      <x v="4"/>
    </i>
    <i r="1">
      <x v="3"/>
    </i>
    <i r="1">
      <x v="5"/>
    </i>
    <i t="grand">
      <x/>
    </i>
  </rowItems>
  <colItems count="1">
    <i/>
  </colItems>
  <dataFields count="1">
    <dataField name="Sum of Actual Sales" fld="3"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13"/>
    <rowHierarchyUsage hierarchyUsage="12"/>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1" columnCount="1" cacheId="522391142">
        <x15:pivotRow count="1">
          <x15:c t="e">
            <x15:v/>
          </x15:c>
        </x15:pivotRow>
        <x15:pivotRow count="1">
          <x15:c>
            <x15:v>1278</x15:v>
          </x15:c>
        </x15:pivotRow>
        <x15:pivotRow count="1">
          <x15:c>
            <x15:v>1018</x15:v>
          </x15:c>
        </x15:pivotRow>
        <x15:pivotRow count="1">
          <x15:c>
            <x15:v>945</x15:v>
          </x15:c>
        </x15:pivotRow>
        <x15:pivotRow count="1">
          <x15:c>
            <x15:v>881</x15:v>
          </x15:c>
        </x15:pivotRow>
        <x15:pivotRow count="1">
          <x15:c>
            <x15:v>804</x15:v>
          </x15:c>
        </x15:pivotRow>
        <x15:pivotRow count="1">
          <x15:c>
            <x15:v>745</x15:v>
          </x15:c>
        </x15:pivotRow>
        <x15:pivotRow count="1">
          <x15:c>
            <x15:v>744</x15:v>
          </x15:c>
        </x15:pivotRow>
        <x15:pivotRow count="1">
          <x15:c>
            <x15:v>717</x15:v>
          </x15:c>
        </x15:pivotRow>
        <x15:pivotRow count="1">
          <x15:c>
            <x15:v>595</x15:v>
          </x15:c>
        </x15:pivotRow>
        <x15:pivotRow count="1">
          <x15:c>
            <x15:v>407</x15:v>
          </x15:c>
        </x15:pivotRow>
        <x15:pivotRow count="1">
          <x15:c>
            <x15:v>292</x15:v>
          </x15:c>
        </x15:pivotRow>
        <x15:pivotRow count="1">
          <x15:c t="e">
            <x15:v/>
          </x15:c>
        </x15:pivotRow>
        <x15:pivotRow count="1">
          <x15:c>
            <x15:v>1173</x15:v>
          </x15:c>
        </x15:pivotRow>
        <x15:pivotRow count="1">
          <x15:c>
            <x15:v>926</x15:v>
          </x15:c>
        </x15:pivotRow>
        <x15:pivotRow count="1">
          <x15:c>
            <x15:v>654</x15:v>
          </x15:c>
        </x15:pivotRow>
        <x15:pivotRow count="1">
          <x15:c>
            <x15:v>458</x15:v>
          </x15:c>
        </x15:pivotRow>
        <x15:pivotRow count="1">
          <x15:c>
            <x15:v>195</x15:v>
          </x15:c>
        </x15:pivotRow>
        <x15:pivotRow count="1">
          <x15:c t="e">
            <x15:v/>
          </x15:c>
        </x15:pivotRow>
        <x15:pivotRow count="1">
          <x15:c>
            <x15:v>1165</x15:v>
          </x15:c>
        </x15:pivotRow>
        <x15:pivotRow count="1">
          <x15:c>
            <x15:v>776</x15:v>
          </x15:c>
        </x15:pivotRow>
        <x15:pivotRow count="1">
          <x15:c>
            <x15:v>577</x15:v>
          </x15:c>
        </x15:pivotRow>
        <x15:pivotRow count="1">
          <x15:c t="e">
            <x15:v/>
          </x15:c>
        </x15:pivotRow>
        <x15:pivotRow count="1">
          <x15:c>
            <x15:v>828</x15:v>
          </x15:c>
        </x15:pivotRow>
        <x15:pivotRow count="1">
          <x15:c>
            <x15:v>742</x15:v>
          </x15:c>
        </x15:pivotRow>
        <x15:pivotRow count="1">
          <x15:c t="e">
            <x15:v/>
          </x15:c>
        </x15:pivotRow>
        <x15:pivotRow count="1">
          <x15:c>
            <x15:v>370</x15:v>
          </x15:c>
        </x15:pivotRow>
        <x15:pivotRow count="1">
          <x15:c>
            <x15:v>293</x15:v>
          </x15:c>
        </x15:pivotRow>
        <x15:pivotRow count="1">
          <x15:c>
            <x15:v>179</x15:v>
          </x15:c>
        </x15:pivotRow>
        <x15:pivotRow count="1">
          <x15:c>
            <x15:v>131</x15:v>
          </x15:c>
        </x15:pivotRow>
        <x15:pivotRow count="1">
          <x15:c>
            <x15:v>16893</x15:v>
          </x15:c>
        </x15:pivotRow>
      </x15:pivotTableData>
    </ext>
    <ext xmlns:x15="http://schemas.microsoft.com/office/spreadsheetml/2010/11/main" uri="{E67621CE-5B39-4880-91FE-76760E9C1902}">
      <x15:pivotTableUISettings>
        <x15:activeTabTopLevelEntity name="[Region]"/>
        <x15:activeTabTopLevelEntity name="[Transaction]"/>
        <x15:activeTabTopLevelEntity name="[Stores]"/>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22BF32-DF47-4219-8C2D-0528ECFA2185}" name="PivotChartTable16" cacheId="145"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3">
  <location ref="A1:B52" firstHeaderRow="1" firstDataRow="1" firstDataCol="1"/>
  <pivotFields count="4">
    <pivotField allDrilled="1" subtotalTop="0" showAll="0" sortType="descending"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1">
    <i>
      <x v="17"/>
    </i>
    <i>
      <x v="44"/>
    </i>
    <i>
      <x v="12"/>
    </i>
    <i>
      <x v="7"/>
    </i>
    <i>
      <x v="26"/>
    </i>
    <i>
      <x v="3"/>
    </i>
    <i>
      <x v="24"/>
    </i>
    <i>
      <x v="32"/>
    </i>
    <i>
      <x v="16"/>
    </i>
    <i>
      <x v="1"/>
    </i>
    <i>
      <x v="4"/>
    </i>
    <i>
      <x v="11"/>
    </i>
    <i>
      <x v="45"/>
    </i>
    <i>
      <x v="20"/>
    </i>
    <i>
      <x v="31"/>
    </i>
    <i>
      <x v="41"/>
    </i>
    <i>
      <x v="34"/>
    </i>
    <i>
      <x v="19"/>
    </i>
    <i>
      <x/>
    </i>
    <i>
      <x v="5"/>
    </i>
    <i>
      <x v="29"/>
    </i>
    <i>
      <x v="30"/>
    </i>
    <i>
      <x v="46"/>
    </i>
    <i>
      <x v="15"/>
    </i>
    <i>
      <x v="49"/>
    </i>
    <i>
      <x v="13"/>
    </i>
    <i>
      <x v="40"/>
    </i>
    <i>
      <x v="23"/>
    </i>
    <i>
      <x v="25"/>
    </i>
    <i>
      <x v="28"/>
    </i>
    <i>
      <x v="18"/>
    </i>
    <i>
      <x v="43"/>
    </i>
    <i>
      <x v="10"/>
    </i>
    <i>
      <x v="36"/>
    </i>
    <i>
      <x v="9"/>
    </i>
    <i>
      <x v="37"/>
    </i>
    <i>
      <x v="39"/>
    </i>
    <i>
      <x v="22"/>
    </i>
    <i>
      <x v="2"/>
    </i>
    <i>
      <x v="6"/>
    </i>
    <i>
      <x v="38"/>
    </i>
    <i>
      <x v="21"/>
    </i>
    <i>
      <x v="47"/>
    </i>
    <i>
      <x v="48"/>
    </i>
    <i>
      <x v="33"/>
    </i>
    <i>
      <x v="8"/>
    </i>
    <i>
      <x v="14"/>
    </i>
    <i>
      <x v="27"/>
    </i>
    <i>
      <x v="42"/>
    </i>
    <i>
      <x v="35"/>
    </i>
    <i t="grand">
      <x/>
    </i>
  </rowItems>
  <colItems count="1">
    <i/>
  </colItems>
  <dataFields count="1">
    <dataField name="Sum of Actual Sales" fld="1"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1" columnCount="1" cacheId="422081528">
        <x15:pivotRow count="1">
          <x15:c>
            <x15:v>860</x15:v>
          </x15:c>
        </x15:pivotRow>
        <x15:pivotRow count="1">
          <x15:c>
            <x15:v>743</x15:v>
          </x15:c>
        </x15:pivotRow>
        <x15:pivotRow count="1">
          <x15:c>
            <x15:v>696</x15:v>
          </x15:c>
        </x15:pivotRow>
        <x15:pivotRow count="1">
          <x15:c>
            <x15:v>681</x15:v>
          </x15:c>
        </x15:pivotRow>
        <x15:pivotRow count="1">
          <x15:c>
            <x15:v>674</x15:v>
          </x15:c>
        </x15:pivotRow>
        <x15:pivotRow count="1">
          <x15:c>
            <x15:v>662</x15:v>
          </x15:c>
        </x15:pivotRow>
        <x15:pivotRow count="1">
          <x15:c>
            <x15:v>633</x15:v>
          </x15:c>
        </x15:pivotRow>
        <x15:pivotRow count="1">
          <x15:c>
            <x15:v>561</x15:v>
          </x15:c>
        </x15:pivotRow>
        <x15:pivotRow count="1">
          <x15:c>
            <x15:v>526</x15:v>
          </x15:c>
        </x15:pivotRow>
        <x15:pivotRow count="1">
          <x15:c>
            <x15:v>489</x15:v>
          </x15:c>
        </x15:pivotRow>
        <x15:pivotRow count="1">
          <x15:c>
            <x15:v>478</x15:v>
          </x15:c>
        </x15:pivotRow>
        <x15:pivotRow count="1">
          <x15:c>
            <x15:v>475</x15:v>
          </x15:c>
        </x15:pivotRow>
        <x15:pivotRow count="1">
          <x15:c>
            <x15:v>467</x15:v>
          </x15:c>
        </x15:pivotRow>
        <x15:pivotRow count="1">
          <x15:c>
            <x15:v>467</x15:v>
          </x15:c>
        </x15:pivotRow>
        <x15:pivotRow count="1">
          <x15:c>
            <x15:v>464</x15:v>
          </x15:c>
        </x15:pivotRow>
        <x15:pivotRow count="1">
          <x15:c>
            <x15:v>423</x15:v>
          </x15:c>
        </x15:pivotRow>
        <x15:pivotRow count="1">
          <x15:c>
            <x15:v>413</x15:v>
          </x15:c>
        </x15:pivotRow>
        <x15:pivotRow count="1">
          <x15:c>
            <x15:v>395</x15:v>
          </x15:c>
        </x15:pivotRow>
        <x15:pivotRow count="1">
          <x15:c>
            <x15:v>395</x15:v>
          </x15:c>
        </x15:pivotRow>
        <x15:pivotRow count="1">
          <x15:c>
            <x15:v>383</x15:v>
          </x15:c>
        </x15:pivotRow>
        <x15:pivotRow count="1">
          <x15:c>
            <x15:v>360</x15:v>
          </x15:c>
        </x15:pivotRow>
        <x15:pivotRow count="1">
          <x15:c>
            <x15:v>359</x15:v>
          </x15:c>
        </x15:pivotRow>
        <x15:pivotRow count="1">
          <x15:c>
            <x15:v>340</x15:v>
          </x15:c>
        </x15:pivotRow>
        <x15:pivotRow count="1">
          <x15:c>
            <x15:v>322</x15:v>
          </x15:c>
        </x15:pivotRow>
        <x15:pivotRow count="1">
          <x15:c>
            <x15:v>305</x15:v>
          </x15:c>
        </x15:pivotRow>
        <x15:pivotRow count="1">
          <x15:c>
            <x15:v>278</x15:v>
          </x15:c>
        </x15:pivotRow>
        <x15:pivotRow count="1">
          <x15:c>
            <x15:v>271</x15:v>
          </x15:c>
        </x15:pivotRow>
        <x15:pivotRow count="1">
          <x15:c>
            <x15:v>270</x15:v>
          </x15:c>
        </x15:pivotRow>
        <x15:pivotRow count="1">
          <x15:c>
            <x15:v>262</x15:v>
          </x15:c>
        </x15:pivotRow>
        <x15:pivotRow count="1">
          <x15:c>
            <x15:v>262</x15:v>
          </x15:c>
        </x15:pivotRow>
        <x15:pivotRow count="1">
          <x15:c>
            <x15:v>258</x15:v>
          </x15:c>
        </x15:pivotRow>
        <x15:pivotRow count="1">
          <x15:c>
            <x15:v>251</x15:v>
          </x15:c>
        </x15:pivotRow>
        <x15:pivotRow count="1">
          <x15:c>
            <x15:v>242</x15:v>
          </x15:c>
        </x15:pivotRow>
        <x15:pivotRow count="1">
          <x15:c>
            <x15:v>239</x15:v>
          </x15:c>
        </x15:pivotRow>
        <x15:pivotRow count="1">
          <x15:c>
            <x15:v>235</x15:v>
          </x15:c>
        </x15:pivotRow>
        <x15:pivotRow count="1">
          <x15:c>
            <x15:v>222</x15:v>
          </x15:c>
        </x15:pivotRow>
        <x15:pivotRow count="1">
          <x15:c>
            <x15:v>222</x15:v>
          </x15:c>
        </x15:pivotRow>
        <x15:pivotRow count="1">
          <x15:c>
            <x15:v>197</x15:v>
          </x15:c>
        </x15:pivotRow>
        <x15:pivotRow count="1">
          <x15:c>
            <x15:v>196</x15:v>
          </x15:c>
        </x15:pivotRow>
        <x15:pivotRow count="1">
          <x15:c>
            <x15:v>185</x15:v>
          </x15:c>
        </x15:pivotRow>
        <x15:pivotRow count="1">
          <x15:c>
            <x15:v>177</x15:v>
          </x15:c>
        </x15:pivotRow>
        <x15:pivotRow count="1">
          <x15:c>
            <x15:v>170</x15:v>
          </x15:c>
        </x15:pivotRow>
        <x15:pivotRow count="1">
          <x15:c>
            <x15:v>169</x15:v>
          </x15:c>
        </x15:pivotRow>
        <x15:pivotRow count="1">
          <x15:c>
            <x15:v>115</x15:v>
          </x15:c>
        </x15:pivotRow>
        <x15:pivotRow count="1">
          <x15:c>
            <x15:v>110</x15:v>
          </x15:c>
        </x15:pivotRow>
        <x15:pivotRow count="1">
          <x15:c>
            <x15:v>104</x15:v>
          </x15:c>
        </x15:pivotRow>
        <x15:pivotRow count="1">
          <x15:c>
            <x15:v>51</x15:v>
          </x15:c>
        </x15:pivotRow>
        <x15:pivotRow count="1">
          <x15:c>
            <x15:v>15</x15:v>
          </x15:c>
        </x15:pivotRow>
        <x15:pivotRow count="1">
          <x15:c>
            <x15:v>11</x15:v>
          </x15:c>
        </x15:pivotRow>
        <x15:pivotRow count="1">
          <x15:c>
            <x15:v>-190</x15:v>
          </x15:c>
        </x15:pivotRow>
        <x15:pivotRow count="1">
          <x15:c>
            <x15:v>16893</x15:v>
          </x15:c>
        </x15:pivotRow>
      </x15:pivotTableData>
    </ext>
    <ext xmlns:x15="http://schemas.microsoft.com/office/spreadsheetml/2010/11/main" uri="{E67621CE-5B39-4880-91FE-76760E9C1902}">
      <x15:pivotTableUISettings>
        <x15:activeTabTopLevelEntity name="[Transaction]"/>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313D9E-1B74-443F-893F-E9583DDBD6B4}" name="PivotChartTable14" cacheId="142"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3">
  <location ref="A1:B53"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3">
    <field x="2"/>
    <field x="1"/>
    <field x="0"/>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Items count="1">
    <i/>
  </colItems>
  <dataFields count="1">
    <dataField name="Sum of Actual Sales" fld="3" baseField="0" baseItem="0"/>
  </dataFields>
  <chartFormats count="3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4"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5" series="1">
      <pivotArea type="data" outline="0" fieldPosition="0">
        <references count="3">
          <reference field="4294967294" count="1" selected="0">
            <x v="0"/>
          </reference>
          <reference field="0" count="1" selected="0">
            <x v="5"/>
          </reference>
          <reference field="1" count="1" selected="0">
            <x v="1"/>
          </reference>
        </references>
      </pivotArea>
    </chartFormat>
    <chartFormat chart="0" format="6" series="1">
      <pivotArea type="data" outline="0" fieldPosition="0">
        <references count="3">
          <reference field="4294967294" count="1" selected="0">
            <x v="0"/>
          </reference>
          <reference field="0" count="1" selected="0">
            <x v="6"/>
          </reference>
          <reference field="1" count="1" selected="0">
            <x v="2"/>
          </reference>
        </references>
      </pivotArea>
    </chartFormat>
    <chartFormat chart="0" format="7" series="1">
      <pivotArea type="data" outline="0" fieldPosition="0">
        <references count="3">
          <reference field="4294967294" count="1" selected="0">
            <x v="0"/>
          </reference>
          <reference field="0" count="1" selected="0">
            <x v="7"/>
          </reference>
          <reference field="1" count="1" selected="0">
            <x v="2"/>
          </reference>
        </references>
      </pivotArea>
    </chartFormat>
    <chartFormat chart="0" format="8" series="1">
      <pivotArea type="data" outline="0" fieldPosition="0">
        <references count="3">
          <reference field="4294967294" count="1" selected="0">
            <x v="0"/>
          </reference>
          <reference field="0" count="1" selected="0">
            <x v="8"/>
          </reference>
          <reference field="1" count="1" selected="0">
            <x v="2"/>
          </reference>
        </references>
      </pivotArea>
    </chartFormat>
    <chartFormat chart="0" format="9" series="1">
      <pivotArea type="data" outline="0" fieldPosition="0">
        <references count="3">
          <reference field="4294967294" count="1" selected="0">
            <x v="0"/>
          </reference>
          <reference field="0" count="1" selected="0">
            <x v="9"/>
          </reference>
          <reference field="1" count="1" selected="0">
            <x v="3"/>
          </reference>
        </references>
      </pivotArea>
    </chartFormat>
    <chartFormat chart="0" format="10" series="1">
      <pivotArea type="data" outline="0" fieldPosition="0">
        <references count="3">
          <reference field="4294967294" count="1" selected="0">
            <x v="0"/>
          </reference>
          <reference field="0" count="1" selected="0">
            <x v="10"/>
          </reference>
          <reference field="1" count="1" selected="0">
            <x v="3"/>
          </reference>
        </references>
      </pivotArea>
    </chartFormat>
    <chartFormat chart="0" format="11" series="1">
      <pivotArea type="data" outline="0" fieldPosition="0">
        <references count="3">
          <reference field="4294967294" count="1" selected="0">
            <x v="0"/>
          </reference>
          <reference field="0" count="1" selected="0">
            <x v="11"/>
          </reference>
          <reference field="1" count="1" selected="0">
            <x v="3"/>
          </reference>
        </references>
      </pivotArea>
    </chartFormat>
    <chartFormat chart="0" format="12"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13"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15" series="1">
      <pivotArea type="data" outline="0" fieldPosition="0">
        <references count="2">
          <reference field="4294967294" count="1" selected="0">
            <x v="0"/>
          </reference>
          <reference field="0" count="1" selected="0">
            <x v="0"/>
          </reference>
        </references>
      </pivotArea>
    </chartFormat>
    <chartFormat chart="0" format="16" series="1">
      <pivotArea type="data" outline="0" fieldPosition="0">
        <references count="2">
          <reference field="4294967294" count="1" selected="0">
            <x v="0"/>
          </reference>
          <reference field="0" count="1" selected="0">
            <x v="1"/>
          </reference>
        </references>
      </pivotArea>
    </chartFormat>
    <chartFormat chart="0" format="17" series="1">
      <pivotArea type="data" outline="0" fieldPosition="0">
        <references count="2">
          <reference field="4294967294" count="1" selected="0">
            <x v="0"/>
          </reference>
          <reference field="0" count="1" selected="0">
            <x v="2"/>
          </reference>
        </references>
      </pivotArea>
    </chartFormat>
    <chartFormat chart="0" format="18" series="1">
      <pivotArea type="data" outline="0" fieldPosition="0">
        <references count="2">
          <reference field="4294967294" count="1" selected="0">
            <x v="0"/>
          </reference>
          <reference field="0" count="1" selected="0">
            <x v="3"/>
          </reference>
        </references>
      </pivotArea>
    </chartFormat>
    <chartFormat chart="0" format="19" series="1">
      <pivotArea type="data" outline="0" fieldPosition="0">
        <references count="2">
          <reference field="4294967294" count="1" selected="0">
            <x v="0"/>
          </reference>
          <reference field="0" count="1" selected="0">
            <x v="4"/>
          </reference>
        </references>
      </pivotArea>
    </chartFormat>
    <chartFormat chart="0" format="20" series="1">
      <pivotArea type="data" outline="0" fieldPosition="0">
        <references count="2">
          <reference field="4294967294" count="1" selected="0">
            <x v="0"/>
          </reference>
          <reference field="0" count="1" selected="0">
            <x v="5"/>
          </reference>
        </references>
      </pivotArea>
    </chartFormat>
    <chartFormat chart="0" format="21" series="1">
      <pivotArea type="data" outline="0" fieldPosition="0">
        <references count="2">
          <reference field="4294967294" count="1" selected="0">
            <x v="0"/>
          </reference>
          <reference field="0" count="1" selected="0">
            <x v="6"/>
          </reference>
        </references>
      </pivotArea>
    </chartFormat>
    <chartFormat chart="0" format="22" series="1">
      <pivotArea type="data" outline="0" fieldPosition="0">
        <references count="2">
          <reference field="4294967294" count="1" selected="0">
            <x v="0"/>
          </reference>
          <reference field="0" count="1" selected="0">
            <x v="7"/>
          </reference>
        </references>
      </pivotArea>
    </chartFormat>
    <chartFormat chart="0" format="23" series="1">
      <pivotArea type="data" outline="0" fieldPosition="0">
        <references count="2">
          <reference field="4294967294" count="1" selected="0">
            <x v="0"/>
          </reference>
          <reference field="0" count="1" selected="0">
            <x v="8"/>
          </reference>
        </references>
      </pivotArea>
    </chartFormat>
    <chartFormat chart="0" format="24" series="1">
      <pivotArea type="data" outline="0" fieldPosition="0">
        <references count="2">
          <reference field="4294967294" count="1" selected="0">
            <x v="0"/>
          </reference>
          <reference field="0" count="1" selected="0">
            <x v="9"/>
          </reference>
        </references>
      </pivotArea>
    </chartFormat>
    <chartFormat chart="0" format="25" series="1">
      <pivotArea type="data" outline="0" fieldPosition="0">
        <references count="2">
          <reference field="4294967294" count="1" selected="0">
            <x v="0"/>
          </reference>
          <reference field="0" count="1" selected="0">
            <x v="10"/>
          </reference>
        </references>
      </pivotArea>
    </chartFormat>
    <chartFormat chart="0" format="26" series="1">
      <pivotArea type="data" outline="0" fieldPosition="0">
        <references count="2">
          <reference field="4294967294" count="1" selected="0">
            <x v="0"/>
          </reference>
          <reference field="0" count="1" selected="0">
            <x v="11"/>
          </reference>
        </references>
      </pivotArea>
    </chartFormat>
    <chartFormat chart="0" format="27" series="1">
      <pivotArea type="data" outline="0" fieldPosition="0">
        <references count="1">
          <reference field="4294967294" count="1" selected="0">
            <x v="0"/>
          </reference>
        </references>
      </pivotArea>
    </chartFormat>
    <chartFormat chart="1" format="28" series="1">
      <pivotArea type="data" outline="0" fieldPosition="0">
        <references count="1">
          <reference field="4294967294" count="1" selected="0">
            <x v="0"/>
          </reference>
        </references>
      </pivotArea>
    </chartFormat>
    <chartFormat chart="2" format="29"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6"/>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2" columnCount="1" cacheId="1121725973">
        <x15:pivotRow count="1">
          <x15:c t="e">
            <x15:v/>
          </x15:c>
        </x15:pivotRow>
        <x15:pivotRow count="1">
          <x15:c t="e">
            <x15:v/>
          </x15:c>
        </x15:pivotRow>
        <x15:pivotRow count="1">
          <x15:c>
            <x15:v>615</x15:v>
          </x15:c>
        </x15:pivotRow>
        <x15:pivotRow count="1">
          <x15:c>
            <x15:v>800</x15:v>
          </x15:c>
        </x15:pivotRow>
        <x15:pivotRow count="1">
          <x15:c>
            <x15:v>291</x15:v>
          </x15:c>
        </x15:pivotRow>
        <x15:pivotRow count="1">
          <x15:c t="e">
            <x15:v/>
          </x15:c>
        </x15:pivotRow>
        <x15:pivotRow count="1">
          <x15:c>
            <x15:v>369</x15:v>
          </x15:c>
        </x15:pivotRow>
        <x15:pivotRow count="1">
          <x15:c>
            <x15:v>503</x15:v>
          </x15:c>
        </x15:pivotRow>
        <x15:pivotRow count="1">
          <x15:c>
            <x15:v>192</x15:v>
          </x15:c>
        </x15:pivotRow>
        <x15:pivotRow count="1">
          <x15:c t="e">
            <x15:v/>
          </x15:c>
        </x15:pivotRow>
        <x15:pivotRow count="1">
          <x15:c>
            <x15:v>655</x15:v>
          </x15:c>
        </x15:pivotRow>
        <x15:pivotRow count="1">
          <x15:c>
            <x15:v>305</x15:v>
          </x15:c>
        </x15:pivotRow>
        <x15:pivotRow count="1">
          <x15:c>
            <x15:v>816</x15:v>
          </x15:c>
        </x15:pivotRow>
        <x15:pivotRow count="1">
          <x15:c t="e">
            <x15:v/>
          </x15:c>
        </x15:pivotRow>
        <x15:pivotRow count="1">
          <x15:c>
            <x15:v>8</x15:v>
          </x15:c>
        </x15:pivotRow>
        <x15:pivotRow count="1">
          <x15:c>
            <x15:v>393</x15:v>
          </x15:c>
        </x15:pivotRow>
        <x15:pivotRow count="1">
          <x15:c>
            <x15:v>273</x15:v>
          </x15:c>
        </x15:pivotRow>
        <x15:pivotRow count="1">
          <x15:c t="e">
            <x15:v/>
          </x15:c>
        </x15:pivotRow>
        <x15:pivotRow count="1">
          <x15:c t="e">
            <x15:v/>
          </x15:c>
        </x15:pivotRow>
        <x15:pivotRow count="1">
          <x15:c>
            <x15:v>311</x15:v>
          </x15:c>
        </x15:pivotRow>
        <x15:pivotRow count="1">
          <x15:c>
            <x15:v>418</x15:v>
          </x15:c>
        </x15:pivotRow>
        <x15:pivotRow count="1">
          <x15:c>
            <x15:v>242</x15:v>
          </x15:c>
        </x15:pivotRow>
        <x15:pivotRow count="1">
          <x15:c t="e">
            <x15:v/>
          </x15:c>
        </x15:pivotRow>
        <x15:pivotRow count="1">
          <x15:c>
            <x15:v>698</x15:v>
          </x15:c>
        </x15:pivotRow>
        <x15:pivotRow count="1">
          <x15:c>
            <x15:v>623</x15:v>
          </x15:c>
        </x15:pivotRow>
        <x15:pivotRow count="1">
          <x15:c>
            <x15:v>818</x15:v>
          </x15:c>
        </x15:pivotRow>
        <x15:pivotRow count="1">
          <x15:c t="e">
            <x15:v/>
          </x15:c>
        </x15:pivotRow>
        <x15:pivotRow count="1">
          <x15:c>
            <x15:v>381</x15:v>
          </x15:c>
        </x15:pivotRow>
        <x15:pivotRow count="1">
          <x15:c>
            <x15:v>101</x15:v>
          </x15:c>
        </x15:pivotRow>
        <x15:pivotRow count="1">
          <x15:c>
            <x15:v>482</x15:v>
          </x15:c>
        </x15:pivotRow>
        <x15:pivotRow count="1">
          <x15:c t="e">
            <x15:v/>
          </x15:c>
        </x15:pivotRow>
        <x15:pivotRow count="1">
          <x15:c>
            <x15:v>747</x15:v>
          </x15:c>
        </x15:pivotRow>
        <x15:pivotRow count="1">
          <x15:c>
            <x15:v>456</x15:v>
          </x15:c>
        </x15:pivotRow>
        <x15:pivotRow count="1">
          <x15:c>
            <x15:v>239</x15:v>
          </x15:c>
        </x15:pivotRow>
        <x15:pivotRow count="1">
          <x15:c t="e">
            <x15:v/>
          </x15:c>
        </x15:pivotRow>
        <x15:pivotRow count="1">
          <x15:c t="e">
            <x15:v/>
          </x15:c>
        </x15:pivotRow>
        <x15:pivotRow count="1">
          <x15:c>
            <x15:v>137</x15:v>
          </x15:c>
        </x15:pivotRow>
        <x15:pivotRow count="1">
          <x15:c>
            <x15:v>703</x15:v>
          </x15:c>
        </x15:pivotRow>
        <x15:pivotRow count="1">
          <x15:c>
            <x15:v>734</x15:v>
          </x15:c>
        </x15:pivotRow>
        <x15:pivotRow count="1">
          <x15:c t="e">
            <x15:v/>
          </x15:c>
        </x15:pivotRow>
        <x15:pivotRow count="1">
          <x15:c>
            <x15:v>1242</x15:v>
          </x15:c>
        </x15:pivotRow>
        <x15:pivotRow count="1">
          <x15:c>
            <x15:v>214</x15:v>
          </x15:c>
        </x15:pivotRow>
        <x15:pivotRow count="1">
          <x15:c>
            <x15:v>69</x15:v>
          </x15:c>
        </x15:pivotRow>
        <x15:pivotRow count="1">
          <x15:c t="e">
            <x15:v/>
          </x15:c>
        </x15:pivotRow>
        <x15:pivotRow count="1">
          <x15:c>
            <x15:v>384</x15:v>
          </x15:c>
        </x15:pivotRow>
        <x15:pivotRow count="1">
          <x15:c>
            <x15:v>464</x15:v>
          </x15:c>
        </x15:pivotRow>
        <x15:pivotRow count="1">
          <x15:c>
            <x15:v>183</x15:v>
          </x15:c>
        </x15:pivotRow>
        <x15:pivotRow count="1">
          <x15:c t="e">
            <x15:v/>
          </x15:c>
        </x15:pivotRow>
        <x15:pivotRow count="1">
          <x15:c>
            <x15:v>508</x15:v>
          </x15:c>
        </x15:pivotRow>
        <x15:pivotRow count="1">
          <x15:c>
            <x15:v>619</x15:v>
          </x15:c>
        </x15:pivotRow>
        <x15:pivotRow count="1">
          <x15:c>
            <x15:v>900</x15:v>
          </x15:c>
        </x15:pivotRow>
        <x15:pivotRow count="1">
          <x15:c>
            <x15:v>16893</x15:v>
          </x15:c>
        </x15:pivotRow>
      </x15:pivotTableData>
    </ext>
    <ext xmlns:x15="http://schemas.microsoft.com/office/spreadsheetml/2010/11/main" uri="{E67621CE-5B39-4880-91FE-76760E9C1902}">
      <x15:pivotTableUISettings>
        <x15:activeTabTopLevelEntity name="[Period]"/>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976C04-E1FC-4445-8FEE-FAFC8BDD6B34}" name="PivotChartTable11" cacheId="157"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2">
  <location ref="A1:B32" firstHeaderRow="1" firstDataRow="1" firstDataCol="1"/>
  <pivotFields count="4">
    <pivotField axis="axisRow"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ataSourceSort="1" defaultSubtotal="0">
      <items count="25">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s>
      <autoSortScope>
        <pivotArea dataOnly="0" outline="0" fieldPosition="0">
          <references count="1">
            <reference field="4294967294" count="1" selected="0">
              <x v="0"/>
            </reference>
          </references>
        </pivotArea>
      </autoSortScope>
    </pivotField>
    <pivotField axis="axisRow" allDrilled="1" subtotalTop="0" showAll="0" sortType="descending"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s>
  <rowFields count="3">
    <field x="0"/>
    <field x="1"/>
    <field x="2"/>
  </rowFields>
  <rowItems count="31">
    <i>
      <x v="2"/>
    </i>
    <i r="1">
      <x v="10"/>
    </i>
    <i r="1">
      <x v="12"/>
    </i>
    <i r="1">
      <x v="13"/>
    </i>
    <i r="1">
      <x v="7"/>
    </i>
    <i r="1">
      <x v="15"/>
    </i>
    <i r="1">
      <x v="8"/>
    </i>
    <i r="1">
      <x v="11"/>
    </i>
    <i r="1">
      <x v="6"/>
    </i>
    <i r="1">
      <x v="16"/>
    </i>
    <i r="1">
      <x v="9"/>
    </i>
    <i r="1">
      <x v="14"/>
    </i>
    <i>
      <x v="3"/>
    </i>
    <i r="1">
      <x v="19"/>
    </i>
    <i r="1">
      <x v="21"/>
    </i>
    <i r="1">
      <x v="17"/>
    </i>
    <i r="1">
      <x v="20"/>
    </i>
    <i r="1">
      <x v="18"/>
    </i>
    <i>
      <x v="4"/>
    </i>
    <i r="1">
      <x v="22"/>
    </i>
    <i r="1">
      <x v="24"/>
    </i>
    <i r="1">
      <x v="23"/>
    </i>
    <i>
      <x/>
    </i>
    <i r="1">
      <x v="1"/>
    </i>
    <i r="1">
      <x/>
    </i>
    <i>
      <x v="1"/>
    </i>
    <i r="1">
      <x v="2"/>
    </i>
    <i r="1">
      <x v="4"/>
    </i>
    <i r="1">
      <x v="3"/>
    </i>
    <i r="1">
      <x v="5"/>
    </i>
    <i t="grand">
      <x/>
    </i>
  </rowItems>
  <colItems count="1">
    <i/>
  </colItems>
  <dataFields count="1">
    <dataField name="Sum of Actual Sales" fld="3" baseField="0" baseItem="0"/>
  </dataFields>
  <chartFormats count="1">
    <chartFormat chart="0" format="0"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13"/>
    <rowHierarchyUsage hierarchyUsage="12"/>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1" columnCount="1" cacheId="1717702628">
        <x15:pivotRow count="1">
          <x15:c t="e">
            <x15:v/>
          </x15:c>
        </x15:pivotRow>
        <x15:pivotRow count="1">
          <x15:c>
            <x15:v>1278</x15:v>
          </x15:c>
        </x15:pivotRow>
        <x15:pivotRow count="1">
          <x15:c>
            <x15:v>1018</x15:v>
          </x15:c>
        </x15:pivotRow>
        <x15:pivotRow count="1">
          <x15:c>
            <x15:v>945</x15:v>
          </x15:c>
        </x15:pivotRow>
        <x15:pivotRow count="1">
          <x15:c>
            <x15:v>881</x15:v>
          </x15:c>
        </x15:pivotRow>
        <x15:pivotRow count="1">
          <x15:c>
            <x15:v>804</x15:v>
          </x15:c>
        </x15:pivotRow>
        <x15:pivotRow count="1">
          <x15:c>
            <x15:v>745</x15:v>
          </x15:c>
        </x15:pivotRow>
        <x15:pivotRow count="1">
          <x15:c>
            <x15:v>744</x15:v>
          </x15:c>
        </x15:pivotRow>
        <x15:pivotRow count="1">
          <x15:c>
            <x15:v>717</x15:v>
          </x15:c>
        </x15:pivotRow>
        <x15:pivotRow count="1">
          <x15:c>
            <x15:v>595</x15:v>
          </x15:c>
        </x15:pivotRow>
        <x15:pivotRow count="1">
          <x15:c>
            <x15:v>407</x15:v>
          </x15:c>
        </x15:pivotRow>
        <x15:pivotRow count="1">
          <x15:c>
            <x15:v>292</x15:v>
          </x15:c>
        </x15:pivotRow>
        <x15:pivotRow count="1">
          <x15:c t="e">
            <x15:v/>
          </x15:c>
        </x15:pivotRow>
        <x15:pivotRow count="1">
          <x15:c>
            <x15:v>1173</x15:v>
          </x15:c>
        </x15:pivotRow>
        <x15:pivotRow count="1">
          <x15:c>
            <x15:v>926</x15:v>
          </x15:c>
        </x15:pivotRow>
        <x15:pivotRow count="1">
          <x15:c>
            <x15:v>654</x15:v>
          </x15:c>
        </x15:pivotRow>
        <x15:pivotRow count="1">
          <x15:c>
            <x15:v>458</x15:v>
          </x15:c>
        </x15:pivotRow>
        <x15:pivotRow count="1">
          <x15:c>
            <x15:v>195</x15:v>
          </x15:c>
        </x15:pivotRow>
        <x15:pivotRow count="1">
          <x15:c t="e">
            <x15:v/>
          </x15:c>
        </x15:pivotRow>
        <x15:pivotRow count="1">
          <x15:c>
            <x15:v>1165</x15:v>
          </x15:c>
        </x15:pivotRow>
        <x15:pivotRow count="1">
          <x15:c>
            <x15:v>776</x15:v>
          </x15:c>
        </x15:pivotRow>
        <x15:pivotRow count="1">
          <x15:c>
            <x15:v>577</x15:v>
          </x15:c>
        </x15:pivotRow>
        <x15:pivotRow count="1">
          <x15:c t="e">
            <x15:v/>
          </x15:c>
        </x15:pivotRow>
        <x15:pivotRow count="1">
          <x15:c>
            <x15:v>828</x15:v>
          </x15:c>
        </x15:pivotRow>
        <x15:pivotRow count="1">
          <x15:c>
            <x15:v>742</x15:v>
          </x15:c>
        </x15:pivotRow>
        <x15:pivotRow count="1">
          <x15:c t="e">
            <x15:v/>
          </x15:c>
        </x15:pivotRow>
        <x15:pivotRow count="1">
          <x15:c>
            <x15:v>370</x15:v>
          </x15:c>
        </x15:pivotRow>
        <x15:pivotRow count="1">
          <x15:c>
            <x15:v>293</x15:v>
          </x15:c>
        </x15:pivotRow>
        <x15:pivotRow count="1">
          <x15:c>
            <x15:v>179</x15:v>
          </x15:c>
        </x15:pivotRow>
        <x15:pivotRow count="1">
          <x15:c>
            <x15:v>131</x15:v>
          </x15:c>
        </x15:pivotRow>
        <x15:pivotRow count="1">
          <x15:c>
            <x15:v>16893</x15:v>
          </x15:c>
        </x15:pivotRow>
      </x15:pivotTableData>
    </ext>
    <ext xmlns:x15="http://schemas.microsoft.com/office/spreadsheetml/2010/11/main" uri="{E67621CE-5B39-4880-91FE-76760E9C1902}">
      <x15:pivotTableUISettings>
        <x15:activeTabTopLevelEntity name="[Region]"/>
        <x15:activeTabTopLevelEntity name="[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313D9E-1B74-443F-893F-E9583DDBD6B4}" name="PivotChartTable8" cacheId="15"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53"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3">
    <field x="2"/>
    <field x="1"/>
    <field x="0"/>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Items count="1">
    <i/>
  </colItems>
  <dataFields count="1">
    <dataField name="Sum of Actual Sales" fld="3" baseField="0" baseItem="0"/>
  </dataFields>
  <chartFormats count="2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4"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5" series="1">
      <pivotArea type="data" outline="0" fieldPosition="0">
        <references count="3">
          <reference field="4294967294" count="1" selected="0">
            <x v="0"/>
          </reference>
          <reference field="0" count="1" selected="0">
            <x v="5"/>
          </reference>
          <reference field="1" count="1" selected="0">
            <x v="1"/>
          </reference>
        </references>
      </pivotArea>
    </chartFormat>
    <chartFormat chart="0" format="6" series="1">
      <pivotArea type="data" outline="0" fieldPosition="0">
        <references count="3">
          <reference field="4294967294" count="1" selected="0">
            <x v="0"/>
          </reference>
          <reference field="0" count="1" selected="0">
            <x v="6"/>
          </reference>
          <reference field="1" count="1" selected="0">
            <x v="2"/>
          </reference>
        </references>
      </pivotArea>
    </chartFormat>
    <chartFormat chart="0" format="7" series="1">
      <pivotArea type="data" outline="0" fieldPosition="0">
        <references count="3">
          <reference field="4294967294" count="1" selected="0">
            <x v="0"/>
          </reference>
          <reference field="0" count="1" selected="0">
            <x v="7"/>
          </reference>
          <reference field="1" count="1" selected="0">
            <x v="2"/>
          </reference>
        </references>
      </pivotArea>
    </chartFormat>
    <chartFormat chart="0" format="8" series="1">
      <pivotArea type="data" outline="0" fieldPosition="0">
        <references count="3">
          <reference field="4294967294" count="1" selected="0">
            <x v="0"/>
          </reference>
          <reference field="0" count="1" selected="0">
            <x v="8"/>
          </reference>
          <reference field="1" count="1" selected="0">
            <x v="2"/>
          </reference>
        </references>
      </pivotArea>
    </chartFormat>
    <chartFormat chart="0" format="9" series="1">
      <pivotArea type="data" outline="0" fieldPosition="0">
        <references count="3">
          <reference field="4294967294" count="1" selected="0">
            <x v="0"/>
          </reference>
          <reference field="0" count="1" selected="0">
            <x v="9"/>
          </reference>
          <reference field="1" count="1" selected="0">
            <x v="3"/>
          </reference>
        </references>
      </pivotArea>
    </chartFormat>
    <chartFormat chart="0" format="10" series="1">
      <pivotArea type="data" outline="0" fieldPosition="0">
        <references count="3">
          <reference field="4294967294" count="1" selected="0">
            <x v="0"/>
          </reference>
          <reference field="0" count="1" selected="0">
            <x v="10"/>
          </reference>
          <reference field="1" count="1" selected="0">
            <x v="3"/>
          </reference>
        </references>
      </pivotArea>
    </chartFormat>
    <chartFormat chart="0" format="11" series="1">
      <pivotArea type="data" outline="0" fieldPosition="0">
        <references count="3">
          <reference field="4294967294" count="1" selected="0">
            <x v="0"/>
          </reference>
          <reference field="0" count="1" selected="0">
            <x v="11"/>
          </reference>
          <reference field="1" count="1" selected="0">
            <x v="3"/>
          </reference>
        </references>
      </pivotArea>
    </chartFormat>
    <chartFormat chart="0" format="12"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13"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15" series="1">
      <pivotArea type="data" outline="0" fieldPosition="0">
        <references count="2">
          <reference field="4294967294" count="1" selected="0">
            <x v="0"/>
          </reference>
          <reference field="0" count="1" selected="0">
            <x v="0"/>
          </reference>
        </references>
      </pivotArea>
    </chartFormat>
    <chartFormat chart="0" format="16" series="1">
      <pivotArea type="data" outline="0" fieldPosition="0">
        <references count="2">
          <reference field="4294967294" count="1" selected="0">
            <x v="0"/>
          </reference>
          <reference field="0" count="1" selected="0">
            <x v="1"/>
          </reference>
        </references>
      </pivotArea>
    </chartFormat>
    <chartFormat chart="0" format="17" series="1">
      <pivotArea type="data" outline="0" fieldPosition="0">
        <references count="2">
          <reference field="4294967294" count="1" selected="0">
            <x v="0"/>
          </reference>
          <reference field="0" count="1" selected="0">
            <x v="2"/>
          </reference>
        </references>
      </pivotArea>
    </chartFormat>
    <chartFormat chart="0" format="18" series="1">
      <pivotArea type="data" outline="0" fieldPosition="0">
        <references count="2">
          <reference field="4294967294" count="1" selected="0">
            <x v="0"/>
          </reference>
          <reference field="0" count="1" selected="0">
            <x v="3"/>
          </reference>
        </references>
      </pivotArea>
    </chartFormat>
    <chartFormat chart="0" format="19" series="1">
      <pivotArea type="data" outline="0" fieldPosition="0">
        <references count="2">
          <reference field="4294967294" count="1" selected="0">
            <x v="0"/>
          </reference>
          <reference field="0" count="1" selected="0">
            <x v="4"/>
          </reference>
        </references>
      </pivotArea>
    </chartFormat>
    <chartFormat chart="0" format="20" series="1">
      <pivotArea type="data" outline="0" fieldPosition="0">
        <references count="2">
          <reference field="4294967294" count="1" selected="0">
            <x v="0"/>
          </reference>
          <reference field="0" count="1" selected="0">
            <x v="5"/>
          </reference>
        </references>
      </pivotArea>
    </chartFormat>
    <chartFormat chart="0" format="21" series="1">
      <pivotArea type="data" outline="0" fieldPosition="0">
        <references count="2">
          <reference field="4294967294" count="1" selected="0">
            <x v="0"/>
          </reference>
          <reference field="0" count="1" selected="0">
            <x v="6"/>
          </reference>
        </references>
      </pivotArea>
    </chartFormat>
    <chartFormat chart="0" format="22" series="1">
      <pivotArea type="data" outline="0" fieldPosition="0">
        <references count="2">
          <reference field="4294967294" count="1" selected="0">
            <x v="0"/>
          </reference>
          <reference field="0" count="1" selected="0">
            <x v="7"/>
          </reference>
        </references>
      </pivotArea>
    </chartFormat>
    <chartFormat chart="0" format="23" series="1">
      <pivotArea type="data" outline="0" fieldPosition="0">
        <references count="2">
          <reference field="4294967294" count="1" selected="0">
            <x v="0"/>
          </reference>
          <reference field="0" count="1" selected="0">
            <x v="8"/>
          </reference>
        </references>
      </pivotArea>
    </chartFormat>
    <chartFormat chart="0" format="24" series="1">
      <pivotArea type="data" outline="0" fieldPosition="0">
        <references count="2">
          <reference field="4294967294" count="1" selected="0">
            <x v="0"/>
          </reference>
          <reference field="0" count="1" selected="0">
            <x v="9"/>
          </reference>
        </references>
      </pivotArea>
    </chartFormat>
    <chartFormat chart="0" format="25" series="1">
      <pivotArea type="data" outline="0" fieldPosition="0">
        <references count="2">
          <reference field="4294967294" count="1" selected="0">
            <x v="0"/>
          </reference>
          <reference field="0" count="1" selected="0">
            <x v="10"/>
          </reference>
        </references>
      </pivotArea>
    </chartFormat>
    <chartFormat chart="0" format="26" series="1">
      <pivotArea type="data" outline="0" fieldPosition="0">
        <references count="2">
          <reference field="4294967294" count="1" selected="0">
            <x v="0"/>
          </reference>
          <reference field="0" count="1" selected="0">
            <x v="11"/>
          </reference>
        </references>
      </pivotArea>
    </chartFormat>
    <chartFormat chart="0" format="27"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6"/>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2" columnCount="1" cacheId="504872939">
        <x15:pivotRow count="1">
          <x15:c t="e">
            <x15:v/>
          </x15:c>
        </x15:pivotRow>
        <x15:pivotRow count="1">
          <x15:c t="e">
            <x15:v/>
          </x15:c>
        </x15:pivotRow>
        <x15:pivotRow count="1">
          <x15:c>
            <x15:v>615</x15:v>
          </x15:c>
        </x15:pivotRow>
        <x15:pivotRow count="1">
          <x15:c>
            <x15:v>800</x15:v>
          </x15:c>
        </x15:pivotRow>
        <x15:pivotRow count="1">
          <x15:c>
            <x15:v>291</x15:v>
          </x15:c>
        </x15:pivotRow>
        <x15:pivotRow count="1">
          <x15:c t="e">
            <x15:v/>
          </x15:c>
        </x15:pivotRow>
        <x15:pivotRow count="1">
          <x15:c>
            <x15:v>369</x15:v>
          </x15:c>
        </x15:pivotRow>
        <x15:pivotRow count="1">
          <x15:c>
            <x15:v>503</x15:v>
          </x15:c>
        </x15:pivotRow>
        <x15:pivotRow count="1">
          <x15:c>
            <x15:v>192</x15:v>
          </x15:c>
        </x15:pivotRow>
        <x15:pivotRow count="1">
          <x15:c t="e">
            <x15:v/>
          </x15:c>
        </x15:pivotRow>
        <x15:pivotRow count="1">
          <x15:c>
            <x15:v>655</x15:v>
          </x15:c>
        </x15:pivotRow>
        <x15:pivotRow count="1">
          <x15:c>
            <x15:v>305</x15:v>
          </x15:c>
        </x15:pivotRow>
        <x15:pivotRow count="1">
          <x15:c>
            <x15:v>816</x15:v>
          </x15:c>
        </x15:pivotRow>
        <x15:pivotRow count="1">
          <x15:c t="e">
            <x15:v/>
          </x15:c>
        </x15:pivotRow>
        <x15:pivotRow count="1">
          <x15:c>
            <x15:v>8</x15:v>
          </x15:c>
        </x15:pivotRow>
        <x15:pivotRow count="1">
          <x15:c>
            <x15:v>393</x15:v>
          </x15:c>
        </x15:pivotRow>
        <x15:pivotRow count="1">
          <x15:c>
            <x15:v>273</x15:v>
          </x15:c>
        </x15:pivotRow>
        <x15:pivotRow count="1">
          <x15:c t="e">
            <x15:v/>
          </x15:c>
        </x15:pivotRow>
        <x15:pivotRow count="1">
          <x15:c t="e">
            <x15:v/>
          </x15:c>
        </x15:pivotRow>
        <x15:pivotRow count="1">
          <x15:c>
            <x15:v>311</x15:v>
          </x15:c>
        </x15:pivotRow>
        <x15:pivotRow count="1">
          <x15:c>
            <x15:v>418</x15:v>
          </x15:c>
        </x15:pivotRow>
        <x15:pivotRow count="1">
          <x15:c>
            <x15:v>242</x15:v>
          </x15:c>
        </x15:pivotRow>
        <x15:pivotRow count="1">
          <x15:c t="e">
            <x15:v/>
          </x15:c>
        </x15:pivotRow>
        <x15:pivotRow count="1">
          <x15:c>
            <x15:v>698</x15:v>
          </x15:c>
        </x15:pivotRow>
        <x15:pivotRow count="1">
          <x15:c>
            <x15:v>623</x15:v>
          </x15:c>
        </x15:pivotRow>
        <x15:pivotRow count="1">
          <x15:c>
            <x15:v>818</x15:v>
          </x15:c>
        </x15:pivotRow>
        <x15:pivotRow count="1">
          <x15:c t="e">
            <x15:v/>
          </x15:c>
        </x15:pivotRow>
        <x15:pivotRow count="1">
          <x15:c>
            <x15:v>381</x15:v>
          </x15:c>
        </x15:pivotRow>
        <x15:pivotRow count="1">
          <x15:c>
            <x15:v>101</x15:v>
          </x15:c>
        </x15:pivotRow>
        <x15:pivotRow count="1">
          <x15:c>
            <x15:v>482</x15:v>
          </x15:c>
        </x15:pivotRow>
        <x15:pivotRow count="1">
          <x15:c t="e">
            <x15:v/>
          </x15:c>
        </x15:pivotRow>
        <x15:pivotRow count="1">
          <x15:c>
            <x15:v>747</x15:v>
          </x15:c>
        </x15:pivotRow>
        <x15:pivotRow count="1">
          <x15:c>
            <x15:v>456</x15:v>
          </x15:c>
        </x15:pivotRow>
        <x15:pivotRow count="1">
          <x15:c>
            <x15:v>239</x15:v>
          </x15:c>
        </x15:pivotRow>
        <x15:pivotRow count="1">
          <x15:c t="e">
            <x15:v/>
          </x15:c>
        </x15:pivotRow>
        <x15:pivotRow count="1">
          <x15:c t="e">
            <x15:v/>
          </x15:c>
        </x15:pivotRow>
        <x15:pivotRow count="1">
          <x15:c>
            <x15:v>137</x15:v>
          </x15:c>
        </x15:pivotRow>
        <x15:pivotRow count="1">
          <x15:c>
            <x15:v>703</x15:v>
          </x15:c>
        </x15:pivotRow>
        <x15:pivotRow count="1">
          <x15:c>
            <x15:v>734</x15:v>
          </x15:c>
        </x15:pivotRow>
        <x15:pivotRow count="1">
          <x15:c t="e">
            <x15:v/>
          </x15:c>
        </x15:pivotRow>
        <x15:pivotRow count="1">
          <x15:c>
            <x15:v>1242</x15:v>
          </x15:c>
        </x15:pivotRow>
        <x15:pivotRow count="1">
          <x15:c>
            <x15:v>214</x15:v>
          </x15:c>
        </x15:pivotRow>
        <x15:pivotRow count="1">
          <x15:c>
            <x15:v>69</x15:v>
          </x15:c>
        </x15:pivotRow>
        <x15:pivotRow count="1">
          <x15:c t="e">
            <x15:v/>
          </x15:c>
        </x15:pivotRow>
        <x15:pivotRow count="1">
          <x15:c>
            <x15:v>384</x15:v>
          </x15:c>
        </x15:pivotRow>
        <x15:pivotRow count="1">
          <x15:c>
            <x15:v>464</x15:v>
          </x15:c>
        </x15:pivotRow>
        <x15:pivotRow count="1">
          <x15:c>
            <x15:v>183</x15:v>
          </x15:c>
        </x15:pivotRow>
        <x15:pivotRow count="1">
          <x15:c t="e">
            <x15:v/>
          </x15:c>
        </x15:pivotRow>
        <x15:pivotRow count="1">
          <x15:c>
            <x15:v>508</x15:v>
          </x15:c>
        </x15:pivotRow>
        <x15:pivotRow count="1">
          <x15:c>
            <x15:v>619</x15:v>
          </x15:c>
        </x15:pivotRow>
        <x15:pivotRow count="1">
          <x15:c>
            <x15:v>900</x15:v>
          </x15:c>
        </x15:pivotRow>
        <x15:pivotRow count="1">
          <x15:c>
            <x15:v>16893</x15:v>
          </x15:c>
        </x15:pivotRow>
      </x15:pivotTableData>
    </ext>
    <ext xmlns:x15="http://schemas.microsoft.com/office/spreadsheetml/2010/11/main" uri="{E67621CE-5B39-4880-91FE-76760E9C1902}">
      <x15:pivotTableUISettings>
        <x15:activeTabTopLevelEntity name="[Period]"/>
        <x15:activeTabTopLevelEntity name="[Transaction]"/>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9B773C-E0BD-4E21-B60E-ECC37EC927F4}" name="PivotChartTable7" cacheId="5"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53"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3">
    <field x="2"/>
    <field x="1"/>
    <field x="0"/>
  </rowFields>
  <rowItems count="52">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t="grand">
      <x/>
    </i>
  </rowItems>
  <colItems count="1">
    <i/>
  </colItems>
  <dataFields count="1">
    <dataField name="Sum of Actual Sales" fld="3"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6"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3">
    <rowHierarchyUsage hierarchyUsage="6"/>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2" columnCount="1" cacheId="554941927">
        <x15:pivotRow count="1">
          <x15:c t="e">
            <x15:v/>
          </x15:c>
        </x15:pivotRow>
        <x15:pivotRow count="1">
          <x15:c t="e">
            <x15:v/>
          </x15:c>
        </x15:pivotRow>
        <x15:pivotRow count="1">
          <x15:c>
            <x15:v>615</x15:v>
          </x15:c>
        </x15:pivotRow>
        <x15:pivotRow count="1">
          <x15:c>
            <x15:v>800</x15:v>
          </x15:c>
        </x15:pivotRow>
        <x15:pivotRow count="1">
          <x15:c>
            <x15:v>291</x15:v>
          </x15:c>
        </x15:pivotRow>
        <x15:pivotRow count="1">
          <x15:c t="e">
            <x15:v/>
          </x15:c>
        </x15:pivotRow>
        <x15:pivotRow count="1">
          <x15:c>
            <x15:v>369</x15:v>
          </x15:c>
        </x15:pivotRow>
        <x15:pivotRow count="1">
          <x15:c>
            <x15:v>503</x15:v>
          </x15:c>
        </x15:pivotRow>
        <x15:pivotRow count="1">
          <x15:c>
            <x15:v>192</x15:v>
          </x15:c>
        </x15:pivotRow>
        <x15:pivotRow count="1">
          <x15:c t="e">
            <x15:v/>
          </x15:c>
        </x15:pivotRow>
        <x15:pivotRow count="1">
          <x15:c>
            <x15:v>655</x15:v>
          </x15:c>
        </x15:pivotRow>
        <x15:pivotRow count="1">
          <x15:c>
            <x15:v>305</x15:v>
          </x15:c>
        </x15:pivotRow>
        <x15:pivotRow count="1">
          <x15:c>
            <x15:v>816</x15:v>
          </x15:c>
        </x15:pivotRow>
        <x15:pivotRow count="1">
          <x15:c t="e">
            <x15:v/>
          </x15:c>
        </x15:pivotRow>
        <x15:pivotRow count="1">
          <x15:c>
            <x15:v>8</x15:v>
          </x15:c>
        </x15:pivotRow>
        <x15:pivotRow count="1">
          <x15:c>
            <x15:v>393</x15:v>
          </x15:c>
        </x15:pivotRow>
        <x15:pivotRow count="1">
          <x15:c>
            <x15:v>273</x15:v>
          </x15:c>
        </x15:pivotRow>
        <x15:pivotRow count="1">
          <x15:c t="e">
            <x15:v/>
          </x15:c>
        </x15:pivotRow>
        <x15:pivotRow count="1">
          <x15:c t="e">
            <x15:v/>
          </x15:c>
        </x15:pivotRow>
        <x15:pivotRow count="1">
          <x15:c>
            <x15:v>311</x15:v>
          </x15:c>
        </x15:pivotRow>
        <x15:pivotRow count="1">
          <x15:c>
            <x15:v>418</x15:v>
          </x15:c>
        </x15:pivotRow>
        <x15:pivotRow count="1">
          <x15:c>
            <x15:v>242</x15:v>
          </x15:c>
        </x15:pivotRow>
        <x15:pivotRow count="1">
          <x15:c t="e">
            <x15:v/>
          </x15:c>
        </x15:pivotRow>
        <x15:pivotRow count="1">
          <x15:c>
            <x15:v>698</x15:v>
          </x15:c>
        </x15:pivotRow>
        <x15:pivotRow count="1">
          <x15:c>
            <x15:v>623</x15:v>
          </x15:c>
        </x15:pivotRow>
        <x15:pivotRow count="1">
          <x15:c>
            <x15:v>818</x15:v>
          </x15:c>
        </x15:pivotRow>
        <x15:pivotRow count="1">
          <x15:c t="e">
            <x15:v/>
          </x15:c>
        </x15:pivotRow>
        <x15:pivotRow count="1">
          <x15:c>
            <x15:v>381</x15:v>
          </x15:c>
        </x15:pivotRow>
        <x15:pivotRow count="1">
          <x15:c>
            <x15:v>101</x15:v>
          </x15:c>
        </x15:pivotRow>
        <x15:pivotRow count="1">
          <x15:c>
            <x15:v>482</x15:v>
          </x15:c>
        </x15:pivotRow>
        <x15:pivotRow count="1">
          <x15:c t="e">
            <x15:v/>
          </x15:c>
        </x15:pivotRow>
        <x15:pivotRow count="1">
          <x15:c>
            <x15:v>747</x15:v>
          </x15:c>
        </x15:pivotRow>
        <x15:pivotRow count="1">
          <x15:c>
            <x15:v>456</x15:v>
          </x15:c>
        </x15:pivotRow>
        <x15:pivotRow count="1">
          <x15:c>
            <x15:v>239</x15:v>
          </x15:c>
        </x15:pivotRow>
        <x15:pivotRow count="1">
          <x15:c t="e">
            <x15:v/>
          </x15:c>
        </x15:pivotRow>
        <x15:pivotRow count="1">
          <x15:c t="e">
            <x15:v/>
          </x15:c>
        </x15:pivotRow>
        <x15:pivotRow count="1">
          <x15:c>
            <x15:v>137</x15:v>
          </x15:c>
        </x15:pivotRow>
        <x15:pivotRow count="1">
          <x15:c>
            <x15:v>703</x15:v>
          </x15:c>
        </x15:pivotRow>
        <x15:pivotRow count="1">
          <x15:c>
            <x15:v>734</x15:v>
          </x15:c>
        </x15:pivotRow>
        <x15:pivotRow count="1">
          <x15:c t="e">
            <x15:v/>
          </x15:c>
        </x15:pivotRow>
        <x15:pivotRow count="1">
          <x15:c>
            <x15:v>1242</x15:v>
          </x15:c>
        </x15:pivotRow>
        <x15:pivotRow count="1">
          <x15:c>
            <x15:v>214</x15:v>
          </x15:c>
        </x15:pivotRow>
        <x15:pivotRow count="1">
          <x15:c>
            <x15:v>69</x15:v>
          </x15:c>
        </x15:pivotRow>
        <x15:pivotRow count="1">
          <x15:c t="e">
            <x15:v/>
          </x15:c>
        </x15:pivotRow>
        <x15:pivotRow count="1">
          <x15:c>
            <x15:v>384</x15:v>
          </x15:c>
        </x15:pivotRow>
        <x15:pivotRow count="1">
          <x15:c>
            <x15:v>464</x15:v>
          </x15:c>
        </x15:pivotRow>
        <x15:pivotRow count="1">
          <x15:c>
            <x15:v>183</x15:v>
          </x15:c>
        </x15:pivotRow>
        <x15:pivotRow count="1">
          <x15:c t="e">
            <x15:v/>
          </x15:c>
        </x15:pivotRow>
        <x15:pivotRow count="1">
          <x15:c>
            <x15:v>508</x15:v>
          </x15:c>
        </x15:pivotRow>
        <x15:pivotRow count="1">
          <x15:c>
            <x15:v>619</x15:v>
          </x15:c>
        </x15:pivotRow>
        <x15:pivotRow count="1">
          <x15:c>
            <x15:v>900</x15:v>
          </x15:c>
        </x15:pivotRow>
        <x15:pivotRow count="1">
          <x15:c>
            <x15:v>16893</x15:v>
          </x15:c>
        </x15:pivotRow>
      </x15:pivotTableData>
    </ext>
    <ext xmlns:x15="http://schemas.microsoft.com/office/spreadsheetml/2010/11/main" uri="{E67621CE-5B39-4880-91FE-76760E9C1902}">
      <x15:pivotTableUISettings>
        <x15:activeTabTopLevelEntity name="[Period]"/>
        <x15:activeTabTopLevelEntity name="[Transaction]"/>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E3C33C-CD5D-4C66-A3EF-FB584907FAD6}" name="PivotChartTable4" cacheId="2"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ctual Sales" fld="0" baseField="0" baseItem="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Hierarchies count="65">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1" type="count" id="1" iMeasureHier="50">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774310198">
        <x15:pivotRow count="1">
          <x15:c>
            <x15:v>1564</x15:v>
          </x15:c>
        </x15:pivotRow>
        <x15:pivotRow count="1">
          <x15:c>
            <x15:v>1900</x15:v>
          </x15:c>
        </x15:pivotRow>
        <x15:pivotRow count="1">
          <x15:c>
            <x15:v>1148</x15:v>
          </x15:c>
        </x15:pivotRow>
        <x15:pivotRow count="1">
          <x15:c>
            <x15:v>1121</x15:v>
          </x15:c>
        </x15:pivotRow>
        <x15:pivotRow count="1">
          <x15:c>
            <x15:v>1222</x15:v>
          </x15:c>
        </x15:pivotRow>
        <x15:pivotRow count="1">
          <x15:c>
            <x15:v>6955</x15:v>
          </x15:c>
        </x15:pivotRow>
      </x15:pivotTableData>
    </ext>
    <ext xmlns:x15="http://schemas.microsoft.com/office/spreadsheetml/2010/11/main" uri="{E67621CE-5B39-4880-91FE-76760E9C1902}">
      <x15:pivotTableUISettings>
        <x15:activeTabTopLevelEntity name="[Transaction]"/>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Region]">
  <data>
    <olap pivotCacheId="1568851072">
      <levels count="2">
        <level uniqueName="[Region].[Region].[(All)]" sourceCaption="(All)" count="0"/>
        <level uniqueName="[Region].[Region].[Region]" sourceCaption="Region" count="5">
          <ranges>
            <range startItem="0">
              <i n="[Region].[Region].&amp;[Central]" c="Central"/>
              <i n="[Region].[Region].&amp;[Eastern]" c="Eastern"/>
              <i n="[Region].[Region].&amp;[Northern]" c="Northern"/>
              <i n="[Region].[Region].&amp;[Southern]" c="Southern"/>
              <i n="[Region].[Region].&amp;[Western]" c="Western"/>
            </range>
          </ranges>
        </level>
      </levels>
      <selections count="1">
        <selection n="[Region].[Region].[All]"/>
      </selections>
    </olap>
  </data>
  <extLst>
    <x:ext xmlns:x15="http://schemas.microsoft.com/office/spreadsheetml/2010/11/main" uri="{03082B11-2C62-411c-B77F-237D8FCFBE4C}">
      <x15:slicerCachePivotTables>
        <pivotTable tabId="4294967295" name="PivotChartTable13"/>
        <pivotTable tabId="4294967295" name="PivotChartTable20"/>
        <pivotTable tabId="4294967295" name="PivotChartTable14"/>
        <pivotTable tabId="4294967295" name="PivotChartTable16"/>
        <pivotTable tabId="4294967295" name="PivotChartTable17"/>
        <pivotTable tabId="4294967295" name="PivotChartTable2"/>
        <pivotTable tabId="4294967295" name="PivotChartTable3"/>
        <pivotTable tabId="4294967295" name="PivotChartTable7"/>
        <pivotTable tabId="4294967295" name="PivotChartTable11"/>
        <pivotTable tabId="4294967295" name="PivotChartTable1"/>
        <pivotTable tabId="4294967295" name="PivotChartTable4"/>
        <pivotTable tabId="4294967295" name="PivotChartTable8"/>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tailer_Class" sourceName="[Stores].[Retailer Class]">
  <data>
    <olap pivotCacheId="1568851072">
      <levels count="2">
        <level uniqueName="[Stores].[Retailer Class].[(All)]" sourceCaption="(All)" count="0"/>
        <level uniqueName="[Stores].[Retailer Class].[Retailer Class]" sourceCaption="Retailer Class" count="5">
          <ranges>
            <range startItem="0">
              <i n="[Stores].[Retailer Class].&amp;[Bronze]" c="Bronze"/>
              <i n="[Stores].[Retailer Class].&amp;[Gold]" c="Gold"/>
              <i n="[Stores].[Retailer Class].&amp;[Others]" c="Others"/>
              <i n="[Stores].[Retailer Class].&amp;[Platinum]" c="Platinum"/>
              <i n="[Stores].[Retailer Class].&amp;[Silver]" c="Silver"/>
            </range>
          </ranges>
        </level>
      </levels>
      <selections count="1">
        <selection n="[Stores].[Retailer Class].[All]"/>
      </selections>
    </olap>
  </data>
  <extLst>
    <x:ext xmlns:x15="http://schemas.microsoft.com/office/spreadsheetml/2010/11/main" uri="{03082B11-2C62-411c-B77F-237D8FCFBE4C}">
      <x15:slicerCachePivotTables>
        <pivotTable tabId="4294967295" name="PivotChartTable20"/>
        <pivotTable tabId="4294967295" name="PivotChartTable13"/>
        <pivotTable tabId="4294967295" name="PivotChartTable14"/>
        <pivotTable tabId="4294967295" name="PivotChartTable16"/>
        <pivotTable tabId="4294967295" name="PivotChartTable17"/>
        <pivotTable tabId="4294967295" name="PivotChartTable5"/>
        <pivotTable tabId="4294967295" name="PivotChartTable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KU_Type" sourceName="[SKU].[SKU Type]">
  <data>
    <olap pivotCacheId="1568851072">
      <levels count="2">
        <level uniqueName="[SKU].[SKU Type].[(All)]" sourceCaption="(All)" count="0"/>
        <level uniqueName="[SKU].[SKU Type].[SKU Type]" sourceCaption="SKU Type" count="21">
          <ranges>
            <range startItem="0">
              <i n="[SKU].[SKU Type].&amp;[Blusher]" c="Blusher"/>
              <i n="[SKU].[SKU Type].&amp;[Bronzer]" c="Bronzer"/>
              <i n="[SKU].[SKU Type].&amp;[Concealer]" c="Concealer"/>
              <i n="[SKU].[SKU Type].&amp;[Conditioner]" c="Conditioner"/>
              <i n="[SKU].[SKU Type].&amp;[Contour]" c="Contour"/>
              <i n="[SKU].[SKU Type].&amp;[Eyebrow pencils]" c="Eyebrow pencils"/>
              <i n="[SKU].[SKU Type].&amp;[Eyeliner]" c="Eyeliner"/>
              <i n="[SKU].[SKU Type].&amp;[Face Mask]" c="Face Mask"/>
              <i n="[SKU].[SKU Type].&amp;[Face Wash]" c="Face Wash"/>
              <i n="[SKU].[SKU Type].&amp;[Foundation]" c="Foundation"/>
              <i n="[SKU].[SKU Type].&amp;[Hair Mask]" c="Hair Mask"/>
              <i n="[SKU].[SKU Type].&amp;[Highlighter]" c="Highlighter"/>
              <i n="[SKU].[SKU Type].&amp;[Lip products]" c="Lip products"/>
              <i n="[SKU].[SKU Type].&amp;[Mascara]" c="Mascara"/>
              <i n="[SKU].[SKU Type].&amp;[Moisturizer]" c="Moisturizer"/>
              <i n="[SKU].[SKU Type].&amp;[Nail polish ]" c="Nail polish "/>
              <i n="[SKU].[SKU Type].&amp;[Primers]" c="Primers"/>
              <i n="[SKU].[SKU Type].&amp;[Serum]" c="Serum"/>
              <i n="[SKU].[SKU Type].&amp;[Shampoo]" c="Shampoo"/>
              <i n="[SKU].[SKU Type].&amp;[Sheet Mask]" c="Sheet Mask"/>
              <i n="[SKU].[SKU Type].&amp;[Sunscreen]" c="Sunscreen"/>
            </range>
          </ranges>
        </level>
      </levels>
      <selections count="1">
        <selection n="[SKU].[SKU Type].[All]"/>
      </selections>
    </olap>
  </data>
  <extLst>
    <x:ext xmlns:x15="http://schemas.microsoft.com/office/spreadsheetml/2010/11/main" uri="{03082B11-2C62-411c-B77F-237D8FCFBE4C}">
      <x15:slicerCachePivotTables>
        <pivotTable tabId="4294967295" name="PivotChartTable13"/>
        <pivotTable tabId="4294967295" name="PivotChartTable20"/>
        <pivotTable tabId="4294967295" name="PivotChartTable14"/>
        <pivotTable tabId="4294967295" name="PivotChartTable16"/>
        <pivotTable tabId="4294967295" name="PivotChartTable17"/>
        <pivotTable tabId="4294967295" name="PivotChartTable5"/>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level="1" style="SlicerStyleLight1 2" lockedPosition="1" rowHeight="288000"/>
  <slicer name="Retailer Class" cache="Slicer_Retailer_Class" caption="Retailer Class" columnCount="2" level="1" style="SlicerStyleLight1 2" lockedPosition="1" rowHeight="288000"/>
  <slicer name="SKU Type" cache="Slicer_SKU_Type" caption="SKU Type" columnCount="2" level="1" style="SlicerStyleLight1 2" lockedPosition="1" rowHeight="288000"/>
</slicers>
</file>

<file path=xl/tables/table1.xml><?xml version="1.0" encoding="utf-8"?>
<table xmlns="http://schemas.openxmlformats.org/spreadsheetml/2006/main" id="2" name="Transaction" displayName="Transaction" ref="A1:M201" totalsRowShown="0" headerRowDxfId="61" dataDxfId="60" tableBorderDxfId="59">
  <autoFilter ref="A1:M201"/>
  <tableColumns count="13">
    <tableColumn id="1" name="Transaction #" dataDxfId="58"/>
    <tableColumn id="2" name="Salesman ID" dataDxfId="57"/>
    <tableColumn id="3" name="City ID" dataDxfId="56"/>
    <tableColumn id="4" name="SKU Code" dataDxfId="55"/>
    <tableColumn id="5" name="Store ID" dataDxfId="54"/>
    <tableColumn id="6" name="Period ID" dataDxfId="53"/>
    <tableColumn id="7" name="Unique Transaction ID" dataDxfId="52"/>
    <tableColumn id="8" name="Actual Sales" dataDxfId="51" dataCellStyle="Currency"/>
    <tableColumn id="9" name="Target Sales" dataDxfId="50" dataCellStyle="Currency"/>
    <tableColumn id="10" name="Actual Visits" dataDxfId="49"/>
    <tableColumn id="11" name="Target Visits" dataDxfId="48"/>
    <tableColumn id="12" name="Rand Sales" dataDxfId="47"/>
    <tableColumn id="13" name="Rand Visits" dataDxfId="46"/>
  </tableColumns>
  <tableStyleInfo name="TableStyleMedium2" showFirstColumn="0" showLastColumn="0" showRowStripes="1" showColumnStripes="0"/>
</table>
</file>

<file path=xl/tables/table2.xml><?xml version="1.0" encoding="utf-8"?>
<table xmlns="http://schemas.openxmlformats.org/spreadsheetml/2006/main" id="4" name="Salesman" displayName="Salesman" ref="A1:K21" totalsRowShown="0" headerRowDxfId="45" headerRowBorderDxfId="44" tableBorderDxfId="43" totalsRowBorderDxfId="42">
  <autoFilter ref="A1:K21"/>
  <tableColumns count="11">
    <tableColumn id="1" name="Salesman ID" dataDxfId="41"/>
    <tableColumn id="2" name="First Name" dataDxfId="40"/>
    <tableColumn id="3" name="Last Name" dataDxfId="39"/>
    <tableColumn id="4" name="Salesman Name" dataDxfId="38">
      <calculatedColumnFormula>B2&amp;" "&amp;C2</calculatedColumnFormula>
    </tableColumn>
    <tableColumn id="5" name="Gender" dataDxfId="37"/>
    <tableColumn id="6" name="Age" dataDxfId="36"/>
    <tableColumn id="7" name="Experience (Years)" dataDxfId="35"/>
    <tableColumn id="8" name="Marital Status" dataDxfId="34"/>
    <tableColumn id="9" name="Sales Manager Name" dataDxfId="33"/>
    <tableColumn id="10" name="Age Group" dataDxfId="32"/>
    <tableColumn id="11" name="Experience Group" dataDxfId="31"/>
  </tableColumns>
  <tableStyleInfo name="TableStyleMedium2" showFirstColumn="0" showLastColumn="0" showRowStripes="1" showColumnStripes="0"/>
</table>
</file>

<file path=xl/tables/table3.xml><?xml version="1.0" encoding="utf-8"?>
<table xmlns="http://schemas.openxmlformats.org/spreadsheetml/2006/main" id="5" name="Region" displayName="Region" ref="A1:E26" totalsRowShown="0" headerRowDxfId="30" tableBorderDxfId="29">
  <autoFilter ref="A1:E26"/>
  <tableColumns count="5">
    <tableColumn id="1" name="City-ID" dataDxfId="28"/>
    <tableColumn id="2" name="City" dataDxfId="27"/>
    <tableColumn id="3" name="State" dataDxfId="26"/>
    <tableColumn id="4" name="Region" dataDxfId="25"/>
    <tableColumn id="5" name="Population" dataDxfId="24"/>
  </tableColumns>
  <tableStyleInfo name="TableStyleMedium2" showFirstColumn="0" showLastColumn="0" showRowStripes="1" showColumnStripes="0"/>
</table>
</file>

<file path=xl/tables/table4.xml><?xml version="1.0" encoding="utf-8"?>
<table xmlns="http://schemas.openxmlformats.org/spreadsheetml/2006/main" id="6" name="SKU" displayName="SKU" ref="A1:C22" totalsRowShown="0" headerRowDxfId="23" headerRowBorderDxfId="22" tableBorderDxfId="21" totalsRowBorderDxfId="20">
  <autoFilter ref="A1:C22"/>
  <tableColumns count="3">
    <tableColumn id="1" name="SKU Code" dataDxfId="19"/>
    <tableColumn id="2" name="SKU Type" dataDxfId="18"/>
    <tableColumn id="3" name="Product Focus" dataDxfId="17"/>
  </tableColumns>
  <tableStyleInfo name="TableStyleMedium2" showFirstColumn="0" showLastColumn="0" showRowStripes="1" showColumnStripes="0"/>
</table>
</file>

<file path=xl/tables/table5.xml><?xml version="1.0" encoding="utf-8"?>
<table xmlns="http://schemas.openxmlformats.org/spreadsheetml/2006/main" id="7" name="Stores" displayName="Stores" ref="A1:H51" totalsRowShown="0" headerRowDxfId="16" tableBorderDxfId="15">
  <autoFilter ref="A1:H51"/>
  <tableColumns count="8">
    <tableColumn id="1" name="Store ID" dataDxfId="14"/>
    <tableColumn id="2" name="Store Name" dataDxfId="13"/>
    <tableColumn id="3" name="City ID" dataDxfId="12"/>
    <tableColumn id="4" name="Retailer Name" dataDxfId="11"/>
    <tableColumn id="5" name="Retailer Category" dataDxfId="10"/>
    <tableColumn id="6" name="Retailer Class" dataDxfId="9"/>
    <tableColumn id="7" name="Pin Code" dataDxfId="8"/>
    <tableColumn id="8" name="Schemes" dataDxfId="7"/>
  </tableColumns>
  <tableStyleInfo name="TableStyleMedium2" showFirstColumn="0" showLastColumn="0" showRowStripes="1" showColumnStripes="0"/>
</table>
</file>

<file path=xl/tables/table6.xml><?xml version="1.0" encoding="utf-8"?>
<table xmlns="http://schemas.openxmlformats.org/spreadsheetml/2006/main" id="8" name="Period" displayName="Period" ref="A1:E37" totalsRowShown="0" headerRowDxfId="6" tableBorderDxfId="5">
  <autoFilter ref="A1:E37"/>
  <tableColumns count="5">
    <tableColumn id="1" name="Period #" dataDxfId="4">
      <calculatedColumnFormula>"P-"&amp;_xlfn.NUMBERVALUE(B2)</calculatedColumnFormula>
    </tableColumn>
    <tableColumn id="2" name="Date" dataDxfId="3"/>
    <tableColumn id="3" name="Period" dataDxfId="2"/>
    <tableColumn id="4" name="Seasons" dataDxfId="1"/>
    <tableColumn id="5" name="Pre/Post Covid-1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election activeCell="A38" sqref="A38"/>
    </sheetView>
  </sheetViews>
  <sheetFormatPr defaultRowHeight="15" x14ac:dyDescent="0.25"/>
  <cols>
    <col min="1" max="16384" width="9.140625" style="4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M4" sqref="M4"/>
    </sheetView>
  </sheetViews>
  <sheetFormatPr defaultRowHeight="15" x14ac:dyDescent="0.25"/>
  <cols>
    <col min="1" max="16384" width="9.140625" style="4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showGridLines="0" zoomScale="90" zoomScaleNormal="90" workbookViewId="0">
      <selection activeCell="H1" sqref="H1"/>
    </sheetView>
  </sheetViews>
  <sheetFormatPr defaultRowHeight="15" x14ac:dyDescent="0.25"/>
  <cols>
    <col min="1" max="1" width="14.85546875" customWidth="1"/>
    <col min="2" max="2" width="14" customWidth="1"/>
    <col min="3" max="3" width="9.140625" customWidth="1"/>
    <col min="4" max="4" width="11.85546875" customWidth="1"/>
    <col min="5" max="5" width="10.5703125" customWidth="1"/>
    <col min="6" max="6" width="11.5703125" customWidth="1"/>
    <col min="7" max="7" width="34.140625" customWidth="1"/>
    <col min="8" max="9" width="15.42578125" style="17" customWidth="1"/>
    <col min="10" max="10" width="14.140625" customWidth="1"/>
    <col min="11" max="11" width="14.28515625" customWidth="1"/>
    <col min="12" max="13" width="13.28515625" customWidth="1"/>
  </cols>
  <sheetData>
    <row r="1" spans="1:13" x14ac:dyDescent="0.25">
      <c r="A1" s="40" t="s">
        <v>179</v>
      </c>
      <c r="B1" s="41" t="s">
        <v>13</v>
      </c>
      <c r="C1" s="41" t="s">
        <v>17</v>
      </c>
      <c r="D1" s="41" t="s">
        <v>167</v>
      </c>
      <c r="E1" s="41" t="s">
        <v>18</v>
      </c>
      <c r="F1" s="41" t="s">
        <v>157</v>
      </c>
      <c r="G1" s="41" t="s">
        <v>228</v>
      </c>
      <c r="H1" s="42" t="s">
        <v>229</v>
      </c>
      <c r="I1" s="42" t="s">
        <v>230</v>
      </c>
      <c r="J1" s="41" t="s">
        <v>231</v>
      </c>
      <c r="K1" s="41" t="s">
        <v>232</v>
      </c>
      <c r="L1" s="41" t="s">
        <v>233</v>
      </c>
      <c r="M1" s="41" t="s">
        <v>234</v>
      </c>
    </row>
    <row r="2" spans="1:13" x14ac:dyDescent="0.25">
      <c r="A2" s="38">
        <v>1</v>
      </c>
      <c r="B2" s="30" t="str">
        <f ca="1">"SM-"&amp;RANDBETWEEN(1,20)</f>
        <v>SM-17</v>
      </c>
      <c r="C2" s="30" t="str">
        <f ca="1">"CT-"&amp;RANDBETWEEN(1,25)</f>
        <v>CT-4</v>
      </c>
      <c r="D2" s="30" t="str">
        <f ca="1">"SKU-"&amp;RANDBETWEEN(10,30)</f>
        <v>SKU-15</v>
      </c>
      <c r="E2" s="30" t="str">
        <f ca="1">"STR-"&amp;RANDBETWEEN(1,50)</f>
        <v>STR-23</v>
      </c>
      <c r="F2" s="30" t="str">
        <f ca="1">"PRD-"&amp;RANDBETWEEN(1,36)</f>
        <v>PRD-12</v>
      </c>
      <c r="G2" s="30" t="e">
        <f ca="1">_xlfn.CONCAT(A2,B2,C2,D2,E2,F2)</f>
        <v>#NAME?</v>
      </c>
      <c r="H2" s="31">
        <f ca="1">IF(MOD(A2,10)&lt;&gt;0,_xlfn.RANK.EQ(L2,$L$2:$L$201),_xlfn.RANK.EQ(L2,$L$2:$L$201)*-1)</f>
        <v>72</v>
      </c>
      <c r="I2" s="31">
        <f ca="1">ABS(H2+(H2*RAND()))</f>
        <v>117.65007990076774</v>
      </c>
      <c r="J2" s="32">
        <f ca="1">IF(MOD(A2,10)&lt;&gt;0,(_xlfn.RANK.EQ(M2,$M$2:$M$201)/(RANDBETWEEN(10,20))),(_xlfn.RANK.EQ(M2,$M$2:$M$201)/(RANDBETWEEN(10,20)))*-1)</f>
        <v>2.8181818181818183</v>
      </c>
      <c r="K2" s="32">
        <f ca="1">ABS(J2+(J2*RAND()))</f>
        <v>4.8085519416411193</v>
      </c>
      <c r="L2" s="30">
        <f ca="1">RAND()</f>
        <v>0.64963402215757948</v>
      </c>
      <c r="M2" s="30">
        <f ca="1">RAND()</f>
        <v>0.89462692096948404</v>
      </c>
    </row>
    <row r="3" spans="1:13" x14ac:dyDescent="0.25">
      <c r="A3" s="39">
        <v>2</v>
      </c>
      <c r="B3" s="33" t="s">
        <v>66</v>
      </c>
      <c r="C3" s="33" t="s">
        <v>92</v>
      </c>
      <c r="D3" s="33" t="s">
        <v>262</v>
      </c>
      <c r="E3" s="33" t="s">
        <v>135</v>
      </c>
      <c r="F3" s="33" t="s">
        <v>198</v>
      </c>
      <c r="G3" s="33" t="s">
        <v>286</v>
      </c>
      <c r="H3" s="34">
        <v>141</v>
      </c>
      <c r="I3" s="34">
        <v>184.56936712753375</v>
      </c>
      <c r="J3" s="35">
        <v>3.3333333333333335</v>
      </c>
      <c r="K3" s="35">
        <v>6.133041699223897</v>
      </c>
      <c r="L3" s="33">
        <v>0.32129586932523257</v>
      </c>
      <c r="M3" s="33">
        <v>0.73907050630187932</v>
      </c>
    </row>
    <row r="4" spans="1:13" x14ac:dyDescent="0.25">
      <c r="A4" s="38">
        <v>3</v>
      </c>
      <c r="B4" s="30" t="s">
        <v>69</v>
      </c>
      <c r="C4" s="30" t="s">
        <v>95</v>
      </c>
      <c r="D4" s="30" t="s">
        <v>262</v>
      </c>
      <c r="E4" s="30" t="s">
        <v>144</v>
      </c>
      <c r="F4" s="30" t="s">
        <v>202</v>
      </c>
      <c r="G4" s="30" t="s">
        <v>287</v>
      </c>
      <c r="H4" s="31">
        <v>170</v>
      </c>
      <c r="I4" s="31">
        <v>286.63291010870876</v>
      </c>
      <c r="J4" s="32">
        <v>9.875</v>
      </c>
      <c r="K4" s="32">
        <v>12.874767025645772</v>
      </c>
      <c r="L4" s="30">
        <v>0.17245157115015985</v>
      </c>
      <c r="M4" s="30">
        <v>0.20025210962031903</v>
      </c>
    </row>
    <row r="5" spans="1:13" x14ac:dyDescent="0.25">
      <c r="A5" s="39">
        <v>4</v>
      </c>
      <c r="B5" s="33" t="s">
        <v>251</v>
      </c>
      <c r="C5" s="33" t="s">
        <v>93</v>
      </c>
      <c r="D5" s="33" t="s">
        <v>262</v>
      </c>
      <c r="E5" s="33" t="s">
        <v>148</v>
      </c>
      <c r="F5" s="33" t="s">
        <v>201</v>
      </c>
      <c r="G5" s="33" t="s">
        <v>288</v>
      </c>
      <c r="H5" s="34">
        <v>41</v>
      </c>
      <c r="I5" s="34">
        <v>42.307566070719403</v>
      </c>
      <c r="J5" s="35">
        <v>1.8333333333333333</v>
      </c>
      <c r="K5" s="35">
        <v>3.5571220446483576</v>
      </c>
      <c r="L5" s="33">
        <v>0.81458205245245063</v>
      </c>
      <c r="M5" s="33">
        <v>0.88109378221003576</v>
      </c>
    </row>
    <row r="6" spans="1:13" x14ac:dyDescent="0.25">
      <c r="A6" s="38">
        <v>5</v>
      </c>
      <c r="B6" s="30" t="s">
        <v>249</v>
      </c>
      <c r="C6" s="30" t="s">
        <v>81</v>
      </c>
      <c r="D6" s="30" t="s">
        <v>260</v>
      </c>
      <c r="E6" s="30" t="s">
        <v>138</v>
      </c>
      <c r="F6" s="30" t="s">
        <v>209</v>
      </c>
      <c r="G6" s="30" t="s">
        <v>289</v>
      </c>
      <c r="H6" s="31">
        <v>104</v>
      </c>
      <c r="I6" s="31">
        <v>109.14036429985197</v>
      </c>
      <c r="J6" s="32">
        <v>3.0833333333333335</v>
      </c>
      <c r="K6" s="32">
        <v>4.2690922361227566</v>
      </c>
      <c r="L6" s="30">
        <v>0.4758566892739936</v>
      </c>
      <c r="M6" s="30">
        <v>0.86499226592718803</v>
      </c>
    </row>
    <row r="7" spans="1:13" x14ac:dyDescent="0.25">
      <c r="A7" s="39">
        <v>6</v>
      </c>
      <c r="B7" s="33" t="s">
        <v>79</v>
      </c>
      <c r="C7" s="33" t="s">
        <v>95</v>
      </c>
      <c r="D7" s="33" t="s">
        <v>263</v>
      </c>
      <c r="E7" s="33" t="s">
        <v>107</v>
      </c>
      <c r="F7" s="33" t="s">
        <v>198</v>
      </c>
      <c r="G7" s="33" t="s">
        <v>290</v>
      </c>
      <c r="H7" s="34">
        <v>200</v>
      </c>
      <c r="I7" s="34">
        <v>271.84136270486135</v>
      </c>
      <c r="J7" s="35">
        <v>10.555555555555555</v>
      </c>
      <c r="K7" s="35">
        <v>11.253340454091902</v>
      </c>
      <c r="L7" s="33">
        <v>4.1930750934564553E-3</v>
      </c>
      <c r="M7" s="33">
        <v>5.0863272519916403E-2</v>
      </c>
    </row>
    <row r="8" spans="1:13" x14ac:dyDescent="0.25">
      <c r="A8" s="38">
        <v>7</v>
      </c>
      <c r="B8" s="30" t="s">
        <v>250</v>
      </c>
      <c r="C8" s="30" t="s">
        <v>90</v>
      </c>
      <c r="D8" s="30" t="s">
        <v>255</v>
      </c>
      <c r="E8" s="30" t="s">
        <v>117</v>
      </c>
      <c r="F8" s="30" t="s">
        <v>197</v>
      </c>
      <c r="G8" s="30" t="s">
        <v>291</v>
      </c>
      <c r="H8" s="31">
        <v>132</v>
      </c>
      <c r="I8" s="31">
        <v>231.60180533744347</v>
      </c>
      <c r="J8" s="32">
        <v>5.2</v>
      </c>
      <c r="K8" s="32">
        <v>9.3212537910310864</v>
      </c>
      <c r="L8" s="30">
        <v>0.34314282221173309</v>
      </c>
      <c r="M8" s="30">
        <v>0.47729527496292823</v>
      </c>
    </row>
    <row r="9" spans="1:13" x14ac:dyDescent="0.25">
      <c r="A9" s="39">
        <v>8</v>
      </c>
      <c r="B9" s="33" t="s">
        <v>79</v>
      </c>
      <c r="C9" s="33" t="s">
        <v>102</v>
      </c>
      <c r="D9" s="33" t="s">
        <v>184</v>
      </c>
      <c r="E9" s="33" t="s">
        <v>110</v>
      </c>
      <c r="F9" s="33" t="s">
        <v>192</v>
      </c>
      <c r="G9" s="33" t="s">
        <v>292</v>
      </c>
      <c r="H9" s="34">
        <v>59</v>
      </c>
      <c r="I9" s="34">
        <v>99.407952133884862</v>
      </c>
      <c r="J9" s="35">
        <v>7.55</v>
      </c>
      <c r="K9" s="35">
        <v>13.662747040647904</v>
      </c>
      <c r="L9" s="33">
        <v>0.7316241234738643</v>
      </c>
      <c r="M9" s="33">
        <v>0.2489533303807806</v>
      </c>
    </row>
    <row r="10" spans="1:13" x14ac:dyDescent="0.25">
      <c r="A10" s="38">
        <v>9</v>
      </c>
      <c r="B10" s="30" t="s">
        <v>249</v>
      </c>
      <c r="C10" s="30" t="s">
        <v>90</v>
      </c>
      <c r="D10" s="30" t="s">
        <v>259</v>
      </c>
      <c r="E10" s="30" t="s">
        <v>153</v>
      </c>
      <c r="F10" s="30" t="s">
        <v>227</v>
      </c>
      <c r="G10" s="30" t="s">
        <v>293</v>
      </c>
      <c r="H10" s="31">
        <v>89</v>
      </c>
      <c r="I10" s="31">
        <v>146.57164149607581</v>
      </c>
      <c r="J10" s="32">
        <v>5.9</v>
      </c>
      <c r="K10" s="32">
        <v>8.8496490579418872</v>
      </c>
      <c r="L10" s="30">
        <v>0.56591715321027991</v>
      </c>
      <c r="M10" s="30">
        <v>0.41305504774262858</v>
      </c>
    </row>
    <row r="11" spans="1:13" x14ac:dyDescent="0.25">
      <c r="A11" s="39">
        <v>10</v>
      </c>
      <c r="B11" s="33" t="s">
        <v>75</v>
      </c>
      <c r="C11" s="33" t="s">
        <v>89</v>
      </c>
      <c r="D11" s="33" t="s">
        <v>259</v>
      </c>
      <c r="E11" s="33" t="s">
        <v>132</v>
      </c>
      <c r="F11" s="33" t="s">
        <v>201</v>
      </c>
      <c r="G11" s="33" t="s">
        <v>294</v>
      </c>
      <c r="H11" s="34">
        <v>-86</v>
      </c>
      <c r="I11" s="34">
        <v>151.40338616027921</v>
      </c>
      <c r="J11" s="35">
        <v>-0.5</v>
      </c>
      <c r="K11" s="35">
        <v>0.77590167536712262</v>
      </c>
      <c r="L11" s="33">
        <v>0.57392787155544067</v>
      </c>
      <c r="M11" s="33">
        <v>0.97567223104458967</v>
      </c>
    </row>
    <row r="12" spans="1:13" x14ac:dyDescent="0.25">
      <c r="A12" s="38">
        <v>11</v>
      </c>
      <c r="B12" s="30" t="s">
        <v>75</v>
      </c>
      <c r="C12" s="30" t="s">
        <v>103</v>
      </c>
      <c r="D12" s="30" t="s">
        <v>259</v>
      </c>
      <c r="E12" s="30" t="s">
        <v>113</v>
      </c>
      <c r="F12" s="30" t="s">
        <v>199</v>
      </c>
      <c r="G12" s="30" t="s">
        <v>295</v>
      </c>
      <c r="H12" s="31">
        <v>65</v>
      </c>
      <c r="I12" s="31">
        <v>83.157079542638797</v>
      </c>
      <c r="J12" s="32">
        <v>6.8947368421052628</v>
      </c>
      <c r="K12" s="32">
        <v>12.952902058205968</v>
      </c>
      <c r="L12" s="30">
        <v>0.68831347746269822</v>
      </c>
      <c r="M12" s="30">
        <v>0.33544130863262767</v>
      </c>
    </row>
    <row r="13" spans="1:13" x14ac:dyDescent="0.25">
      <c r="A13" s="39">
        <v>12</v>
      </c>
      <c r="B13" s="33" t="s">
        <v>80</v>
      </c>
      <c r="C13" s="33" t="s">
        <v>102</v>
      </c>
      <c r="D13" s="33" t="s">
        <v>261</v>
      </c>
      <c r="E13" s="33" t="s">
        <v>143</v>
      </c>
      <c r="F13" s="33" t="s">
        <v>214</v>
      </c>
      <c r="G13" s="33" t="s">
        <v>296</v>
      </c>
      <c r="H13" s="34">
        <v>175</v>
      </c>
      <c r="I13" s="34">
        <v>198.80606067560456</v>
      </c>
      <c r="J13" s="35">
        <v>6.0666666666666664</v>
      </c>
      <c r="K13" s="35">
        <v>9.0456154813196648</v>
      </c>
      <c r="L13" s="33">
        <v>0.14631908932878623</v>
      </c>
      <c r="M13" s="33">
        <v>0.5313351715032022</v>
      </c>
    </row>
    <row r="14" spans="1:13" x14ac:dyDescent="0.25">
      <c r="A14" s="38">
        <v>13</v>
      </c>
      <c r="B14" s="30" t="s">
        <v>249</v>
      </c>
      <c r="C14" s="30" t="s">
        <v>89</v>
      </c>
      <c r="D14" s="30" t="s">
        <v>254</v>
      </c>
      <c r="E14" s="30" t="s">
        <v>125</v>
      </c>
      <c r="F14" s="30" t="s">
        <v>215</v>
      </c>
      <c r="G14" s="30" t="s">
        <v>297</v>
      </c>
      <c r="H14" s="31">
        <v>37</v>
      </c>
      <c r="I14" s="31">
        <v>40.338482029947563</v>
      </c>
      <c r="J14" s="32">
        <v>9.75</v>
      </c>
      <c r="K14" s="32">
        <v>15.281881417879491</v>
      </c>
      <c r="L14" s="30">
        <v>0.84405890057370958</v>
      </c>
      <c r="M14" s="30">
        <v>0.41367894759648627</v>
      </c>
    </row>
    <row r="15" spans="1:13" x14ac:dyDescent="0.25">
      <c r="A15" s="39">
        <v>14</v>
      </c>
      <c r="B15" s="33" t="s">
        <v>72</v>
      </c>
      <c r="C15" s="33" t="s">
        <v>85</v>
      </c>
      <c r="D15" s="33" t="s">
        <v>183</v>
      </c>
      <c r="E15" s="33" t="s">
        <v>134</v>
      </c>
      <c r="F15" s="33" t="s">
        <v>195</v>
      </c>
      <c r="G15" s="33" t="s">
        <v>298</v>
      </c>
      <c r="H15" s="34">
        <v>149</v>
      </c>
      <c r="I15" s="34">
        <v>277.6218885854156</v>
      </c>
      <c r="J15" s="35">
        <v>9.3125</v>
      </c>
      <c r="K15" s="35">
        <v>14.051907893680722</v>
      </c>
      <c r="L15" s="33">
        <v>0.2798057655460443</v>
      </c>
      <c r="M15" s="33">
        <v>0.25347906171963208</v>
      </c>
    </row>
    <row r="16" spans="1:13" x14ac:dyDescent="0.25">
      <c r="A16" s="38">
        <v>15</v>
      </c>
      <c r="B16" s="30" t="s">
        <v>79</v>
      </c>
      <c r="C16" s="30" t="s">
        <v>96</v>
      </c>
      <c r="D16" s="30" t="s">
        <v>259</v>
      </c>
      <c r="E16" s="30" t="s">
        <v>155</v>
      </c>
      <c r="F16" s="30" t="s">
        <v>227</v>
      </c>
      <c r="G16" s="30" t="s">
        <v>299</v>
      </c>
      <c r="H16" s="31">
        <v>146</v>
      </c>
      <c r="I16" s="31">
        <v>176.79518365397843</v>
      </c>
      <c r="J16" s="32">
        <v>5.5263157894736841</v>
      </c>
      <c r="K16" s="32">
        <v>6.3036749040469227</v>
      </c>
      <c r="L16" s="30">
        <v>0.28504892148174787</v>
      </c>
      <c r="M16" s="30">
        <v>0.47560295674515329</v>
      </c>
    </row>
    <row r="17" spans="1:13" x14ac:dyDescent="0.25">
      <c r="A17" s="39">
        <v>16</v>
      </c>
      <c r="B17" s="33" t="s">
        <v>252</v>
      </c>
      <c r="C17" s="33" t="s">
        <v>88</v>
      </c>
      <c r="D17" s="33" t="s">
        <v>188</v>
      </c>
      <c r="E17" s="33" t="s">
        <v>144</v>
      </c>
      <c r="F17" s="33" t="s">
        <v>195</v>
      </c>
      <c r="G17" s="33" t="s">
        <v>300</v>
      </c>
      <c r="H17" s="34">
        <v>127</v>
      </c>
      <c r="I17" s="34">
        <v>158.69011811192439</v>
      </c>
      <c r="J17" s="35">
        <v>4.5</v>
      </c>
      <c r="K17" s="35">
        <v>7.1711104770457528</v>
      </c>
      <c r="L17" s="33">
        <v>0.36041925054526303</v>
      </c>
      <c r="M17" s="33">
        <v>0.78444707020986226</v>
      </c>
    </row>
    <row r="18" spans="1:13" x14ac:dyDescent="0.25">
      <c r="A18" s="38">
        <v>17</v>
      </c>
      <c r="B18" s="30" t="s">
        <v>78</v>
      </c>
      <c r="C18" s="30" t="s">
        <v>81</v>
      </c>
      <c r="D18" s="30" t="s">
        <v>187</v>
      </c>
      <c r="E18" s="30" t="s">
        <v>132</v>
      </c>
      <c r="F18" s="30" t="s">
        <v>200</v>
      </c>
      <c r="G18" s="30" t="s">
        <v>301</v>
      </c>
      <c r="H18" s="31">
        <v>53</v>
      </c>
      <c r="I18" s="31">
        <v>89.279144134716447</v>
      </c>
      <c r="J18" s="32">
        <v>11.1875</v>
      </c>
      <c r="K18" s="32">
        <v>21.053142384074427</v>
      </c>
      <c r="L18" s="30">
        <v>0.77433416483688589</v>
      </c>
      <c r="M18" s="30">
        <v>0.10901019925315814</v>
      </c>
    </row>
    <row r="19" spans="1:13" x14ac:dyDescent="0.25">
      <c r="A19" s="39">
        <v>18</v>
      </c>
      <c r="B19" s="33" t="s">
        <v>80</v>
      </c>
      <c r="C19" s="33" t="s">
        <v>85</v>
      </c>
      <c r="D19" s="33" t="s">
        <v>258</v>
      </c>
      <c r="E19" s="33" t="s">
        <v>130</v>
      </c>
      <c r="F19" s="33" t="s">
        <v>204</v>
      </c>
      <c r="G19" s="33" t="s">
        <v>302</v>
      </c>
      <c r="H19" s="34">
        <v>130</v>
      </c>
      <c r="I19" s="34">
        <v>205.47969128498363</v>
      </c>
      <c r="J19" s="35">
        <v>17.454545454545453</v>
      </c>
      <c r="K19" s="35">
        <v>20.565152279940566</v>
      </c>
      <c r="L19" s="33">
        <v>0.35396934929545421</v>
      </c>
      <c r="M19" s="33">
        <v>3.9829834366785888E-2</v>
      </c>
    </row>
    <row r="20" spans="1:13" x14ac:dyDescent="0.25">
      <c r="A20" s="38">
        <v>19</v>
      </c>
      <c r="B20" s="30" t="s">
        <v>74</v>
      </c>
      <c r="C20" s="30" t="s">
        <v>83</v>
      </c>
      <c r="D20" s="30" t="s">
        <v>257</v>
      </c>
      <c r="E20" s="30" t="s">
        <v>117</v>
      </c>
      <c r="F20" s="30" t="s">
        <v>193</v>
      </c>
      <c r="G20" s="30" t="s">
        <v>303</v>
      </c>
      <c r="H20" s="31">
        <v>134</v>
      </c>
      <c r="I20" s="31">
        <v>246.49216029133891</v>
      </c>
      <c r="J20" s="32">
        <v>4.7777777777777777</v>
      </c>
      <c r="K20" s="32">
        <v>7.6600551658861242</v>
      </c>
      <c r="L20" s="30">
        <v>0.33997783745426369</v>
      </c>
      <c r="M20" s="30">
        <v>0.56910908431946428</v>
      </c>
    </row>
    <row r="21" spans="1:13" x14ac:dyDescent="0.25">
      <c r="A21" s="39">
        <v>20</v>
      </c>
      <c r="B21" s="33" t="s">
        <v>69</v>
      </c>
      <c r="C21" s="33" t="s">
        <v>84</v>
      </c>
      <c r="D21" s="33" t="s">
        <v>184</v>
      </c>
      <c r="E21" s="33" t="s">
        <v>115</v>
      </c>
      <c r="F21" s="33" t="s">
        <v>226</v>
      </c>
      <c r="G21" s="33" t="s">
        <v>304</v>
      </c>
      <c r="H21" s="34">
        <v>-6</v>
      </c>
      <c r="I21" s="34">
        <v>7.9678551474861257</v>
      </c>
      <c r="J21" s="35">
        <v>-10.5625</v>
      </c>
      <c r="K21" s="35">
        <v>11.289963692929161</v>
      </c>
      <c r="L21" s="33">
        <v>0.98162651929827627</v>
      </c>
      <c r="M21" s="33">
        <v>0.14487878101831564</v>
      </c>
    </row>
    <row r="22" spans="1:13" x14ac:dyDescent="0.25">
      <c r="A22" s="38">
        <v>21</v>
      </c>
      <c r="B22" s="30" t="s">
        <v>74</v>
      </c>
      <c r="C22" s="30" t="s">
        <v>90</v>
      </c>
      <c r="D22" s="30" t="s">
        <v>190</v>
      </c>
      <c r="E22" s="30" t="s">
        <v>120</v>
      </c>
      <c r="F22" s="30" t="s">
        <v>195</v>
      </c>
      <c r="G22" s="30" t="s">
        <v>305</v>
      </c>
      <c r="H22" s="31">
        <v>14</v>
      </c>
      <c r="I22" s="31">
        <v>20.48773100528242</v>
      </c>
      <c r="J22" s="32">
        <v>7.333333333333333</v>
      </c>
      <c r="K22" s="32">
        <v>9.2036609275916561</v>
      </c>
      <c r="L22" s="30">
        <v>0.94075246138583779</v>
      </c>
      <c r="M22" s="30">
        <v>0.32788695272274537</v>
      </c>
    </row>
    <row r="23" spans="1:13" x14ac:dyDescent="0.25">
      <c r="A23" s="39">
        <v>22</v>
      </c>
      <c r="B23" s="33" t="s">
        <v>77</v>
      </c>
      <c r="C23" s="33" t="s">
        <v>96</v>
      </c>
      <c r="D23" s="33" t="s">
        <v>256</v>
      </c>
      <c r="E23" s="33" t="s">
        <v>112</v>
      </c>
      <c r="F23" s="33" t="s">
        <v>223</v>
      </c>
      <c r="G23" s="33" t="s">
        <v>306</v>
      </c>
      <c r="H23" s="34">
        <v>10</v>
      </c>
      <c r="I23" s="34">
        <v>18.984528711988983</v>
      </c>
      <c r="J23" s="35">
        <v>2</v>
      </c>
      <c r="K23" s="35">
        <v>2.427318258039568</v>
      </c>
      <c r="L23" s="33">
        <v>0.95016494655072958</v>
      </c>
      <c r="M23" s="33">
        <v>0.87785655180834721</v>
      </c>
    </row>
    <row r="24" spans="1:13" x14ac:dyDescent="0.25">
      <c r="A24" s="38">
        <v>23</v>
      </c>
      <c r="B24" s="30" t="s">
        <v>77</v>
      </c>
      <c r="C24" s="30" t="s">
        <v>105</v>
      </c>
      <c r="D24" s="30" t="s">
        <v>262</v>
      </c>
      <c r="E24" s="30" t="s">
        <v>113</v>
      </c>
      <c r="F24" s="30" t="s">
        <v>203</v>
      </c>
      <c r="G24" s="30" t="s">
        <v>307</v>
      </c>
      <c r="H24" s="31">
        <v>50</v>
      </c>
      <c r="I24" s="31">
        <v>80.866770512239896</v>
      </c>
      <c r="J24" s="32">
        <v>7</v>
      </c>
      <c r="K24" s="32">
        <v>13.087193168018381</v>
      </c>
      <c r="L24" s="30">
        <v>0.7862835397403457</v>
      </c>
      <c r="M24" s="30">
        <v>0.40439459456528226</v>
      </c>
    </row>
    <row r="25" spans="1:13" x14ac:dyDescent="0.25">
      <c r="A25" s="39">
        <v>24</v>
      </c>
      <c r="B25" s="33" t="s">
        <v>76</v>
      </c>
      <c r="C25" s="33" t="s">
        <v>99</v>
      </c>
      <c r="D25" s="33" t="s">
        <v>259</v>
      </c>
      <c r="E25" s="33" t="s">
        <v>137</v>
      </c>
      <c r="F25" s="33" t="s">
        <v>213</v>
      </c>
      <c r="G25" s="33" t="s">
        <v>308</v>
      </c>
      <c r="H25" s="34">
        <v>75</v>
      </c>
      <c r="I25" s="34">
        <v>95.800804299813223</v>
      </c>
      <c r="J25" s="35">
        <v>2.6111111111111112</v>
      </c>
      <c r="K25" s="35">
        <v>5.1546537732988771</v>
      </c>
      <c r="L25" s="33">
        <v>0.62113855699418907</v>
      </c>
      <c r="M25" s="33">
        <v>0.82172158836669384</v>
      </c>
    </row>
    <row r="26" spans="1:13" x14ac:dyDescent="0.25">
      <c r="A26" s="38">
        <v>25</v>
      </c>
      <c r="B26" s="30" t="s">
        <v>70</v>
      </c>
      <c r="C26" s="30" t="s">
        <v>101</v>
      </c>
      <c r="D26" s="30" t="s">
        <v>185</v>
      </c>
      <c r="E26" s="30" t="s">
        <v>145</v>
      </c>
      <c r="F26" s="30" t="s">
        <v>210</v>
      </c>
      <c r="G26" s="30" t="s">
        <v>309</v>
      </c>
      <c r="H26" s="31">
        <v>77</v>
      </c>
      <c r="I26" s="31">
        <v>83.843275611261618</v>
      </c>
      <c r="J26" s="32">
        <v>12.666666666666666</v>
      </c>
      <c r="K26" s="32">
        <v>18.074071843099748</v>
      </c>
      <c r="L26" s="30">
        <v>0.61647199033642863</v>
      </c>
      <c r="M26" s="30">
        <v>0.24383297616598953</v>
      </c>
    </row>
    <row r="27" spans="1:13" x14ac:dyDescent="0.25">
      <c r="A27" s="39">
        <v>26</v>
      </c>
      <c r="B27" s="33" t="s">
        <v>66</v>
      </c>
      <c r="C27" s="33" t="s">
        <v>97</v>
      </c>
      <c r="D27" s="33" t="s">
        <v>189</v>
      </c>
      <c r="E27" s="33" t="s">
        <v>152</v>
      </c>
      <c r="F27" s="33" t="s">
        <v>193</v>
      </c>
      <c r="G27" s="33" t="s">
        <v>310</v>
      </c>
      <c r="H27" s="34">
        <v>136</v>
      </c>
      <c r="I27" s="34">
        <v>181.56693248713214</v>
      </c>
      <c r="J27" s="35">
        <v>1</v>
      </c>
      <c r="K27" s="35">
        <v>1.8421812973357978</v>
      </c>
      <c r="L27" s="33">
        <v>0.33748282486552961</v>
      </c>
      <c r="M27" s="33">
        <v>0.94338634393835785</v>
      </c>
    </row>
    <row r="28" spans="1:13" x14ac:dyDescent="0.25">
      <c r="A28" s="38">
        <v>27</v>
      </c>
      <c r="B28" s="30" t="s">
        <v>76</v>
      </c>
      <c r="C28" s="30" t="s">
        <v>91</v>
      </c>
      <c r="D28" s="30" t="s">
        <v>258</v>
      </c>
      <c r="E28" s="30" t="s">
        <v>121</v>
      </c>
      <c r="F28" s="30" t="s">
        <v>207</v>
      </c>
      <c r="G28" s="30" t="s">
        <v>311</v>
      </c>
      <c r="H28" s="31">
        <v>138</v>
      </c>
      <c r="I28" s="31">
        <v>239.02953315948497</v>
      </c>
      <c r="J28" s="32">
        <v>9.7333333333333325</v>
      </c>
      <c r="K28" s="32">
        <v>11.796800124922953</v>
      </c>
      <c r="L28" s="30">
        <v>0.33038233767607483</v>
      </c>
      <c r="M28" s="30">
        <v>0.2731537210426157</v>
      </c>
    </row>
    <row r="29" spans="1:13" x14ac:dyDescent="0.25">
      <c r="A29" s="39">
        <v>28</v>
      </c>
      <c r="B29" s="33" t="s">
        <v>73</v>
      </c>
      <c r="C29" s="33" t="s">
        <v>103</v>
      </c>
      <c r="D29" s="33" t="s">
        <v>258</v>
      </c>
      <c r="E29" s="33" t="s">
        <v>143</v>
      </c>
      <c r="F29" s="33" t="s">
        <v>223</v>
      </c>
      <c r="G29" s="33" t="s">
        <v>312</v>
      </c>
      <c r="H29" s="34">
        <v>112</v>
      </c>
      <c r="I29" s="34">
        <v>207.74479020561986</v>
      </c>
      <c r="J29" s="35">
        <v>3.6875</v>
      </c>
      <c r="K29" s="35">
        <v>6.052190921803545</v>
      </c>
      <c r="L29" s="33">
        <v>0.43082542240358468</v>
      </c>
      <c r="M29" s="33">
        <v>0.75110689626657456</v>
      </c>
    </row>
    <row r="30" spans="1:13" x14ac:dyDescent="0.25">
      <c r="A30" s="38">
        <v>29</v>
      </c>
      <c r="B30" s="30" t="s">
        <v>78</v>
      </c>
      <c r="C30" s="30" t="s">
        <v>96</v>
      </c>
      <c r="D30" s="30" t="s">
        <v>183</v>
      </c>
      <c r="E30" s="30" t="s">
        <v>152</v>
      </c>
      <c r="F30" s="30" t="s">
        <v>226</v>
      </c>
      <c r="G30" s="30" t="s">
        <v>313</v>
      </c>
      <c r="H30" s="31">
        <v>30</v>
      </c>
      <c r="I30" s="31">
        <v>50.40415519772499</v>
      </c>
      <c r="J30" s="32">
        <v>11.3125</v>
      </c>
      <c r="K30" s="32">
        <v>19.315542207669942</v>
      </c>
      <c r="L30" s="30">
        <v>0.87495494437039767</v>
      </c>
      <c r="M30" s="30">
        <v>0.10129010974010588</v>
      </c>
    </row>
    <row r="31" spans="1:13" x14ac:dyDescent="0.25">
      <c r="A31" s="39">
        <v>30</v>
      </c>
      <c r="B31" s="33" t="s">
        <v>252</v>
      </c>
      <c r="C31" s="33" t="s">
        <v>105</v>
      </c>
      <c r="D31" s="33" t="s">
        <v>257</v>
      </c>
      <c r="E31" s="33" t="s">
        <v>127</v>
      </c>
      <c r="F31" s="33" t="s">
        <v>214</v>
      </c>
      <c r="G31" s="33" t="s">
        <v>314</v>
      </c>
      <c r="H31" s="34">
        <v>-91</v>
      </c>
      <c r="I31" s="34">
        <v>110.02200223279135</v>
      </c>
      <c r="J31" s="35">
        <v>-8</v>
      </c>
      <c r="K31" s="35">
        <v>10.88917495884353</v>
      </c>
      <c r="L31" s="33">
        <v>0.53554773769496689</v>
      </c>
      <c r="M31" s="33">
        <v>0.44307881679652816</v>
      </c>
    </row>
    <row r="32" spans="1:13" x14ac:dyDescent="0.25">
      <c r="A32" s="38">
        <v>31</v>
      </c>
      <c r="B32" s="30" t="s">
        <v>249</v>
      </c>
      <c r="C32" s="30" t="s">
        <v>96</v>
      </c>
      <c r="D32" s="30" t="s">
        <v>188</v>
      </c>
      <c r="E32" s="30" t="s">
        <v>128</v>
      </c>
      <c r="F32" s="30" t="s">
        <v>219</v>
      </c>
      <c r="G32" s="30" t="s">
        <v>315</v>
      </c>
      <c r="H32" s="31">
        <v>144</v>
      </c>
      <c r="I32" s="31">
        <v>276.50510759144521</v>
      </c>
      <c r="J32" s="32">
        <v>3.8</v>
      </c>
      <c r="K32" s="32">
        <v>5.9719240929637989</v>
      </c>
      <c r="L32" s="30">
        <v>0.29035997444591666</v>
      </c>
      <c r="M32" s="30">
        <v>0.85470469570305918</v>
      </c>
    </row>
    <row r="33" spans="1:13" x14ac:dyDescent="0.25">
      <c r="A33" s="39">
        <v>32</v>
      </c>
      <c r="B33" s="33" t="s">
        <v>69</v>
      </c>
      <c r="C33" s="33" t="s">
        <v>104</v>
      </c>
      <c r="D33" s="33" t="s">
        <v>187</v>
      </c>
      <c r="E33" s="33" t="s">
        <v>137</v>
      </c>
      <c r="F33" s="33" t="s">
        <v>219</v>
      </c>
      <c r="G33" s="33" t="s">
        <v>316</v>
      </c>
      <c r="H33" s="34">
        <v>185</v>
      </c>
      <c r="I33" s="34">
        <v>188.58079041298299</v>
      </c>
      <c r="J33" s="35">
        <v>9.5294117647058822</v>
      </c>
      <c r="K33" s="35">
        <v>18.640332404380274</v>
      </c>
      <c r="L33" s="33">
        <v>0.10477038841402908</v>
      </c>
      <c r="M33" s="33">
        <v>0.19044929316779291</v>
      </c>
    </row>
    <row r="34" spans="1:13" x14ac:dyDescent="0.25">
      <c r="A34" s="38">
        <v>33</v>
      </c>
      <c r="B34" s="30" t="s">
        <v>73</v>
      </c>
      <c r="C34" s="30" t="s">
        <v>87</v>
      </c>
      <c r="D34" s="30" t="s">
        <v>261</v>
      </c>
      <c r="E34" s="30" t="s">
        <v>115</v>
      </c>
      <c r="F34" s="30" t="s">
        <v>196</v>
      </c>
      <c r="G34" s="30" t="s">
        <v>317</v>
      </c>
      <c r="H34" s="31">
        <v>97</v>
      </c>
      <c r="I34" s="31">
        <v>142.6952336808132</v>
      </c>
      <c r="J34" s="32">
        <v>0.5</v>
      </c>
      <c r="K34" s="32">
        <v>0.65773705913895308</v>
      </c>
      <c r="L34" s="30">
        <v>0.52000883278306675</v>
      </c>
      <c r="M34" s="30">
        <v>0.96865993480186929</v>
      </c>
    </row>
    <row r="35" spans="1:13" x14ac:dyDescent="0.25">
      <c r="A35" s="39">
        <v>34</v>
      </c>
      <c r="B35" s="33" t="s">
        <v>66</v>
      </c>
      <c r="C35" s="33" t="s">
        <v>97</v>
      </c>
      <c r="D35" s="33" t="s">
        <v>183</v>
      </c>
      <c r="E35" s="33" t="s">
        <v>149</v>
      </c>
      <c r="F35" s="33" t="s">
        <v>219</v>
      </c>
      <c r="G35" s="33" t="s">
        <v>318</v>
      </c>
      <c r="H35" s="34">
        <v>182</v>
      </c>
      <c r="I35" s="34">
        <v>211.78931441139841</v>
      </c>
      <c r="J35" s="35">
        <v>14.833333333333334</v>
      </c>
      <c r="K35" s="35">
        <v>25.764122300841564</v>
      </c>
      <c r="L35" s="33">
        <v>0.12187663593734321</v>
      </c>
      <c r="M35" s="33">
        <v>0.11127780738587079</v>
      </c>
    </row>
    <row r="36" spans="1:13" x14ac:dyDescent="0.25">
      <c r="A36" s="38">
        <v>35</v>
      </c>
      <c r="B36" s="30" t="s">
        <v>79</v>
      </c>
      <c r="C36" s="30" t="s">
        <v>92</v>
      </c>
      <c r="D36" s="30" t="s">
        <v>263</v>
      </c>
      <c r="E36" s="30" t="s">
        <v>129</v>
      </c>
      <c r="F36" s="30" t="s">
        <v>212</v>
      </c>
      <c r="G36" s="30" t="s">
        <v>319</v>
      </c>
      <c r="H36" s="31">
        <v>64</v>
      </c>
      <c r="I36" s="31">
        <v>77.629711937481488</v>
      </c>
      <c r="J36" s="32">
        <v>8.8888888888888893</v>
      </c>
      <c r="K36" s="32">
        <v>10.338883720924901</v>
      </c>
      <c r="L36" s="30">
        <v>0.68999451689578073</v>
      </c>
      <c r="M36" s="30">
        <v>0.19308642348503346</v>
      </c>
    </row>
    <row r="37" spans="1:13" x14ac:dyDescent="0.25">
      <c r="A37" s="39">
        <v>36</v>
      </c>
      <c r="B37" s="33" t="s">
        <v>72</v>
      </c>
      <c r="C37" s="33" t="s">
        <v>92</v>
      </c>
      <c r="D37" s="33" t="s">
        <v>187</v>
      </c>
      <c r="E37" s="33" t="s">
        <v>122</v>
      </c>
      <c r="F37" s="33" t="s">
        <v>222</v>
      </c>
      <c r="G37" s="33" t="s">
        <v>320</v>
      </c>
      <c r="H37" s="34">
        <v>71</v>
      </c>
      <c r="I37" s="34">
        <v>122.77155624524491</v>
      </c>
      <c r="J37" s="35">
        <v>2.1666666666666665</v>
      </c>
      <c r="K37" s="35">
        <v>3.121309546682276</v>
      </c>
      <c r="L37" s="33">
        <v>0.65121938367777044</v>
      </c>
      <c r="M37" s="33">
        <v>0.90896893874658613</v>
      </c>
    </row>
    <row r="38" spans="1:13" x14ac:dyDescent="0.25">
      <c r="A38" s="38">
        <v>37</v>
      </c>
      <c r="B38" s="30" t="s">
        <v>78</v>
      </c>
      <c r="C38" s="30" t="s">
        <v>102</v>
      </c>
      <c r="D38" s="30" t="s">
        <v>184</v>
      </c>
      <c r="E38" s="30" t="s">
        <v>151</v>
      </c>
      <c r="F38" s="30" t="s">
        <v>200</v>
      </c>
      <c r="G38" s="30" t="s">
        <v>321</v>
      </c>
      <c r="H38" s="31">
        <v>128</v>
      </c>
      <c r="I38" s="31">
        <v>151.16741443211561</v>
      </c>
      <c r="J38" s="32">
        <v>5.6428571428571432</v>
      </c>
      <c r="K38" s="32">
        <v>10.602325358781027</v>
      </c>
      <c r="L38" s="30">
        <v>0.35867296946392424</v>
      </c>
      <c r="M38" s="30">
        <v>0.61231937188129859</v>
      </c>
    </row>
    <row r="39" spans="1:13" x14ac:dyDescent="0.25">
      <c r="A39" s="39">
        <v>38</v>
      </c>
      <c r="B39" s="33" t="s">
        <v>249</v>
      </c>
      <c r="C39" s="33" t="s">
        <v>99</v>
      </c>
      <c r="D39" s="33" t="s">
        <v>180</v>
      </c>
      <c r="E39" s="33" t="s">
        <v>142</v>
      </c>
      <c r="F39" s="33" t="s">
        <v>192</v>
      </c>
      <c r="G39" s="33" t="s">
        <v>322</v>
      </c>
      <c r="H39" s="34">
        <v>63</v>
      </c>
      <c r="I39" s="34">
        <v>84.36427916168337</v>
      </c>
      <c r="J39" s="35">
        <v>13.428571428571429</v>
      </c>
      <c r="K39" s="35">
        <v>15.539038671746106</v>
      </c>
      <c r="L39" s="33">
        <v>0.69429050816656601</v>
      </c>
      <c r="M39" s="33">
        <v>5.7071539291308815E-2</v>
      </c>
    </row>
    <row r="40" spans="1:13" x14ac:dyDescent="0.25">
      <c r="A40" s="38">
        <v>39</v>
      </c>
      <c r="B40" s="30" t="s">
        <v>252</v>
      </c>
      <c r="C40" s="30" t="s">
        <v>88</v>
      </c>
      <c r="D40" s="30" t="s">
        <v>256</v>
      </c>
      <c r="E40" s="30" t="s">
        <v>143</v>
      </c>
      <c r="F40" s="30" t="s">
        <v>205</v>
      </c>
      <c r="G40" s="30" t="s">
        <v>323</v>
      </c>
      <c r="H40" s="31">
        <v>177</v>
      </c>
      <c r="I40" s="31">
        <v>320.70165939782009</v>
      </c>
      <c r="J40" s="32">
        <v>10.941176470588236</v>
      </c>
      <c r="K40" s="32">
        <v>18.622160393293409</v>
      </c>
      <c r="L40" s="30">
        <v>0.14092571067277526</v>
      </c>
      <c r="M40" s="30">
        <v>6.9329497208517665E-2</v>
      </c>
    </row>
    <row r="41" spans="1:13" x14ac:dyDescent="0.25">
      <c r="A41" s="39">
        <v>40</v>
      </c>
      <c r="B41" s="33" t="s">
        <v>79</v>
      </c>
      <c r="C41" s="33" t="s">
        <v>82</v>
      </c>
      <c r="D41" s="33" t="s">
        <v>257</v>
      </c>
      <c r="E41" s="33" t="s">
        <v>137</v>
      </c>
      <c r="F41" s="33" t="s">
        <v>199</v>
      </c>
      <c r="G41" s="33" t="s">
        <v>324</v>
      </c>
      <c r="H41" s="34">
        <v>-93</v>
      </c>
      <c r="I41" s="34">
        <v>181.17685280088403</v>
      </c>
      <c r="J41" s="35">
        <v>-5.7142857142857144</v>
      </c>
      <c r="K41" s="35">
        <v>9.6520934949877102</v>
      </c>
      <c r="L41" s="33">
        <v>0.5290788798082956</v>
      </c>
      <c r="M41" s="33">
        <v>0.60172712012568474</v>
      </c>
    </row>
    <row r="42" spans="1:13" x14ac:dyDescent="0.25">
      <c r="A42" s="38">
        <v>41</v>
      </c>
      <c r="B42" s="30" t="s">
        <v>73</v>
      </c>
      <c r="C42" s="30" t="s">
        <v>97</v>
      </c>
      <c r="D42" s="30" t="s">
        <v>183</v>
      </c>
      <c r="E42" s="30" t="s">
        <v>133</v>
      </c>
      <c r="F42" s="30" t="s">
        <v>215</v>
      </c>
      <c r="G42" s="30" t="s">
        <v>325</v>
      </c>
      <c r="H42" s="31">
        <v>199</v>
      </c>
      <c r="I42" s="31">
        <v>279.49492924487663</v>
      </c>
      <c r="J42" s="32">
        <v>4.9444444444444446</v>
      </c>
      <c r="K42" s="32">
        <v>7.6992989247510746</v>
      </c>
      <c r="L42" s="30">
        <v>1.0952542696648027E-2</v>
      </c>
      <c r="M42" s="30">
        <v>0.55056150286234828</v>
      </c>
    </row>
    <row r="43" spans="1:13" x14ac:dyDescent="0.25">
      <c r="A43" s="39">
        <v>42</v>
      </c>
      <c r="B43" s="33" t="s">
        <v>250</v>
      </c>
      <c r="C43" s="33" t="s">
        <v>93</v>
      </c>
      <c r="D43" s="33" t="s">
        <v>185</v>
      </c>
      <c r="E43" s="33" t="s">
        <v>107</v>
      </c>
      <c r="F43" s="33" t="s">
        <v>202</v>
      </c>
      <c r="G43" s="33" t="s">
        <v>326</v>
      </c>
      <c r="H43" s="34">
        <v>84</v>
      </c>
      <c r="I43" s="34">
        <v>121.89848261990882</v>
      </c>
      <c r="J43" s="35">
        <v>2.3529411764705883</v>
      </c>
      <c r="K43" s="35">
        <v>4.5436189612083373</v>
      </c>
      <c r="L43" s="33">
        <v>0.58856667991289491</v>
      </c>
      <c r="M43" s="33">
        <v>0.8532214253143906</v>
      </c>
    </row>
    <row r="44" spans="1:13" x14ac:dyDescent="0.25">
      <c r="A44" s="38">
        <v>43</v>
      </c>
      <c r="B44" s="30" t="s">
        <v>69</v>
      </c>
      <c r="C44" s="30" t="s">
        <v>93</v>
      </c>
      <c r="D44" s="30" t="s">
        <v>254</v>
      </c>
      <c r="E44" s="30" t="s">
        <v>112</v>
      </c>
      <c r="F44" s="30" t="s">
        <v>201</v>
      </c>
      <c r="G44" s="30" t="s">
        <v>327</v>
      </c>
      <c r="H44" s="31">
        <v>7</v>
      </c>
      <c r="I44" s="31">
        <v>10.777590289599029</v>
      </c>
      <c r="J44" s="32">
        <v>6.35</v>
      </c>
      <c r="K44" s="32">
        <v>6.8453808281998541</v>
      </c>
      <c r="L44" s="30">
        <v>0.96032324014540171</v>
      </c>
      <c r="M44" s="30">
        <v>0.34823793276632409</v>
      </c>
    </row>
    <row r="45" spans="1:13" x14ac:dyDescent="0.25">
      <c r="A45" s="39">
        <v>44</v>
      </c>
      <c r="B45" s="33" t="s">
        <v>80</v>
      </c>
      <c r="C45" s="33" t="s">
        <v>95</v>
      </c>
      <c r="D45" s="33" t="s">
        <v>184</v>
      </c>
      <c r="E45" s="33" t="s">
        <v>115</v>
      </c>
      <c r="F45" s="33" t="s">
        <v>226</v>
      </c>
      <c r="G45" s="33" t="s">
        <v>328</v>
      </c>
      <c r="H45" s="34">
        <v>135</v>
      </c>
      <c r="I45" s="34">
        <v>159.55139447016842</v>
      </c>
      <c r="J45" s="35">
        <v>0.4</v>
      </c>
      <c r="K45" s="35">
        <v>0.43387137929779662</v>
      </c>
      <c r="L45" s="33">
        <v>0.33793093259294638</v>
      </c>
      <c r="M45" s="33">
        <v>0.97326069058675013</v>
      </c>
    </row>
    <row r="46" spans="1:13" x14ac:dyDescent="0.25">
      <c r="A46" s="38">
        <v>45</v>
      </c>
      <c r="B46" s="30" t="s">
        <v>251</v>
      </c>
      <c r="C46" s="30" t="s">
        <v>103</v>
      </c>
      <c r="D46" s="30" t="s">
        <v>189</v>
      </c>
      <c r="E46" s="30" t="s">
        <v>130</v>
      </c>
      <c r="F46" s="30" t="s">
        <v>213</v>
      </c>
      <c r="G46" s="30" t="s">
        <v>329</v>
      </c>
      <c r="H46" s="31">
        <v>151</v>
      </c>
      <c r="I46" s="31">
        <v>254.23108215381143</v>
      </c>
      <c r="J46" s="32">
        <v>16.25</v>
      </c>
      <c r="K46" s="32">
        <v>29.994931181880208</v>
      </c>
      <c r="L46" s="30">
        <v>0.26935452290159212</v>
      </c>
      <c r="M46" s="30">
        <v>2.3709382371976284E-2</v>
      </c>
    </row>
    <row r="47" spans="1:13" x14ac:dyDescent="0.25">
      <c r="A47" s="39">
        <v>46</v>
      </c>
      <c r="B47" s="33" t="s">
        <v>79</v>
      </c>
      <c r="C47" s="33" t="s">
        <v>81</v>
      </c>
      <c r="D47" s="33" t="s">
        <v>181</v>
      </c>
      <c r="E47" s="33" t="s">
        <v>128</v>
      </c>
      <c r="F47" s="33" t="s">
        <v>227</v>
      </c>
      <c r="G47" s="33" t="s">
        <v>330</v>
      </c>
      <c r="H47" s="34">
        <v>178</v>
      </c>
      <c r="I47" s="34">
        <v>236.87255416244886</v>
      </c>
      <c r="J47" s="35">
        <v>7.9090909090909092</v>
      </c>
      <c r="K47" s="35">
        <v>10.764843741818821</v>
      </c>
      <c r="L47" s="33">
        <v>0.13628829716498936</v>
      </c>
      <c r="M47" s="33">
        <v>0.56736227266374006</v>
      </c>
    </row>
    <row r="48" spans="1:13" x14ac:dyDescent="0.25">
      <c r="A48" s="38">
        <v>47</v>
      </c>
      <c r="B48" s="30" t="s">
        <v>251</v>
      </c>
      <c r="C48" s="30" t="s">
        <v>96</v>
      </c>
      <c r="D48" s="30" t="s">
        <v>189</v>
      </c>
      <c r="E48" s="30" t="s">
        <v>130</v>
      </c>
      <c r="F48" s="30" t="s">
        <v>218</v>
      </c>
      <c r="G48" s="30" t="s">
        <v>331</v>
      </c>
      <c r="H48" s="31">
        <v>43</v>
      </c>
      <c r="I48" s="31">
        <v>55.102317839355585</v>
      </c>
      <c r="J48" s="32">
        <v>5.45</v>
      </c>
      <c r="K48" s="32">
        <v>9.6301760384099246</v>
      </c>
      <c r="L48" s="30">
        <v>0.81043821093743484</v>
      </c>
      <c r="M48" s="30">
        <v>0.44763701722345817</v>
      </c>
    </row>
    <row r="49" spans="1:13" x14ac:dyDescent="0.25">
      <c r="A49" s="39">
        <v>48</v>
      </c>
      <c r="B49" s="33" t="s">
        <v>249</v>
      </c>
      <c r="C49" s="33" t="s">
        <v>87</v>
      </c>
      <c r="D49" s="33" t="s">
        <v>258</v>
      </c>
      <c r="E49" s="33" t="s">
        <v>106</v>
      </c>
      <c r="F49" s="33" t="s">
        <v>219</v>
      </c>
      <c r="G49" s="33" t="s">
        <v>332</v>
      </c>
      <c r="H49" s="34">
        <v>126</v>
      </c>
      <c r="I49" s="34">
        <v>244.93557481435278</v>
      </c>
      <c r="J49" s="35">
        <v>10.3</v>
      </c>
      <c r="K49" s="35">
        <v>20.385980651801965</v>
      </c>
      <c r="L49" s="33">
        <v>0.36759177054515679</v>
      </c>
      <c r="M49" s="33">
        <v>0.49842996817008711</v>
      </c>
    </row>
    <row r="50" spans="1:13" x14ac:dyDescent="0.25">
      <c r="A50" s="38">
        <v>49</v>
      </c>
      <c r="B50" s="30" t="s">
        <v>250</v>
      </c>
      <c r="C50" s="30" t="s">
        <v>96</v>
      </c>
      <c r="D50" s="30" t="s">
        <v>254</v>
      </c>
      <c r="E50" s="30" t="s">
        <v>151</v>
      </c>
      <c r="F50" s="30" t="s">
        <v>227</v>
      </c>
      <c r="G50" s="30" t="s">
        <v>333</v>
      </c>
      <c r="H50" s="31">
        <v>143</v>
      </c>
      <c r="I50" s="31">
        <v>229.35693276132437</v>
      </c>
      <c r="J50" s="32">
        <v>1.2777777777777777</v>
      </c>
      <c r="K50" s="32">
        <v>2.4574830000465653</v>
      </c>
      <c r="L50" s="30">
        <v>0.29304755960861339</v>
      </c>
      <c r="M50" s="30">
        <v>0.92204664764012778</v>
      </c>
    </row>
    <row r="51" spans="1:13" x14ac:dyDescent="0.25">
      <c r="A51" s="39">
        <v>50</v>
      </c>
      <c r="B51" s="33" t="s">
        <v>72</v>
      </c>
      <c r="C51" s="33" t="s">
        <v>90</v>
      </c>
      <c r="D51" s="33" t="s">
        <v>256</v>
      </c>
      <c r="E51" s="33" t="s">
        <v>146</v>
      </c>
      <c r="F51" s="33" t="s">
        <v>204</v>
      </c>
      <c r="G51" s="33" t="s">
        <v>334</v>
      </c>
      <c r="H51" s="34">
        <v>-190</v>
      </c>
      <c r="I51" s="34">
        <v>295.73873191669696</v>
      </c>
      <c r="J51" s="35">
        <v>-8.6111111111111107</v>
      </c>
      <c r="K51" s="35">
        <v>14.793353515935095</v>
      </c>
      <c r="L51" s="33">
        <v>6.6300059634656794E-2</v>
      </c>
      <c r="M51" s="33">
        <v>0.23913301860743297</v>
      </c>
    </row>
    <row r="52" spans="1:13" x14ac:dyDescent="0.25">
      <c r="A52" s="38">
        <v>51</v>
      </c>
      <c r="B52" s="30" t="s">
        <v>69</v>
      </c>
      <c r="C52" s="30" t="s">
        <v>84</v>
      </c>
      <c r="D52" s="30" t="s">
        <v>262</v>
      </c>
      <c r="E52" s="30" t="s">
        <v>120</v>
      </c>
      <c r="F52" s="30" t="s">
        <v>220</v>
      </c>
      <c r="G52" s="30" t="s">
        <v>335</v>
      </c>
      <c r="H52" s="31">
        <v>66</v>
      </c>
      <c r="I52" s="31">
        <v>92.102119950251335</v>
      </c>
      <c r="J52" s="32">
        <v>2.9411764705882355</v>
      </c>
      <c r="K52" s="32">
        <v>3.6971827675459803</v>
      </c>
      <c r="L52" s="30">
        <v>0.68731411067738035</v>
      </c>
      <c r="M52" s="30">
        <v>0.80628402077141259</v>
      </c>
    </row>
    <row r="53" spans="1:13" x14ac:dyDescent="0.25">
      <c r="A53" s="39">
        <v>52</v>
      </c>
      <c r="B53" s="33" t="s">
        <v>253</v>
      </c>
      <c r="C53" s="33" t="s">
        <v>100</v>
      </c>
      <c r="D53" s="33" t="s">
        <v>185</v>
      </c>
      <c r="E53" s="33" t="s">
        <v>142</v>
      </c>
      <c r="F53" s="33" t="s">
        <v>217</v>
      </c>
      <c r="G53" s="33" t="s">
        <v>336</v>
      </c>
      <c r="H53" s="34">
        <v>5</v>
      </c>
      <c r="I53" s="34">
        <v>7.3019416357361457</v>
      </c>
      <c r="J53" s="35">
        <v>14.214285714285714</v>
      </c>
      <c r="K53" s="35">
        <v>23.620395518411406</v>
      </c>
      <c r="L53" s="33">
        <v>0.98438231496274575</v>
      </c>
      <c r="M53" s="33">
        <v>1.8030232297495674E-3</v>
      </c>
    </row>
    <row r="54" spans="1:13" x14ac:dyDescent="0.25">
      <c r="A54" s="38">
        <v>53</v>
      </c>
      <c r="B54" s="30" t="s">
        <v>77</v>
      </c>
      <c r="C54" s="30" t="s">
        <v>94</v>
      </c>
      <c r="D54" s="30" t="s">
        <v>180</v>
      </c>
      <c r="E54" s="30" t="s">
        <v>114</v>
      </c>
      <c r="F54" s="30" t="s">
        <v>198</v>
      </c>
      <c r="G54" s="30" t="s">
        <v>337</v>
      </c>
      <c r="H54" s="31">
        <v>164</v>
      </c>
      <c r="I54" s="31">
        <v>274.97624920159006</v>
      </c>
      <c r="J54" s="32">
        <v>4</v>
      </c>
      <c r="K54" s="32">
        <v>6.6137662152788472</v>
      </c>
      <c r="L54" s="30">
        <v>0.1977957154192922</v>
      </c>
      <c r="M54" s="30">
        <v>0.70880332852369132</v>
      </c>
    </row>
    <row r="55" spans="1:13" x14ac:dyDescent="0.25">
      <c r="A55" s="39">
        <v>54</v>
      </c>
      <c r="B55" s="33" t="s">
        <v>73</v>
      </c>
      <c r="C55" s="33" t="s">
        <v>92</v>
      </c>
      <c r="D55" s="33" t="s">
        <v>185</v>
      </c>
      <c r="E55" s="33" t="s">
        <v>115</v>
      </c>
      <c r="F55" s="33" t="s">
        <v>213</v>
      </c>
      <c r="G55" s="33" t="s">
        <v>338</v>
      </c>
      <c r="H55" s="34">
        <v>16</v>
      </c>
      <c r="I55" s="34">
        <v>31.959333535908712</v>
      </c>
      <c r="J55" s="35">
        <v>6.7222222222222223</v>
      </c>
      <c r="K55" s="35">
        <v>10.912224590518711</v>
      </c>
      <c r="L55" s="33">
        <v>0.93650179362500641</v>
      </c>
      <c r="M55" s="33">
        <v>0.39539577146018157</v>
      </c>
    </row>
    <row r="56" spans="1:13" x14ac:dyDescent="0.25">
      <c r="A56" s="38">
        <v>55</v>
      </c>
      <c r="B56" s="30" t="s">
        <v>71</v>
      </c>
      <c r="C56" s="30" t="s">
        <v>98</v>
      </c>
      <c r="D56" s="30" t="s">
        <v>257</v>
      </c>
      <c r="E56" s="30" t="s">
        <v>131</v>
      </c>
      <c r="F56" s="30" t="s">
        <v>192</v>
      </c>
      <c r="G56" s="30" t="s">
        <v>339</v>
      </c>
      <c r="H56" s="31">
        <v>167</v>
      </c>
      <c r="I56" s="31">
        <v>258.07887100315236</v>
      </c>
      <c r="J56" s="32">
        <v>6.2857142857142856</v>
      </c>
      <c r="K56" s="32">
        <v>10.489915957279692</v>
      </c>
      <c r="L56" s="30">
        <v>0.18926551160716987</v>
      </c>
      <c r="M56" s="30">
        <v>0.55801733548938004</v>
      </c>
    </row>
    <row r="57" spans="1:13" x14ac:dyDescent="0.25">
      <c r="A57" s="39">
        <v>56</v>
      </c>
      <c r="B57" s="33" t="s">
        <v>253</v>
      </c>
      <c r="C57" s="33" t="s">
        <v>94</v>
      </c>
      <c r="D57" s="33" t="s">
        <v>180</v>
      </c>
      <c r="E57" s="33" t="s">
        <v>154</v>
      </c>
      <c r="F57" s="33" t="s">
        <v>221</v>
      </c>
      <c r="G57" s="33" t="s">
        <v>340</v>
      </c>
      <c r="H57" s="34">
        <v>169</v>
      </c>
      <c r="I57" s="34">
        <v>238.08708252998042</v>
      </c>
      <c r="J57" s="35">
        <v>10</v>
      </c>
      <c r="K57" s="35">
        <v>16.923196101856188</v>
      </c>
      <c r="L57" s="33">
        <v>0.17271309968971416</v>
      </c>
      <c r="M57" s="33">
        <v>0.44694434010245754</v>
      </c>
    </row>
    <row r="58" spans="1:13" x14ac:dyDescent="0.25">
      <c r="A58" s="38">
        <v>57</v>
      </c>
      <c r="B58" s="30" t="s">
        <v>251</v>
      </c>
      <c r="C58" s="30" t="s">
        <v>85</v>
      </c>
      <c r="D58" s="30" t="s">
        <v>182</v>
      </c>
      <c r="E58" s="30" t="s">
        <v>154</v>
      </c>
      <c r="F58" s="30" t="s">
        <v>205</v>
      </c>
      <c r="G58" s="30" t="s">
        <v>341</v>
      </c>
      <c r="H58" s="31">
        <v>44</v>
      </c>
      <c r="I58" s="31">
        <v>75.288585595137079</v>
      </c>
      <c r="J58" s="32">
        <v>6.2727272727272725</v>
      </c>
      <c r="K58" s="32">
        <v>10.679322787302745</v>
      </c>
      <c r="L58" s="30">
        <v>0.80660471003050627</v>
      </c>
      <c r="M58" s="30">
        <v>0.69163588852992419</v>
      </c>
    </row>
    <row r="59" spans="1:13" x14ac:dyDescent="0.25">
      <c r="A59" s="39">
        <v>58</v>
      </c>
      <c r="B59" s="33" t="s">
        <v>252</v>
      </c>
      <c r="C59" s="33" t="s">
        <v>84</v>
      </c>
      <c r="D59" s="33" t="s">
        <v>183</v>
      </c>
      <c r="E59" s="33" t="s">
        <v>107</v>
      </c>
      <c r="F59" s="33" t="s">
        <v>207</v>
      </c>
      <c r="G59" s="33" t="s">
        <v>342</v>
      </c>
      <c r="H59" s="34">
        <v>34</v>
      </c>
      <c r="I59" s="34">
        <v>50.482696382654723</v>
      </c>
      <c r="J59" s="35">
        <v>5.083333333333333</v>
      </c>
      <c r="K59" s="35">
        <v>6.3338577017461013</v>
      </c>
      <c r="L59" s="33">
        <v>0.85130920366834695</v>
      </c>
      <c r="M59" s="33">
        <v>0.72685802962394519</v>
      </c>
    </row>
    <row r="60" spans="1:13" x14ac:dyDescent="0.25">
      <c r="A60" s="38">
        <v>59</v>
      </c>
      <c r="B60" s="30" t="s">
        <v>69</v>
      </c>
      <c r="C60" s="30" t="s">
        <v>95</v>
      </c>
      <c r="D60" s="30" t="s">
        <v>184</v>
      </c>
      <c r="E60" s="30" t="s">
        <v>150</v>
      </c>
      <c r="F60" s="30" t="s">
        <v>218</v>
      </c>
      <c r="G60" s="30" t="s">
        <v>343</v>
      </c>
      <c r="H60" s="31">
        <v>74</v>
      </c>
      <c r="I60" s="31">
        <v>77.966699508361572</v>
      </c>
      <c r="J60" s="32">
        <v>8.235294117647058</v>
      </c>
      <c r="K60" s="32">
        <v>10.322360094864827</v>
      </c>
      <c r="L60" s="30">
        <v>0.62489216598164354</v>
      </c>
      <c r="M60" s="30">
        <v>0.30076297152970755</v>
      </c>
    </row>
    <row r="61" spans="1:13" x14ac:dyDescent="0.25">
      <c r="A61" s="39">
        <v>60</v>
      </c>
      <c r="B61" s="33" t="s">
        <v>80</v>
      </c>
      <c r="C61" s="33" t="s">
        <v>103</v>
      </c>
      <c r="D61" s="33" t="s">
        <v>187</v>
      </c>
      <c r="E61" s="33" t="s">
        <v>145</v>
      </c>
      <c r="F61" s="33" t="s">
        <v>194</v>
      </c>
      <c r="G61" s="33" t="s">
        <v>344</v>
      </c>
      <c r="H61" s="34">
        <v>-9</v>
      </c>
      <c r="I61" s="34">
        <v>11.433507567905382</v>
      </c>
      <c r="J61" s="35">
        <v>-15.454545454545455</v>
      </c>
      <c r="K61" s="35">
        <v>17.879372610640345</v>
      </c>
      <c r="L61" s="33">
        <v>0.95129362306053611</v>
      </c>
      <c r="M61" s="33">
        <v>0.1439223897027665</v>
      </c>
    </row>
    <row r="62" spans="1:13" x14ac:dyDescent="0.25">
      <c r="A62" s="38">
        <v>61</v>
      </c>
      <c r="B62" s="30" t="s">
        <v>249</v>
      </c>
      <c r="C62" s="30" t="s">
        <v>86</v>
      </c>
      <c r="D62" s="30" t="s">
        <v>181</v>
      </c>
      <c r="E62" s="30" t="s">
        <v>117</v>
      </c>
      <c r="F62" s="30" t="s">
        <v>208</v>
      </c>
      <c r="G62" s="30" t="s">
        <v>345</v>
      </c>
      <c r="H62" s="31">
        <v>35</v>
      </c>
      <c r="I62" s="31">
        <v>48.066823182344706</v>
      </c>
      <c r="J62" s="32">
        <v>11</v>
      </c>
      <c r="K62" s="32">
        <v>17.679749588510965</v>
      </c>
      <c r="L62" s="30">
        <v>0.84619425308213814</v>
      </c>
      <c r="M62" s="30">
        <v>0.29039869435815235</v>
      </c>
    </row>
    <row r="63" spans="1:13" x14ac:dyDescent="0.25">
      <c r="A63" s="39">
        <v>62</v>
      </c>
      <c r="B63" s="33" t="s">
        <v>250</v>
      </c>
      <c r="C63" s="33" t="s">
        <v>101</v>
      </c>
      <c r="D63" s="33" t="s">
        <v>257</v>
      </c>
      <c r="E63" s="33" t="s">
        <v>148</v>
      </c>
      <c r="F63" s="33" t="s">
        <v>213</v>
      </c>
      <c r="G63" s="33" t="s">
        <v>346</v>
      </c>
      <c r="H63" s="34">
        <v>107</v>
      </c>
      <c r="I63" s="34">
        <v>130.30335162689326</v>
      </c>
      <c r="J63" s="35">
        <v>11.8125</v>
      </c>
      <c r="K63" s="35">
        <v>13.991473083917764</v>
      </c>
      <c r="L63" s="33">
        <v>0.45253464559352052</v>
      </c>
      <c r="M63" s="33">
        <v>5.4091766087864257E-2</v>
      </c>
    </row>
    <row r="64" spans="1:13" x14ac:dyDescent="0.25">
      <c r="A64" s="38">
        <v>63</v>
      </c>
      <c r="B64" s="30" t="s">
        <v>72</v>
      </c>
      <c r="C64" s="30" t="s">
        <v>100</v>
      </c>
      <c r="D64" s="30" t="s">
        <v>182</v>
      </c>
      <c r="E64" s="30" t="s">
        <v>125</v>
      </c>
      <c r="F64" s="30" t="s">
        <v>193</v>
      </c>
      <c r="G64" s="30" t="s">
        <v>347</v>
      </c>
      <c r="H64" s="31">
        <v>27</v>
      </c>
      <c r="I64" s="31">
        <v>53.926799512485857</v>
      </c>
      <c r="J64" s="32">
        <v>6</v>
      </c>
      <c r="K64" s="32">
        <v>6.9834775443508939</v>
      </c>
      <c r="L64" s="30">
        <v>0.89670839195075502</v>
      </c>
      <c r="M64" s="30">
        <v>0.52041042176702546</v>
      </c>
    </row>
    <row r="65" spans="1:13" x14ac:dyDescent="0.25">
      <c r="A65" s="39">
        <v>64</v>
      </c>
      <c r="B65" s="33" t="s">
        <v>251</v>
      </c>
      <c r="C65" s="33" t="s">
        <v>84</v>
      </c>
      <c r="D65" s="33" t="s">
        <v>182</v>
      </c>
      <c r="E65" s="33" t="s">
        <v>115</v>
      </c>
      <c r="F65" s="33" t="s">
        <v>200</v>
      </c>
      <c r="G65" s="33" t="s">
        <v>348</v>
      </c>
      <c r="H65" s="34">
        <v>193</v>
      </c>
      <c r="I65" s="34">
        <v>247.09248396058982</v>
      </c>
      <c r="J65" s="35">
        <v>8.5625</v>
      </c>
      <c r="K65" s="35">
        <v>16.29123501909768</v>
      </c>
      <c r="L65" s="33">
        <v>2.8426673184456575E-2</v>
      </c>
      <c r="M65" s="33">
        <v>0.3145126538383205</v>
      </c>
    </row>
    <row r="66" spans="1:13" x14ac:dyDescent="0.25">
      <c r="A66" s="38">
        <v>65</v>
      </c>
      <c r="B66" s="30" t="s">
        <v>250</v>
      </c>
      <c r="C66" s="30" t="s">
        <v>94</v>
      </c>
      <c r="D66" s="30" t="s">
        <v>257</v>
      </c>
      <c r="E66" s="30" t="s">
        <v>130</v>
      </c>
      <c r="F66" s="30" t="s">
        <v>218</v>
      </c>
      <c r="G66" s="30" t="s">
        <v>349</v>
      </c>
      <c r="H66" s="31">
        <v>161</v>
      </c>
      <c r="I66" s="31">
        <v>165.77358306107564</v>
      </c>
      <c r="J66" s="32">
        <v>4.9411764705882355</v>
      </c>
      <c r="K66" s="32">
        <v>9.3469945745106813</v>
      </c>
      <c r="L66" s="30">
        <v>0.20328777596273095</v>
      </c>
      <c r="M66" s="30">
        <v>0.57758463327510523</v>
      </c>
    </row>
    <row r="67" spans="1:13" x14ac:dyDescent="0.25">
      <c r="A67" s="39">
        <v>66</v>
      </c>
      <c r="B67" s="33" t="s">
        <v>76</v>
      </c>
      <c r="C67" s="33" t="s">
        <v>88</v>
      </c>
      <c r="D67" s="33" t="s">
        <v>258</v>
      </c>
      <c r="E67" s="33" t="s">
        <v>155</v>
      </c>
      <c r="F67" s="33" t="s">
        <v>200</v>
      </c>
      <c r="G67" s="33" t="s">
        <v>350</v>
      </c>
      <c r="H67" s="34">
        <v>192</v>
      </c>
      <c r="I67" s="34">
        <v>304.64028214929647</v>
      </c>
      <c r="J67" s="35">
        <v>9.0526315789473681</v>
      </c>
      <c r="K67" s="35">
        <v>12.198278861814408</v>
      </c>
      <c r="L67" s="33">
        <v>3.4241957749784002E-2</v>
      </c>
      <c r="M67" s="33">
        <v>0.1282862943761609</v>
      </c>
    </row>
    <row r="68" spans="1:13" x14ac:dyDescent="0.25">
      <c r="A68" s="38">
        <v>67</v>
      </c>
      <c r="B68" s="30" t="s">
        <v>80</v>
      </c>
      <c r="C68" s="30" t="s">
        <v>92</v>
      </c>
      <c r="D68" s="30" t="s">
        <v>259</v>
      </c>
      <c r="E68" s="30" t="s">
        <v>116</v>
      </c>
      <c r="F68" s="30" t="s">
        <v>196</v>
      </c>
      <c r="G68" s="30" t="s">
        <v>351</v>
      </c>
      <c r="H68" s="31">
        <v>103</v>
      </c>
      <c r="I68" s="31">
        <v>158.04872926500349</v>
      </c>
      <c r="J68" s="32">
        <v>3.5</v>
      </c>
      <c r="K68" s="32">
        <v>6.4791726859955086</v>
      </c>
      <c r="L68" s="30">
        <v>0.47660513937778493</v>
      </c>
      <c r="M68" s="30">
        <v>0.68227658044782113</v>
      </c>
    </row>
    <row r="69" spans="1:13" x14ac:dyDescent="0.25">
      <c r="A69" s="39">
        <v>68</v>
      </c>
      <c r="B69" s="33" t="s">
        <v>79</v>
      </c>
      <c r="C69" s="33" t="s">
        <v>87</v>
      </c>
      <c r="D69" s="33" t="s">
        <v>261</v>
      </c>
      <c r="E69" s="33" t="s">
        <v>142</v>
      </c>
      <c r="F69" s="33" t="s">
        <v>224</v>
      </c>
      <c r="G69" s="33" t="s">
        <v>352</v>
      </c>
      <c r="H69" s="34">
        <v>100</v>
      </c>
      <c r="I69" s="34">
        <v>140.69892534567137</v>
      </c>
      <c r="J69" s="35">
        <v>8.4166666666666661</v>
      </c>
      <c r="K69" s="35">
        <v>14.860052024216547</v>
      </c>
      <c r="L69" s="33">
        <v>0.4991603764192859</v>
      </c>
      <c r="M69" s="33">
        <v>0.50978760759453612</v>
      </c>
    </row>
    <row r="70" spans="1:13" x14ac:dyDescent="0.25">
      <c r="A70" s="38">
        <v>69</v>
      </c>
      <c r="B70" s="30" t="s">
        <v>72</v>
      </c>
      <c r="C70" s="30" t="s">
        <v>87</v>
      </c>
      <c r="D70" s="30" t="s">
        <v>181</v>
      </c>
      <c r="E70" s="30" t="s">
        <v>139</v>
      </c>
      <c r="F70" s="30" t="s">
        <v>213</v>
      </c>
      <c r="G70" s="30" t="s">
        <v>353</v>
      </c>
      <c r="H70" s="31">
        <v>15</v>
      </c>
      <c r="I70" s="31">
        <v>16.659123739024224</v>
      </c>
      <c r="J70" s="32">
        <v>11.6</v>
      </c>
      <c r="K70" s="32">
        <v>21.721206810746772</v>
      </c>
      <c r="L70" s="30">
        <v>0.93842736932153903</v>
      </c>
      <c r="M70" s="30">
        <v>0.41408468300269907</v>
      </c>
    </row>
    <row r="71" spans="1:13" x14ac:dyDescent="0.25">
      <c r="A71" s="39">
        <v>70</v>
      </c>
      <c r="B71" s="33" t="s">
        <v>250</v>
      </c>
      <c r="C71" s="33" t="s">
        <v>103</v>
      </c>
      <c r="D71" s="33" t="s">
        <v>259</v>
      </c>
      <c r="E71" s="33" t="s">
        <v>126</v>
      </c>
      <c r="F71" s="33" t="s">
        <v>196</v>
      </c>
      <c r="G71" s="33" t="s">
        <v>354</v>
      </c>
      <c r="H71" s="34">
        <v>-181</v>
      </c>
      <c r="I71" s="34">
        <v>358.07981993011509</v>
      </c>
      <c r="J71" s="35">
        <v>-12.214285714285714</v>
      </c>
      <c r="K71" s="35">
        <v>22.045430028196847</v>
      </c>
      <c r="L71" s="33">
        <v>0.12235062421071952</v>
      </c>
      <c r="M71" s="33">
        <v>0.14352332204962481</v>
      </c>
    </row>
    <row r="72" spans="1:13" x14ac:dyDescent="0.25">
      <c r="A72" s="38">
        <v>71</v>
      </c>
      <c r="B72" s="30" t="s">
        <v>67</v>
      </c>
      <c r="C72" s="30" t="s">
        <v>98</v>
      </c>
      <c r="D72" s="30" t="s">
        <v>186</v>
      </c>
      <c r="E72" s="30" t="s">
        <v>121</v>
      </c>
      <c r="F72" s="30" t="s">
        <v>225</v>
      </c>
      <c r="G72" s="30" t="s">
        <v>355</v>
      </c>
      <c r="H72" s="31">
        <v>67</v>
      </c>
      <c r="I72" s="31">
        <v>94.54229286688917</v>
      </c>
      <c r="J72" s="32">
        <v>5.1052631578947372</v>
      </c>
      <c r="K72" s="32">
        <v>6.0824398625055327</v>
      </c>
      <c r="L72" s="30">
        <v>0.6771873326293294</v>
      </c>
      <c r="M72" s="30">
        <v>0.51674053624019178</v>
      </c>
    </row>
    <row r="73" spans="1:13" x14ac:dyDescent="0.25">
      <c r="A73" s="39">
        <v>72</v>
      </c>
      <c r="B73" s="33" t="s">
        <v>67</v>
      </c>
      <c r="C73" s="33" t="s">
        <v>93</v>
      </c>
      <c r="D73" s="33" t="s">
        <v>183</v>
      </c>
      <c r="E73" s="33" t="s">
        <v>141</v>
      </c>
      <c r="F73" s="33" t="s">
        <v>203</v>
      </c>
      <c r="G73" s="33" t="s">
        <v>356</v>
      </c>
      <c r="H73" s="34">
        <v>78</v>
      </c>
      <c r="I73" s="34">
        <v>153.55363439171413</v>
      </c>
      <c r="J73" s="35">
        <v>7.95</v>
      </c>
      <c r="K73" s="35">
        <v>12.280029233508589</v>
      </c>
      <c r="L73" s="33">
        <v>0.61618767211764769</v>
      </c>
      <c r="M73" s="33">
        <v>0.19904615661727565</v>
      </c>
    </row>
    <row r="74" spans="1:13" x14ac:dyDescent="0.25">
      <c r="A74" s="38">
        <v>73</v>
      </c>
      <c r="B74" s="30" t="s">
        <v>78</v>
      </c>
      <c r="C74" s="30" t="s">
        <v>87</v>
      </c>
      <c r="D74" s="30" t="s">
        <v>261</v>
      </c>
      <c r="E74" s="30" t="s">
        <v>127</v>
      </c>
      <c r="F74" s="30" t="s">
        <v>204</v>
      </c>
      <c r="G74" s="30" t="s">
        <v>357</v>
      </c>
      <c r="H74" s="31">
        <v>12</v>
      </c>
      <c r="I74" s="31">
        <v>20.676945943961822</v>
      </c>
      <c r="J74" s="32">
        <v>7.0666666666666664</v>
      </c>
      <c r="K74" s="32">
        <v>7.9848193316982554</v>
      </c>
      <c r="L74" s="30">
        <v>0.94212036194251114</v>
      </c>
      <c r="M74" s="30">
        <v>0.46306218784753361</v>
      </c>
    </row>
    <row r="75" spans="1:13" x14ac:dyDescent="0.25">
      <c r="A75" s="39">
        <v>74</v>
      </c>
      <c r="B75" s="33" t="s">
        <v>68</v>
      </c>
      <c r="C75" s="33" t="s">
        <v>104</v>
      </c>
      <c r="D75" s="33" t="s">
        <v>262</v>
      </c>
      <c r="E75" s="33" t="s">
        <v>145</v>
      </c>
      <c r="F75" s="33" t="s">
        <v>192</v>
      </c>
      <c r="G75" s="33" t="s">
        <v>358</v>
      </c>
      <c r="H75" s="34">
        <v>172</v>
      </c>
      <c r="I75" s="34">
        <v>240.4805583002227</v>
      </c>
      <c r="J75" s="35">
        <v>4.7142857142857144</v>
      </c>
      <c r="K75" s="35">
        <v>5.509588233768608</v>
      </c>
      <c r="L75" s="33">
        <v>0.1635012640628053</v>
      </c>
      <c r="M75" s="33">
        <v>0.70478425976579762</v>
      </c>
    </row>
    <row r="76" spans="1:13" x14ac:dyDescent="0.25">
      <c r="A76" s="38">
        <v>75</v>
      </c>
      <c r="B76" s="30" t="s">
        <v>73</v>
      </c>
      <c r="C76" s="30" t="s">
        <v>85</v>
      </c>
      <c r="D76" s="30" t="s">
        <v>254</v>
      </c>
      <c r="E76" s="30" t="s">
        <v>129</v>
      </c>
      <c r="F76" s="30" t="s">
        <v>196</v>
      </c>
      <c r="G76" s="30" t="s">
        <v>359</v>
      </c>
      <c r="H76" s="31">
        <v>152</v>
      </c>
      <c r="I76" s="31">
        <v>156.10265481587703</v>
      </c>
      <c r="J76" s="32">
        <v>5.65</v>
      </c>
      <c r="K76" s="32">
        <v>8.7736655659773604</v>
      </c>
      <c r="L76" s="30">
        <v>0.26520125794099736</v>
      </c>
      <c r="M76" s="30">
        <v>0.43306417273348052</v>
      </c>
    </row>
    <row r="77" spans="1:13" x14ac:dyDescent="0.25">
      <c r="A77" s="39">
        <v>76</v>
      </c>
      <c r="B77" s="33" t="s">
        <v>73</v>
      </c>
      <c r="C77" s="33" t="s">
        <v>82</v>
      </c>
      <c r="D77" s="33" t="s">
        <v>188</v>
      </c>
      <c r="E77" s="33" t="s">
        <v>106</v>
      </c>
      <c r="F77" s="33" t="s">
        <v>225</v>
      </c>
      <c r="G77" s="33" t="s">
        <v>360</v>
      </c>
      <c r="H77" s="34">
        <v>2</v>
      </c>
      <c r="I77" s="34">
        <v>3.9668026499301092</v>
      </c>
      <c r="J77" s="35">
        <v>2.0714285714285716</v>
      </c>
      <c r="K77" s="35">
        <v>2.5311101779465677</v>
      </c>
      <c r="L77" s="33">
        <v>0.99425598900513446</v>
      </c>
      <c r="M77" s="33">
        <v>0.89857736824719281</v>
      </c>
    </row>
    <row r="78" spans="1:13" x14ac:dyDescent="0.25">
      <c r="A78" s="38">
        <v>77</v>
      </c>
      <c r="B78" s="30" t="s">
        <v>66</v>
      </c>
      <c r="C78" s="30" t="s">
        <v>104</v>
      </c>
      <c r="D78" s="30" t="s">
        <v>180</v>
      </c>
      <c r="E78" s="30" t="s">
        <v>135</v>
      </c>
      <c r="F78" s="30" t="s">
        <v>216</v>
      </c>
      <c r="G78" s="30" t="s">
        <v>361</v>
      </c>
      <c r="H78" s="31">
        <v>90</v>
      </c>
      <c r="I78" s="31">
        <v>163.73310366061338</v>
      </c>
      <c r="J78" s="32">
        <v>7</v>
      </c>
      <c r="K78" s="32">
        <v>8.2403657876930101</v>
      </c>
      <c r="L78" s="30">
        <v>0.56506888108328024</v>
      </c>
      <c r="M78" s="30">
        <v>0.32773622894649412</v>
      </c>
    </row>
    <row r="79" spans="1:13" x14ac:dyDescent="0.25">
      <c r="A79" s="39">
        <v>78</v>
      </c>
      <c r="B79" s="33" t="s">
        <v>69</v>
      </c>
      <c r="C79" s="33" t="s">
        <v>94</v>
      </c>
      <c r="D79" s="33" t="s">
        <v>254</v>
      </c>
      <c r="E79" s="33" t="s">
        <v>121</v>
      </c>
      <c r="F79" s="33" t="s">
        <v>217</v>
      </c>
      <c r="G79" s="33" t="s">
        <v>362</v>
      </c>
      <c r="H79" s="34">
        <v>83</v>
      </c>
      <c r="I79" s="34">
        <v>135.29514496484029</v>
      </c>
      <c r="J79" s="35">
        <v>4.6363636363636367</v>
      </c>
      <c r="K79" s="35">
        <v>9.1381576700630092</v>
      </c>
      <c r="L79" s="33">
        <v>0.59055366050281111</v>
      </c>
      <c r="M79" s="33">
        <v>0.80543820344939387</v>
      </c>
    </row>
    <row r="80" spans="1:13" x14ac:dyDescent="0.25">
      <c r="A80" s="38">
        <v>79</v>
      </c>
      <c r="B80" s="30" t="s">
        <v>68</v>
      </c>
      <c r="C80" s="30" t="s">
        <v>95</v>
      </c>
      <c r="D80" s="30" t="s">
        <v>186</v>
      </c>
      <c r="E80" s="30" t="s">
        <v>108</v>
      </c>
      <c r="F80" s="30" t="s">
        <v>212</v>
      </c>
      <c r="G80" s="30" t="s">
        <v>363</v>
      </c>
      <c r="H80" s="31">
        <v>197</v>
      </c>
      <c r="I80" s="31">
        <v>350.31930501188094</v>
      </c>
      <c r="J80" s="32">
        <v>14.5</v>
      </c>
      <c r="K80" s="32">
        <v>24.536515975895494</v>
      </c>
      <c r="L80" s="30">
        <v>1.8146540530309618E-2</v>
      </c>
      <c r="M80" s="30">
        <v>0.12663280396080678</v>
      </c>
    </row>
    <row r="81" spans="1:13" x14ac:dyDescent="0.25">
      <c r="A81" s="39">
        <v>80</v>
      </c>
      <c r="B81" s="33" t="s">
        <v>74</v>
      </c>
      <c r="C81" s="33" t="s">
        <v>89</v>
      </c>
      <c r="D81" s="33" t="s">
        <v>186</v>
      </c>
      <c r="E81" s="33" t="s">
        <v>116</v>
      </c>
      <c r="F81" s="33" t="s">
        <v>192</v>
      </c>
      <c r="G81" s="33" t="s">
        <v>364</v>
      </c>
      <c r="H81" s="34">
        <v>-85</v>
      </c>
      <c r="I81" s="34">
        <v>165.39930323806101</v>
      </c>
      <c r="J81" s="35">
        <v>-13.333333333333334</v>
      </c>
      <c r="K81" s="35">
        <v>21.233191489393239</v>
      </c>
      <c r="L81" s="33">
        <v>0.57959021764180962</v>
      </c>
      <c r="M81" s="33">
        <v>1.7799130910499672E-3</v>
      </c>
    </row>
    <row r="82" spans="1:13" x14ac:dyDescent="0.25">
      <c r="A82" s="38">
        <v>81</v>
      </c>
      <c r="B82" s="30" t="s">
        <v>70</v>
      </c>
      <c r="C82" s="30" t="s">
        <v>96</v>
      </c>
      <c r="D82" s="30" t="s">
        <v>255</v>
      </c>
      <c r="E82" s="30" t="s">
        <v>147</v>
      </c>
      <c r="F82" s="30" t="s">
        <v>209</v>
      </c>
      <c r="G82" s="30" t="s">
        <v>365</v>
      </c>
      <c r="H82" s="31">
        <v>114</v>
      </c>
      <c r="I82" s="31">
        <v>225.8815985233677</v>
      </c>
      <c r="J82" s="32">
        <v>3.1</v>
      </c>
      <c r="K82" s="32">
        <v>6.0423248925246078</v>
      </c>
      <c r="L82" s="30">
        <v>0.4201121085397761</v>
      </c>
      <c r="M82" s="30">
        <v>0.71843393807109845</v>
      </c>
    </row>
    <row r="83" spans="1:13" x14ac:dyDescent="0.25">
      <c r="A83" s="39">
        <v>82</v>
      </c>
      <c r="B83" s="33" t="s">
        <v>250</v>
      </c>
      <c r="C83" s="33" t="s">
        <v>92</v>
      </c>
      <c r="D83" s="33" t="s">
        <v>187</v>
      </c>
      <c r="E83" s="33" t="s">
        <v>125</v>
      </c>
      <c r="F83" s="33" t="s">
        <v>225</v>
      </c>
      <c r="G83" s="33" t="s">
        <v>366</v>
      </c>
      <c r="H83" s="34">
        <v>184</v>
      </c>
      <c r="I83" s="34">
        <v>307.76869590293609</v>
      </c>
      <c r="J83" s="35">
        <v>1</v>
      </c>
      <c r="K83" s="35">
        <v>1.8760488056815781</v>
      </c>
      <c r="L83" s="33">
        <v>0.10976360094108051</v>
      </c>
      <c r="M83" s="33">
        <v>0.94454604060356273</v>
      </c>
    </row>
    <row r="84" spans="1:13" x14ac:dyDescent="0.25">
      <c r="A84" s="38">
        <v>83</v>
      </c>
      <c r="B84" s="30" t="s">
        <v>73</v>
      </c>
      <c r="C84" s="30" t="s">
        <v>86</v>
      </c>
      <c r="D84" s="30" t="s">
        <v>263</v>
      </c>
      <c r="E84" s="30" t="s">
        <v>107</v>
      </c>
      <c r="F84" s="30" t="s">
        <v>211</v>
      </c>
      <c r="G84" s="30" t="s">
        <v>367</v>
      </c>
      <c r="H84" s="31">
        <v>119</v>
      </c>
      <c r="I84" s="31">
        <v>164.88087391227543</v>
      </c>
      <c r="J84" s="32">
        <v>8.85</v>
      </c>
      <c r="K84" s="32">
        <v>11.543015320368848</v>
      </c>
      <c r="L84" s="30">
        <v>0.40119114882459972</v>
      </c>
      <c r="M84" s="30">
        <v>0.11569020242385897</v>
      </c>
    </row>
    <row r="85" spans="1:13" x14ac:dyDescent="0.25">
      <c r="A85" s="39">
        <v>84</v>
      </c>
      <c r="B85" s="33" t="s">
        <v>72</v>
      </c>
      <c r="C85" s="33" t="s">
        <v>98</v>
      </c>
      <c r="D85" s="33" t="s">
        <v>257</v>
      </c>
      <c r="E85" s="33" t="s">
        <v>152</v>
      </c>
      <c r="F85" s="33" t="s">
        <v>210</v>
      </c>
      <c r="G85" s="33" t="s">
        <v>368</v>
      </c>
      <c r="H85" s="34">
        <v>155</v>
      </c>
      <c r="I85" s="34">
        <v>230.5865563474693</v>
      </c>
      <c r="J85" s="35">
        <v>2.1</v>
      </c>
      <c r="K85" s="35">
        <v>3.6644941030254583</v>
      </c>
      <c r="L85" s="33">
        <v>0.25125872146610961</v>
      </c>
      <c r="M85" s="33">
        <v>0.84944654439504008</v>
      </c>
    </row>
    <row r="86" spans="1:13" x14ac:dyDescent="0.25">
      <c r="A86" s="38">
        <v>85</v>
      </c>
      <c r="B86" s="30" t="s">
        <v>68</v>
      </c>
      <c r="C86" s="30" t="s">
        <v>84</v>
      </c>
      <c r="D86" s="30" t="s">
        <v>188</v>
      </c>
      <c r="E86" s="30" t="s">
        <v>129</v>
      </c>
      <c r="F86" s="30" t="s">
        <v>224</v>
      </c>
      <c r="G86" s="30" t="s">
        <v>369</v>
      </c>
      <c r="H86" s="31">
        <v>163</v>
      </c>
      <c r="I86" s="31">
        <v>254.68174751212914</v>
      </c>
      <c r="J86" s="32">
        <v>0.42857142857142855</v>
      </c>
      <c r="K86" s="32">
        <v>0.70397598921998439</v>
      </c>
      <c r="L86" s="30">
        <v>0.19810658528576175</v>
      </c>
      <c r="M86" s="30">
        <v>0.97712777130853723</v>
      </c>
    </row>
    <row r="87" spans="1:13" x14ac:dyDescent="0.25">
      <c r="A87" s="39">
        <v>86</v>
      </c>
      <c r="B87" s="33" t="s">
        <v>69</v>
      </c>
      <c r="C87" s="33" t="s">
        <v>82</v>
      </c>
      <c r="D87" s="33" t="s">
        <v>180</v>
      </c>
      <c r="E87" s="33" t="s">
        <v>142</v>
      </c>
      <c r="F87" s="33" t="s">
        <v>214</v>
      </c>
      <c r="G87" s="33" t="s">
        <v>370</v>
      </c>
      <c r="H87" s="34">
        <v>188</v>
      </c>
      <c r="I87" s="34">
        <v>258.58509126015491</v>
      </c>
      <c r="J87" s="35">
        <v>19.7</v>
      </c>
      <c r="K87" s="35">
        <v>27.82828636127585</v>
      </c>
      <c r="L87" s="33">
        <v>7.9228182963502425E-2</v>
      </c>
      <c r="M87" s="33">
        <v>5.2929597738936573E-3</v>
      </c>
    </row>
    <row r="88" spans="1:13" x14ac:dyDescent="0.25">
      <c r="A88" s="38">
        <v>87</v>
      </c>
      <c r="B88" s="30" t="s">
        <v>252</v>
      </c>
      <c r="C88" s="30" t="s">
        <v>83</v>
      </c>
      <c r="D88" s="30" t="s">
        <v>254</v>
      </c>
      <c r="E88" s="30" t="s">
        <v>136</v>
      </c>
      <c r="F88" s="30" t="s">
        <v>226</v>
      </c>
      <c r="G88" s="30" t="s">
        <v>371</v>
      </c>
      <c r="H88" s="31">
        <v>198</v>
      </c>
      <c r="I88" s="31">
        <v>240.4329948065226</v>
      </c>
      <c r="J88" s="32">
        <v>16.5</v>
      </c>
      <c r="K88" s="32">
        <v>20.250920987576066</v>
      </c>
      <c r="L88" s="30">
        <v>1.2417276583106651E-2</v>
      </c>
      <c r="M88" s="30">
        <v>3.6169167512737355E-3</v>
      </c>
    </row>
    <row r="89" spans="1:13" x14ac:dyDescent="0.25">
      <c r="A89" s="39">
        <v>88</v>
      </c>
      <c r="B89" s="33" t="s">
        <v>77</v>
      </c>
      <c r="C89" s="33" t="s">
        <v>82</v>
      </c>
      <c r="D89" s="33" t="s">
        <v>263</v>
      </c>
      <c r="E89" s="33" t="s">
        <v>138</v>
      </c>
      <c r="F89" s="33" t="s">
        <v>223</v>
      </c>
      <c r="G89" s="33" t="s">
        <v>372</v>
      </c>
      <c r="H89" s="34">
        <v>189</v>
      </c>
      <c r="I89" s="34">
        <v>338.26423148181482</v>
      </c>
      <c r="J89" s="35">
        <v>12.083333333333334</v>
      </c>
      <c r="K89" s="35">
        <v>14.632208057024041</v>
      </c>
      <c r="L89" s="33">
        <v>7.846045074977126E-2</v>
      </c>
      <c r="M89" s="33">
        <v>0.27920865829460484</v>
      </c>
    </row>
    <row r="90" spans="1:13" x14ac:dyDescent="0.25">
      <c r="A90" s="38">
        <v>89</v>
      </c>
      <c r="B90" s="30" t="s">
        <v>251</v>
      </c>
      <c r="C90" s="30" t="s">
        <v>82</v>
      </c>
      <c r="D90" s="30" t="s">
        <v>261</v>
      </c>
      <c r="E90" s="30" t="s">
        <v>141</v>
      </c>
      <c r="F90" s="30" t="s">
        <v>217</v>
      </c>
      <c r="G90" s="30" t="s">
        <v>373</v>
      </c>
      <c r="H90" s="31">
        <v>133</v>
      </c>
      <c r="I90" s="31">
        <v>194.86086781891524</v>
      </c>
      <c r="J90" s="32">
        <v>1.25</v>
      </c>
      <c r="K90" s="32">
        <v>1.515779894488108</v>
      </c>
      <c r="L90" s="30">
        <v>0.34235241422777163</v>
      </c>
      <c r="M90" s="30">
        <v>0.91060702625748391</v>
      </c>
    </row>
    <row r="91" spans="1:13" x14ac:dyDescent="0.25">
      <c r="A91" s="39">
        <v>90</v>
      </c>
      <c r="B91" s="33" t="s">
        <v>252</v>
      </c>
      <c r="C91" s="33" t="s">
        <v>90</v>
      </c>
      <c r="D91" s="33" t="s">
        <v>260</v>
      </c>
      <c r="E91" s="33" t="s">
        <v>114</v>
      </c>
      <c r="F91" s="33" t="s">
        <v>196</v>
      </c>
      <c r="G91" s="33" t="s">
        <v>374</v>
      </c>
      <c r="H91" s="34">
        <v>-25</v>
      </c>
      <c r="I91" s="34">
        <v>40.892194452591305</v>
      </c>
      <c r="J91" s="35">
        <v>-8.7058823529411757</v>
      </c>
      <c r="K91" s="35">
        <v>13.573704125133142</v>
      </c>
      <c r="L91" s="33">
        <v>0.90389752517489197</v>
      </c>
      <c r="M91" s="33">
        <v>0.25711978556999393</v>
      </c>
    </row>
    <row r="92" spans="1:13" x14ac:dyDescent="0.25">
      <c r="A92" s="38">
        <v>91</v>
      </c>
      <c r="B92" s="30" t="s">
        <v>251</v>
      </c>
      <c r="C92" s="30" t="s">
        <v>81</v>
      </c>
      <c r="D92" s="30" t="s">
        <v>262</v>
      </c>
      <c r="E92" s="30" t="s">
        <v>121</v>
      </c>
      <c r="F92" s="30" t="s">
        <v>212</v>
      </c>
      <c r="G92" s="30" t="s">
        <v>375</v>
      </c>
      <c r="H92" s="31">
        <v>22</v>
      </c>
      <c r="I92" s="31">
        <v>39.865593144479405</v>
      </c>
      <c r="J92" s="32">
        <v>5.1578947368421053</v>
      </c>
      <c r="K92" s="32">
        <v>7.1306116444308358</v>
      </c>
      <c r="L92" s="30">
        <v>0.91536573742216076</v>
      </c>
      <c r="M92" s="30">
        <v>0.51461436685579587</v>
      </c>
    </row>
    <row r="93" spans="1:13" x14ac:dyDescent="0.25">
      <c r="A93" s="39">
        <v>92</v>
      </c>
      <c r="B93" s="33" t="s">
        <v>249</v>
      </c>
      <c r="C93" s="33" t="s">
        <v>88</v>
      </c>
      <c r="D93" s="33" t="s">
        <v>183</v>
      </c>
      <c r="E93" s="33" t="s">
        <v>130</v>
      </c>
      <c r="F93" s="33" t="s">
        <v>207</v>
      </c>
      <c r="G93" s="33" t="s">
        <v>376</v>
      </c>
      <c r="H93" s="34">
        <v>106</v>
      </c>
      <c r="I93" s="34">
        <v>186.57980937416963</v>
      </c>
      <c r="J93" s="35">
        <v>5.75</v>
      </c>
      <c r="K93" s="35">
        <v>8.6678223330764723</v>
      </c>
      <c r="L93" s="33">
        <v>0.47435874428181757</v>
      </c>
      <c r="M93" s="33">
        <v>0.42422390177298053</v>
      </c>
    </row>
    <row r="94" spans="1:13" x14ac:dyDescent="0.25">
      <c r="A94" s="38">
        <v>93</v>
      </c>
      <c r="B94" s="30" t="s">
        <v>77</v>
      </c>
      <c r="C94" s="30" t="s">
        <v>93</v>
      </c>
      <c r="D94" s="30" t="s">
        <v>180</v>
      </c>
      <c r="E94" s="30" t="s">
        <v>117</v>
      </c>
      <c r="F94" s="30" t="s">
        <v>222</v>
      </c>
      <c r="G94" s="30" t="s">
        <v>377</v>
      </c>
      <c r="H94" s="31">
        <v>124</v>
      </c>
      <c r="I94" s="31">
        <v>210.61268394639927</v>
      </c>
      <c r="J94" s="32">
        <v>6.833333333333333</v>
      </c>
      <c r="K94" s="32">
        <v>12.220674918650026</v>
      </c>
      <c r="L94" s="30">
        <v>0.38375407409361906</v>
      </c>
      <c r="M94" s="30">
        <v>0.58956440440495195</v>
      </c>
    </row>
    <row r="95" spans="1:13" x14ac:dyDescent="0.25">
      <c r="A95" s="39">
        <v>94</v>
      </c>
      <c r="B95" s="33" t="s">
        <v>70</v>
      </c>
      <c r="C95" s="33" t="s">
        <v>92</v>
      </c>
      <c r="D95" s="33" t="s">
        <v>190</v>
      </c>
      <c r="E95" s="33" t="s">
        <v>138</v>
      </c>
      <c r="F95" s="33" t="s">
        <v>207</v>
      </c>
      <c r="G95" s="33" t="s">
        <v>378</v>
      </c>
      <c r="H95" s="34">
        <v>158</v>
      </c>
      <c r="I95" s="34">
        <v>214.44374655373002</v>
      </c>
      <c r="J95" s="35">
        <v>0.6428571428571429</v>
      </c>
      <c r="K95" s="35">
        <v>1.2541223731854643</v>
      </c>
      <c r="L95" s="33">
        <v>0.21762361918372863</v>
      </c>
      <c r="M95" s="33">
        <v>0.97091468860447527</v>
      </c>
    </row>
    <row r="96" spans="1:13" x14ac:dyDescent="0.25">
      <c r="A96" s="38">
        <v>95</v>
      </c>
      <c r="B96" s="30" t="s">
        <v>67</v>
      </c>
      <c r="C96" s="30" t="s">
        <v>93</v>
      </c>
      <c r="D96" s="30" t="s">
        <v>260</v>
      </c>
      <c r="E96" s="30" t="s">
        <v>133</v>
      </c>
      <c r="F96" s="30" t="s">
        <v>206</v>
      </c>
      <c r="G96" s="30" t="s">
        <v>379</v>
      </c>
      <c r="H96" s="31">
        <v>115</v>
      </c>
      <c r="I96" s="31">
        <v>203.26457153202387</v>
      </c>
      <c r="J96" s="32">
        <v>7.666666666666667</v>
      </c>
      <c r="K96" s="32">
        <v>11.570139117655964</v>
      </c>
      <c r="L96" s="30">
        <v>0.40959077416578304</v>
      </c>
      <c r="M96" s="30">
        <v>0.31377756786630828</v>
      </c>
    </row>
    <row r="97" spans="1:13" x14ac:dyDescent="0.25">
      <c r="A97" s="39">
        <v>96</v>
      </c>
      <c r="B97" s="33" t="s">
        <v>76</v>
      </c>
      <c r="C97" s="33" t="s">
        <v>105</v>
      </c>
      <c r="D97" s="33" t="s">
        <v>258</v>
      </c>
      <c r="E97" s="33" t="s">
        <v>119</v>
      </c>
      <c r="F97" s="33" t="s">
        <v>209</v>
      </c>
      <c r="G97" s="33" t="s">
        <v>380</v>
      </c>
      <c r="H97" s="34">
        <v>125</v>
      </c>
      <c r="I97" s="34">
        <v>189.99330357469299</v>
      </c>
      <c r="J97" s="35">
        <v>10.4375</v>
      </c>
      <c r="K97" s="35">
        <v>14.832886740008714</v>
      </c>
      <c r="L97" s="33">
        <v>0.36960226286203557</v>
      </c>
      <c r="M97" s="33">
        <v>0.16177386002606564</v>
      </c>
    </row>
    <row r="98" spans="1:13" x14ac:dyDescent="0.25">
      <c r="A98" s="38">
        <v>97</v>
      </c>
      <c r="B98" s="30" t="s">
        <v>77</v>
      </c>
      <c r="C98" s="30" t="s">
        <v>104</v>
      </c>
      <c r="D98" s="30" t="s">
        <v>181</v>
      </c>
      <c r="E98" s="30" t="s">
        <v>131</v>
      </c>
      <c r="F98" s="30" t="s">
        <v>192</v>
      </c>
      <c r="G98" s="30" t="s">
        <v>381</v>
      </c>
      <c r="H98" s="31">
        <v>157</v>
      </c>
      <c r="I98" s="31">
        <v>234.27639651520713</v>
      </c>
      <c r="J98" s="32">
        <v>1.6</v>
      </c>
      <c r="K98" s="32">
        <v>1.904704844807112</v>
      </c>
      <c r="L98" s="30">
        <v>0.21879043170603396</v>
      </c>
      <c r="M98" s="30">
        <v>0.94494561785402054</v>
      </c>
    </row>
    <row r="99" spans="1:13" x14ac:dyDescent="0.25">
      <c r="A99" s="39">
        <v>98</v>
      </c>
      <c r="B99" s="33" t="s">
        <v>253</v>
      </c>
      <c r="C99" s="33" t="s">
        <v>83</v>
      </c>
      <c r="D99" s="33" t="s">
        <v>188</v>
      </c>
      <c r="E99" s="33" t="s">
        <v>121</v>
      </c>
      <c r="F99" s="33" t="s">
        <v>219</v>
      </c>
      <c r="G99" s="33" t="s">
        <v>382</v>
      </c>
      <c r="H99" s="34">
        <v>186</v>
      </c>
      <c r="I99" s="34">
        <v>279.03718466072326</v>
      </c>
      <c r="J99" s="35">
        <v>0.82352941176470584</v>
      </c>
      <c r="K99" s="35">
        <v>1.1037108893167704</v>
      </c>
      <c r="L99" s="33">
        <v>0.10339582300184058</v>
      </c>
      <c r="M99" s="33">
        <v>0.94709994950534515</v>
      </c>
    </row>
    <row r="100" spans="1:13" x14ac:dyDescent="0.25">
      <c r="A100" s="38">
        <v>99</v>
      </c>
      <c r="B100" s="30" t="s">
        <v>67</v>
      </c>
      <c r="C100" s="30" t="s">
        <v>104</v>
      </c>
      <c r="D100" s="30" t="s">
        <v>189</v>
      </c>
      <c r="E100" s="30" t="s">
        <v>116</v>
      </c>
      <c r="F100" s="30" t="s">
        <v>200</v>
      </c>
      <c r="G100" s="30" t="s">
        <v>383</v>
      </c>
      <c r="H100" s="31">
        <v>61</v>
      </c>
      <c r="I100" s="31">
        <v>117.12778458303272</v>
      </c>
      <c r="J100" s="32">
        <v>9.4</v>
      </c>
      <c r="K100" s="32">
        <v>17.72866460376342</v>
      </c>
      <c r="L100" s="30">
        <v>0.72505639106968955</v>
      </c>
      <c r="M100" s="30">
        <v>0.52360904214114212</v>
      </c>
    </row>
    <row r="101" spans="1:13" x14ac:dyDescent="0.25">
      <c r="A101" s="39">
        <v>100</v>
      </c>
      <c r="B101" s="33" t="s">
        <v>76</v>
      </c>
      <c r="C101" s="33" t="s">
        <v>84</v>
      </c>
      <c r="D101" s="33" t="s">
        <v>184</v>
      </c>
      <c r="E101" s="33" t="s">
        <v>138</v>
      </c>
      <c r="F101" s="33" t="s">
        <v>224</v>
      </c>
      <c r="G101" s="33" t="s">
        <v>384</v>
      </c>
      <c r="H101" s="34">
        <v>-80</v>
      </c>
      <c r="I101" s="34">
        <v>136.94090314217419</v>
      </c>
      <c r="J101" s="35">
        <v>-9.5500000000000007</v>
      </c>
      <c r="K101" s="35">
        <v>12.282843280766143</v>
      </c>
      <c r="L101" s="33">
        <v>0.6027664559612379</v>
      </c>
      <c r="M101" s="33">
        <v>5.0638774215136184E-2</v>
      </c>
    </row>
    <row r="102" spans="1:13" x14ac:dyDescent="0.25">
      <c r="A102" s="38">
        <v>101</v>
      </c>
      <c r="B102" s="30" t="s">
        <v>74</v>
      </c>
      <c r="C102" s="30" t="s">
        <v>86</v>
      </c>
      <c r="D102" s="30" t="s">
        <v>256</v>
      </c>
      <c r="E102" s="30" t="s">
        <v>150</v>
      </c>
      <c r="F102" s="36" t="s">
        <v>220</v>
      </c>
      <c r="G102" s="30" t="s">
        <v>385</v>
      </c>
      <c r="H102" s="31">
        <v>148</v>
      </c>
      <c r="I102" s="31">
        <v>193.58563053145238</v>
      </c>
      <c r="J102" s="32">
        <v>16.636363636363637</v>
      </c>
      <c r="K102" s="32">
        <v>29.163455454293935</v>
      </c>
      <c r="L102" s="30">
        <v>0.2838477275409812</v>
      </c>
      <c r="M102" s="30">
        <v>9.1518426669743524E-2</v>
      </c>
    </row>
    <row r="103" spans="1:13" x14ac:dyDescent="0.25">
      <c r="A103" s="39">
        <v>102</v>
      </c>
      <c r="B103" s="33" t="s">
        <v>70</v>
      </c>
      <c r="C103" s="33" t="s">
        <v>93</v>
      </c>
      <c r="D103" s="33" t="s">
        <v>258</v>
      </c>
      <c r="E103" s="33" t="s">
        <v>149</v>
      </c>
      <c r="F103" s="37" t="s">
        <v>218</v>
      </c>
      <c r="G103" s="33" t="s">
        <v>386</v>
      </c>
      <c r="H103" s="34">
        <v>56</v>
      </c>
      <c r="I103" s="34">
        <v>61.401166180632828</v>
      </c>
      <c r="J103" s="35">
        <v>12.466666666666667</v>
      </c>
      <c r="K103" s="35">
        <v>22.874003608412494</v>
      </c>
      <c r="L103" s="33">
        <v>0.76564134439759879</v>
      </c>
      <c r="M103" s="33">
        <v>6.7973284160549929E-2</v>
      </c>
    </row>
    <row r="104" spans="1:13" x14ac:dyDescent="0.25">
      <c r="A104" s="38">
        <v>103</v>
      </c>
      <c r="B104" s="30" t="s">
        <v>70</v>
      </c>
      <c r="C104" s="30" t="s">
        <v>83</v>
      </c>
      <c r="D104" s="30" t="s">
        <v>254</v>
      </c>
      <c r="E104" s="30" t="s">
        <v>136</v>
      </c>
      <c r="F104" s="36" t="s">
        <v>219</v>
      </c>
      <c r="G104" s="30" t="s">
        <v>387</v>
      </c>
      <c r="H104" s="31">
        <v>76</v>
      </c>
      <c r="I104" s="31">
        <v>84.27852770281477</v>
      </c>
      <c r="J104" s="32">
        <v>1.7777777777777777</v>
      </c>
      <c r="K104" s="32">
        <v>2.2028714819009538</v>
      </c>
      <c r="L104" s="30">
        <v>0.61896073313418032</v>
      </c>
      <c r="M104" s="30">
        <v>0.88256584806517369</v>
      </c>
    </row>
    <row r="105" spans="1:13" x14ac:dyDescent="0.25">
      <c r="A105" s="39">
        <v>104</v>
      </c>
      <c r="B105" s="33" t="s">
        <v>76</v>
      </c>
      <c r="C105" s="33" t="s">
        <v>102</v>
      </c>
      <c r="D105" s="33" t="s">
        <v>260</v>
      </c>
      <c r="E105" s="33" t="s">
        <v>115</v>
      </c>
      <c r="F105" s="37" t="s">
        <v>218</v>
      </c>
      <c r="G105" s="33" t="s">
        <v>388</v>
      </c>
      <c r="H105" s="34">
        <v>54</v>
      </c>
      <c r="I105" s="34">
        <v>83.493675546076389</v>
      </c>
      <c r="J105" s="35">
        <v>9.8181818181818183</v>
      </c>
      <c r="K105" s="35">
        <v>13.585961952947061</v>
      </c>
      <c r="L105" s="33">
        <v>0.77202792238063223</v>
      </c>
      <c r="M105" s="33">
        <v>0.44878705942743846</v>
      </c>
    </row>
    <row r="106" spans="1:13" x14ac:dyDescent="0.25">
      <c r="A106" s="38">
        <v>105</v>
      </c>
      <c r="B106" s="30" t="s">
        <v>75</v>
      </c>
      <c r="C106" s="30" t="s">
        <v>87</v>
      </c>
      <c r="D106" s="30" t="s">
        <v>263</v>
      </c>
      <c r="E106" s="30" t="s">
        <v>106</v>
      </c>
      <c r="F106" s="36" t="s">
        <v>208</v>
      </c>
      <c r="G106" s="30" t="s">
        <v>389</v>
      </c>
      <c r="H106" s="31">
        <v>48</v>
      </c>
      <c r="I106" s="31">
        <v>49.229915399046753</v>
      </c>
      <c r="J106" s="32">
        <v>4.8947368421052628</v>
      </c>
      <c r="K106" s="32">
        <v>9.42860062805293</v>
      </c>
      <c r="L106" s="30">
        <v>0.79536125900985544</v>
      </c>
      <c r="M106" s="30">
        <v>0.52460343827247757</v>
      </c>
    </row>
    <row r="107" spans="1:13" x14ac:dyDescent="0.25">
      <c r="A107" s="39">
        <v>106</v>
      </c>
      <c r="B107" s="33" t="s">
        <v>251</v>
      </c>
      <c r="C107" s="33" t="s">
        <v>101</v>
      </c>
      <c r="D107" s="33" t="s">
        <v>261</v>
      </c>
      <c r="E107" s="33" t="s">
        <v>147</v>
      </c>
      <c r="F107" s="37" t="s">
        <v>213</v>
      </c>
      <c r="G107" s="33" t="s">
        <v>390</v>
      </c>
      <c r="H107" s="34">
        <v>31</v>
      </c>
      <c r="I107" s="34">
        <v>49.761032583355593</v>
      </c>
      <c r="J107" s="35">
        <v>4.5625</v>
      </c>
      <c r="K107" s="35">
        <v>7.688747999489272</v>
      </c>
      <c r="L107" s="33">
        <v>0.87400779592911937</v>
      </c>
      <c r="M107" s="33">
        <v>0.63880298435199256</v>
      </c>
    </row>
    <row r="108" spans="1:13" x14ac:dyDescent="0.25">
      <c r="A108" s="38">
        <v>107</v>
      </c>
      <c r="B108" s="30" t="s">
        <v>75</v>
      </c>
      <c r="C108" s="30" t="s">
        <v>89</v>
      </c>
      <c r="D108" s="30" t="s">
        <v>261</v>
      </c>
      <c r="E108" s="30" t="s">
        <v>152</v>
      </c>
      <c r="F108" s="36" t="s">
        <v>214</v>
      </c>
      <c r="G108" s="30" t="s">
        <v>391</v>
      </c>
      <c r="H108" s="31">
        <v>102</v>
      </c>
      <c r="I108" s="31">
        <v>160.55299196619242</v>
      </c>
      <c r="J108" s="32">
        <v>9.9285714285714288</v>
      </c>
      <c r="K108" s="32">
        <v>14.191102387288041</v>
      </c>
      <c r="L108" s="30">
        <v>0.48473126978328562</v>
      </c>
      <c r="M108" s="30">
        <v>0.30896752648849857</v>
      </c>
    </row>
    <row r="109" spans="1:13" x14ac:dyDescent="0.25">
      <c r="A109" s="39">
        <v>108</v>
      </c>
      <c r="B109" s="33" t="s">
        <v>80</v>
      </c>
      <c r="C109" s="33" t="s">
        <v>89</v>
      </c>
      <c r="D109" s="33" t="s">
        <v>188</v>
      </c>
      <c r="E109" s="33" t="s">
        <v>133</v>
      </c>
      <c r="F109" s="37" t="s">
        <v>227</v>
      </c>
      <c r="G109" s="33" t="s">
        <v>392</v>
      </c>
      <c r="H109" s="34">
        <v>191</v>
      </c>
      <c r="I109" s="34">
        <v>355.03894215989419</v>
      </c>
      <c r="J109" s="35">
        <v>3.1</v>
      </c>
      <c r="K109" s="35">
        <v>4.5189277427177217</v>
      </c>
      <c r="L109" s="33">
        <v>5.1044280987452506E-2</v>
      </c>
      <c r="M109" s="33">
        <v>0.89759216428232924</v>
      </c>
    </row>
    <row r="110" spans="1:13" x14ac:dyDescent="0.25">
      <c r="A110" s="38">
        <v>109</v>
      </c>
      <c r="B110" s="30" t="s">
        <v>66</v>
      </c>
      <c r="C110" s="30" t="s">
        <v>103</v>
      </c>
      <c r="D110" s="30" t="s">
        <v>189</v>
      </c>
      <c r="E110" s="30" t="s">
        <v>148</v>
      </c>
      <c r="F110" s="36" t="s">
        <v>195</v>
      </c>
      <c r="G110" s="30" t="s">
        <v>393</v>
      </c>
      <c r="H110" s="31">
        <v>174</v>
      </c>
      <c r="I110" s="31">
        <v>226.28577924450209</v>
      </c>
      <c r="J110" s="32">
        <v>3.1428571428571428</v>
      </c>
      <c r="K110" s="32">
        <v>3.2261862972729354</v>
      </c>
      <c r="L110" s="30">
        <v>0.15344491433338836</v>
      </c>
      <c r="M110" s="30">
        <v>0.84057149730651703</v>
      </c>
    </row>
    <row r="111" spans="1:13" x14ac:dyDescent="0.25">
      <c r="A111" s="39">
        <v>110</v>
      </c>
      <c r="B111" s="33" t="s">
        <v>77</v>
      </c>
      <c r="C111" s="33" t="s">
        <v>96</v>
      </c>
      <c r="D111" s="33" t="s">
        <v>259</v>
      </c>
      <c r="E111" s="33" t="s">
        <v>137</v>
      </c>
      <c r="F111" s="37" t="s">
        <v>211</v>
      </c>
      <c r="G111" s="33" t="s">
        <v>394</v>
      </c>
      <c r="H111" s="34">
        <v>-18</v>
      </c>
      <c r="I111" s="34">
        <v>29.57016426965744</v>
      </c>
      <c r="J111" s="35">
        <v>-7.1052631578947372</v>
      </c>
      <c r="K111" s="35">
        <v>9.7638168614089071</v>
      </c>
      <c r="L111" s="33">
        <v>0.93024684120451417</v>
      </c>
      <c r="M111" s="33">
        <v>0.32214188419086109</v>
      </c>
    </row>
    <row r="112" spans="1:13" x14ac:dyDescent="0.25">
      <c r="A112" s="38">
        <v>111</v>
      </c>
      <c r="B112" s="30" t="s">
        <v>253</v>
      </c>
      <c r="C112" s="30" t="s">
        <v>102</v>
      </c>
      <c r="D112" s="30" t="s">
        <v>183</v>
      </c>
      <c r="E112" s="30" t="s">
        <v>111</v>
      </c>
      <c r="F112" s="36" t="s">
        <v>204</v>
      </c>
      <c r="G112" s="30" t="s">
        <v>395</v>
      </c>
      <c r="H112" s="31">
        <v>20</v>
      </c>
      <c r="I112" s="31">
        <v>30.97872406011566</v>
      </c>
      <c r="J112" s="32">
        <v>6.833333333333333</v>
      </c>
      <c r="K112" s="32">
        <v>9.2255701019867047</v>
      </c>
      <c r="L112" s="30">
        <v>0.92535908518176357</v>
      </c>
      <c r="M112" s="30">
        <v>0.39308165695345998</v>
      </c>
    </row>
    <row r="113" spans="1:13" x14ac:dyDescent="0.25">
      <c r="A113" s="39">
        <v>112</v>
      </c>
      <c r="B113" s="33" t="s">
        <v>73</v>
      </c>
      <c r="C113" s="33" t="s">
        <v>101</v>
      </c>
      <c r="D113" s="33" t="s">
        <v>185</v>
      </c>
      <c r="E113" s="33" t="s">
        <v>117</v>
      </c>
      <c r="F113" s="37" t="s">
        <v>200</v>
      </c>
      <c r="G113" s="33" t="s">
        <v>396</v>
      </c>
      <c r="H113" s="34">
        <v>156</v>
      </c>
      <c r="I113" s="34">
        <v>258.00613219924611</v>
      </c>
      <c r="J113" s="35">
        <v>9.882352941176471</v>
      </c>
      <c r="K113" s="35">
        <v>14.7256174065606</v>
      </c>
      <c r="L113" s="33">
        <v>0.22841411046067395</v>
      </c>
      <c r="M113" s="33">
        <v>0.16177171315229</v>
      </c>
    </row>
    <row r="114" spans="1:13" x14ac:dyDescent="0.25">
      <c r="A114" s="38">
        <v>113</v>
      </c>
      <c r="B114" s="30" t="s">
        <v>72</v>
      </c>
      <c r="C114" s="30" t="s">
        <v>82</v>
      </c>
      <c r="D114" s="30" t="s">
        <v>186</v>
      </c>
      <c r="E114" s="30" t="s">
        <v>112</v>
      </c>
      <c r="F114" s="36" t="s">
        <v>214</v>
      </c>
      <c r="G114" s="30" t="s">
        <v>397</v>
      </c>
      <c r="H114" s="31">
        <v>82</v>
      </c>
      <c r="I114" s="31">
        <v>153.48745063614894</v>
      </c>
      <c r="J114" s="32">
        <v>9.5789473684210531</v>
      </c>
      <c r="K114" s="32">
        <v>18.303359741082481</v>
      </c>
      <c r="L114" s="30">
        <v>0.5975089308335888</v>
      </c>
      <c r="M114" s="30">
        <v>9.4325313465479232E-2</v>
      </c>
    </row>
    <row r="115" spans="1:13" x14ac:dyDescent="0.25">
      <c r="A115" s="39">
        <v>114</v>
      </c>
      <c r="B115" s="33" t="s">
        <v>68</v>
      </c>
      <c r="C115" s="33" t="s">
        <v>92</v>
      </c>
      <c r="D115" s="33" t="s">
        <v>188</v>
      </c>
      <c r="E115" s="33" t="s">
        <v>117</v>
      </c>
      <c r="F115" s="37" t="s">
        <v>223</v>
      </c>
      <c r="G115" s="33" t="s">
        <v>398</v>
      </c>
      <c r="H115" s="34">
        <v>81</v>
      </c>
      <c r="I115" s="34">
        <v>153.405256961844</v>
      </c>
      <c r="J115" s="35">
        <v>8.1999999999999993</v>
      </c>
      <c r="K115" s="35">
        <v>15.424071083565678</v>
      </c>
      <c r="L115" s="33">
        <v>0.60077299159750142</v>
      </c>
      <c r="M115" s="33">
        <v>0.16649032665580932</v>
      </c>
    </row>
    <row r="116" spans="1:13" x14ac:dyDescent="0.25">
      <c r="A116" s="38">
        <v>115</v>
      </c>
      <c r="B116" s="30" t="s">
        <v>76</v>
      </c>
      <c r="C116" s="30" t="s">
        <v>95</v>
      </c>
      <c r="D116" s="30" t="s">
        <v>254</v>
      </c>
      <c r="E116" s="30" t="s">
        <v>126</v>
      </c>
      <c r="F116" s="36" t="s">
        <v>209</v>
      </c>
      <c r="G116" s="30" t="s">
        <v>399</v>
      </c>
      <c r="H116" s="31">
        <v>165</v>
      </c>
      <c r="I116" s="31">
        <v>201.41385077643662</v>
      </c>
      <c r="J116" s="32">
        <v>3.4615384615384617</v>
      </c>
      <c r="K116" s="32">
        <v>6.8312495673309499</v>
      </c>
      <c r="L116" s="30">
        <v>0.19572191896656843</v>
      </c>
      <c r="M116" s="30">
        <v>0.82909293910913107</v>
      </c>
    </row>
    <row r="117" spans="1:13" x14ac:dyDescent="0.25">
      <c r="A117" s="39">
        <v>116</v>
      </c>
      <c r="B117" s="33" t="s">
        <v>73</v>
      </c>
      <c r="C117" s="33" t="s">
        <v>85</v>
      </c>
      <c r="D117" s="33" t="s">
        <v>188</v>
      </c>
      <c r="E117" s="33" t="s">
        <v>114</v>
      </c>
      <c r="F117" s="37" t="s">
        <v>207</v>
      </c>
      <c r="G117" s="33" t="s">
        <v>400</v>
      </c>
      <c r="H117" s="34">
        <v>145</v>
      </c>
      <c r="I117" s="34">
        <v>211.28828204125443</v>
      </c>
      <c r="J117" s="35">
        <v>1.0833333333333333</v>
      </c>
      <c r="K117" s="35">
        <v>1.4571896786984537</v>
      </c>
      <c r="L117" s="33">
        <v>0.29009674060392932</v>
      </c>
      <c r="M117" s="33">
        <v>0.94775541666927277</v>
      </c>
    </row>
    <row r="118" spans="1:13" x14ac:dyDescent="0.25">
      <c r="A118" s="38">
        <v>117</v>
      </c>
      <c r="B118" s="30" t="s">
        <v>72</v>
      </c>
      <c r="C118" s="30" t="s">
        <v>86</v>
      </c>
      <c r="D118" s="30" t="s">
        <v>180</v>
      </c>
      <c r="E118" s="30" t="s">
        <v>110</v>
      </c>
      <c r="F118" s="36" t="s">
        <v>209</v>
      </c>
      <c r="G118" s="30" t="s">
        <v>401</v>
      </c>
      <c r="H118" s="31">
        <v>116</v>
      </c>
      <c r="I118" s="31">
        <v>145.97536479074142</v>
      </c>
      <c r="J118" s="32">
        <v>14.583333333333334</v>
      </c>
      <c r="K118" s="32">
        <v>20.207102090810718</v>
      </c>
      <c r="L118" s="30">
        <v>0.40427909068991519</v>
      </c>
      <c r="M118" s="30">
        <v>0.12624397333282178</v>
      </c>
    </row>
    <row r="119" spans="1:13" x14ac:dyDescent="0.25">
      <c r="A119" s="39">
        <v>118</v>
      </c>
      <c r="B119" s="33" t="s">
        <v>80</v>
      </c>
      <c r="C119" s="33" t="s">
        <v>93</v>
      </c>
      <c r="D119" s="33" t="s">
        <v>180</v>
      </c>
      <c r="E119" s="33" t="s">
        <v>137</v>
      </c>
      <c r="F119" s="37" t="s">
        <v>225</v>
      </c>
      <c r="G119" s="33" t="s">
        <v>402</v>
      </c>
      <c r="H119" s="34">
        <v>113</v>
      </c>
      <c r="I119" s="34">
        <v>193.6837377847007</v>
      </c>
      <c r="J119" s="35">
        <v>4.1052631578947372</v>
      </c>
      <c r="K119" s="35">
        <v>7.5503150829260264</v>
      </c>
      <c r="L119" s="33">
        <v>0.42076678974856796</v>
      </c>
      <c r="M119" s="33">
        <v>0.61350867568630396</v>
      </c>
    </row>
    <row r="120" spans="1:13" x14ac:dyDescent="0.25">
      <c r="A120" s="38">
        <v>119</v>
      </c>
      <c r="B120" s="30" t="s">
        <v>249</v>
      </c>
      <c r="C120" s="30" t="s">
        <v>94</v>
      </c>
      <c r="D120" s="30" t="s">
        <v>184</v>
      </c>
      <c r="E120" s="30" t="s">
        <v>125</v>
      </c>
      <c r="F120" s="36" t="s">
        <v>203</v>
      </c>
      <c r="G120" s="30" t="s">
        <v>403</v>
      </c>
      <c r="H120" s="31">
        <v>19</v>
      </c>
      <c r="I120" s="31">
        <v>24.018634985218036</v>
      </c>
      <c r="J120" s="32">
        <v>14</v>
      </c>
      <c r="K120" s="32">
        <v>19.485289164895985</v>
      </c>
      <c r="L120" s="30">
        <v>0.92541237164597878</v>
      </c>
      <c r="M120" s="30">
        <v>0.23971300928960215</v>
      </c>
    </row>
    <row r="121" spans="1:13" x14ac:dyDescent="0.25">
      <c r="A121" s="39">
        <v>120</v>
      </c>
      <c r="B121" s="33" t="s">
        <v>78</v>
      </c>
      <c r="C121" s="33" t="s">
        <v>93</v>
      </c>
      <c r="D121" s="33" t="s">
        <v>181</v>
      </c>
      <c r="E121" s="33" t="s">
        <v>149</v>
      </c>
      <c r="F121" s="37" t="s">
        <v>206</v>
      </c>
      <c r="G121" s="33" t="s">
        <v>404</v>
      </c>
      <c r="H121" s="34">
        <v>-69</v>
      </c>
      <c r="I121" s="34">
        <v>81.089211799305176</v>
      </c>
      <c r="J121" s="35">
        <v>-3.3157894736842106</v>
      </c>
      <c r="K121" s="35">
        <v>5.4058452492119997</v>
      </c>
      <c r="L121" s="33">
        <v>0.66397917681880725</v>
      </c>
      <c r="M121" s="33">
        <v>0.71598860897034589</v>
      </c>
    </row>
    <row r="122" spans="1:13" x14ac:dyDescent="0.25">
      <c r="A122" s="38">
        <v>121</v>
      </c>
      <c r="B122" s="30" t="s">
        <v>66</v>
      </c>
      <c r="C122" s="30" t="s">
        <v>104</v>
      </c>
      <c r="D122" s="30" t="s">
        <v>189</v>
      </c>
      <c r="E122" s="30" t="s">
        <v>114</v>
      </c>
      <c r="F122" s="36" t="s">
        <v>203</v>
      </c>
      <c r="G122" s="30" t="s">
        <v>405</v>
      </c>
      <c r="H122" s="31">
        <v>122</v>
      </c>
      <c r="I122" s="31">
        <v>213.70306062351693</v>
      </c>
      <c r="J122" s="32">
        <v>8.6363636363636367</v>
      </c>
      <c r="K122" s="32">
        <v>10.040007489087245</v>
      </c>
      <c r="L122" s="30">
        <v>0.38639430807053854</v>
      </c>
      <c r="M122" s="30">
        <v>0.52179670328205441</v>
      </c>
    </row>
    <row r="123" spans="1:13" x14ac:dyDescent="0.25">
      <c r="A123" s="39">
        <v>122</v>
      </c>
      <c r="B123" s="33" t="s">
        <v>74</v>
      </c>
      <c r="C123" s="33" t="s">
        <v>86</v>
      </c>
      <c r="D123" s="33" t="s">
        <v>260</v>
      </c>
      <c r="E123" s="33" t="s">
        <v>144</v>
      </c>
      <c r="F123" s="37" t="s">
        <v>212</v>
      </c>
      <c r="G123" s="33" t="s">
        <v>406</v>
      </c>
      <c r="H123" s="34">
        <v>154</v>
      </c>
      <c r="I123" s="34">
        <v>283.74937669030396</v>
      </c>
      <c r="J123" s="35">
        <v>7.1111111111111107</v>
      </c>
      <c r="K123" s="35">
        <v>12.504100235846604</v>
      </c>
      <c r="L123" s="33">
        <v>0.26252519614458569</v>
      </c>
      <c r="M123" s="33">
        <v>0.34585358609153538</v>
      </c>
    </row>
    <row r="124" spans="1:13" x14ac:dyDescent="0.25">
      <c r="A124" s="38">
        <v>123</v>
      </c>
      <c r="B124" s="30" t="s">
        <v>66</v>
      </c>
      <c r="C124" s="30" t="s">
        <v>101</v>
      </c>
      <c r="D124" s="30" t="s">
        <v>182</v>
      </c>
      <c r="E124" s="30" t="s">
        <v>123</v>
      </c>
      <c r="F124" s="36" t="s">
        <v>194</v>
      </c>
      <c r="G124" s="30" t="s">
        <v>407</v>
      </c>
      <c r="H124" s="31">
        <v>73</v>
      </c>
      <c r="I124" s="31">
        <v>134.67895665910831</v>
      </c>
      <c r="J124" s="32">
        <v>9</v>
      </c>
      <c r="K124" s="32">
        <v>14.423370319285064</v>
      </c>
      <c r="L124" s="30">
        <v>0.62638715477013784</v>
      </c>
      <c r="M124" s="30">
        <v>0.24267323929362405</v>
      </c>
    </row>
    <row r="125" spans="1:13" x14ac:dyDescent="0.25">
      <c r="A125" s="39">
        <v>124</v>
      </c>
      <c r="B125" s="33" t="s">
        <v>67</v>
      </c>
      <c r="C125" s="33" t="s">
        <v>101</v>
      </c>
      <c r="D125" s="33" t="s">
        <v>263</v>
      </c>
      <c r="E125" s="33" t="s">
        <v>125</v>
      </c>
      <c r="F125" s="37" t="s">
        <v>212</v>
      </c>
      <c r="G125" s="33" t="s">
        <v>408</v>
      </c>
      <c r="H125" s="34">
        <v>17</v>
      </c>
      <c r="I125" s="34">
        <v>31.677304166014167</v>
      </c>
      <c r="J125" s="35">
        <v>1.1052631578947369</v>
      </c>
      <c r="K125" s="35">
        <v>1.3554116654361577</v>
      </c>
      <c r="L125" s="33">
        <v>0.93260037608326762</v>
      </c>
      <c r="M125" s="33">
        <v>0.93507860180414004</v>
      </c>
    </row>
    <row r="126" spans="1:13" x14ac:dyDescent="0.25">
      <c r="A126" s="38">
        <v>125</v>
      </c>
      <c r="B126" s="30" t="s">
        <v>249</v>
      </c>
      <c r="C126" s="30" t="s">
        <v>96</v>
      </c>
      <c r="D126" s="30" t="s">
        <v>182</v>
      </c>
      <c r="E126" s="30" t="s">
        <v>124</v>
      </c>
      <c r="F126" s="36" t="s">
        <v>210</v>
      </c>
      <c r="G126" s="30" t="s">
        <v>409</v>
      </c>
      <c r="H126" s="31">
        <v>92</v>
      </c>
      <c r="I126" s="31">
        <v>158.88992448943554</v>
      </c>
      <c r="J126" s="32">
        <v>12.76923076923077</v>
      </c>
      <c r="K126" s="32">
        <v>23.267390018585054</v>
      </c>
      <c r="L126" s="30">
        <v>0.53145904291484736</v>
      </c>
      <c r="M126" s="30">
        <v>0.1633320341641793</v>
      </c>
    </row>
    <row r="127" spans="1:13" x14ac:dyDescent="0.25">
      <c r="A127" s="39">
        <v>126</v>
      </c>
      <c r="B127" s="33" t="s">
        <v>252</v>
      </c>
      <c r="C127" s="33" t="s">
        <v>92</v>
      </c>
      <c r="D127" s="33" t="s">
        <v>258</v>
      </c>
      <c r="E127" s="33" t="s">
        <v>118</v>
      </c>
      <c r="F127" s="37" t="s">
        <v>217</v>
      </c>
      <c r="G127" s="33" t="s">
        <v>410</v>
      </c>
      <c r="H127" s="34">
        <v>195</v>
      </c>
      <c r="I127" s="34">
        <v>307.67182649375422</v>
      </c>
      <c r="J127" s="35">
        <v>1.6</v>
      </c>
      <c r="K127" s="35">
        <v>1.9772698653469698</v>
      </c>
      <c r="L127" s="33">
        <v>2.2701030546699918E-2</v>
      </c>
      <c r="M127" s="33">
        <v>0.9117866403382473</v>
      </c>
    </row>
    <row r="128" spans="1:13" x14ac:dyDescent="0.25">
      <c r="A128" s="38">
        <v>127</v>
      </c>
      <c r="B128" s="30" t="s">
        <v>76</v>
      </c>
      <c r="C128" s="30" t="s">
        <v>102</v>
      </c>
      <c r="D128" s="30" t="s">
        <v>258</v>
      </c>
      <c r="E128" s="30" t="s">
        <v>121</v>
      </c>
      <c r="F128" s="36" t="s">
        <v>194</v>
      </c>
      <c r="G128" s="30" t="s">
        <v>411</v>
      </c>
      <c r="H128" s="31">
        <v>159</v>
      </c>
      <c r="I128" s="31">
        <v>281.13854214096682</v>
      </c>
      <c r="J128" s="32">
        <v>4.2352941176470589</v>
      </c>
      <c r="K128" s="32">
        <v>4.7313740835399738</v>
      </c>
      <c r="L128" s="30">
        <v>0.21347887981965707</v>
      </c>
      <c r="M128" s="30">
        <v>0.66159639812376858</v>
      </c>
    </row>
    <row r="129" spans="1:13" x14ac:dyDescent="0.25">
      <c r="A129" s="39">
        <v>128</v>
      </c>
      <c r="B129" s="33" t="s">
        <v>80</v>
      </c>
      <c r="C129" s="33" t="s">
        <v>81</v>
      </c>
      <c r="D129" s="33" t="s">
        <v>184</v>
      </c>
      <c r="E129" s="33" t="s">
        <v>130</v>
      </c>
      <c r="F129" s="37" t="s">
        <v>218</v>
      </c>
      <c r="G129" s="33" t="s">
        <v>412</v>
      </c>
      <c r="H129" s="34">
        <v>160</v>
      </c>
      <c r="I129" s="34">
        <v>169.84396693987296</v>
      </c>
      <c r="J129" s="35">
        <v>11.142857142857142</v>
      </c>
      <c r="K129" s="35">
        <v>15.221178062148834</v>
      </c>
      <c r="L129" s="33">
        <v>0.21125213990023906</v>
      </c>
      <c r="M129" s="33">
        <v>0.23134003309947193</v>
      </c>
    </row>
    <row r="130" spans="1:13" x14ac:dyDescent="0.25">
      <c r="A130" s="38">
        <v>129</v>
      </c>
      <c r="B130" s="30" t="s">
        <v>253</v>
      </c>
      <c r="C130" s="30" t="s">
        <v>82</v>
      </c>
      <c r="D130" s="30" t="s">
        <v>254</v>
      </c>
      <c r="E130" s="30" t="s">
        <v>106</v>
      </c>
      <c r="F130" s="36" t="s">
        <v>199</v>
      </c>
      <c r="G130" s="30" t="s">
        <v>413</v>
      </c>
      <c r="H130" s="31">
        <v>120</v>
      </c>
      <c r="I130" s="31">
        <v>222.34801845218095</v>
      </c>
      <c r="J130" s="32">
        <v>5.2941176470588234</v>
      </c>
      <c r="K130" s="32">
        <v>8.6917936332175643</v>
      </c>
      <c r="L130" s="30">
        <v>0.3882374886747656</v>
      </c>
      <c r="M130" s="30">
        <v>0.5350826297855289</v>
      </c>
    </row>
    <row r="131" spans="1:13" x14ac:dyDescent="0.25">
      <c r="A131" s="39">
        <v>130</v>
      </c>
      <c r="B131" s="33" t="s">
        <v>251</v>
      </c>
      <c r="C131" s="33" t="s">
        <v>103</v>
      </c>
      <c r="D131" s="33" t="s">
        <v>263</v>
      </c>
      <c r="E131" s="33" t="s">
        <v>131</v>
      </c>
      <c r="F131" s="37" t="s">
        <v>195</v>
      </c>
      <c r="G131" s="33" t="s">
        <v>414</v>
      </c>
      <c r="H131" s="34">
        <v>-95</v>
      </c>
      <c r="I131" s="34">
        <v>96.247445806061023</v>
      </c>
      <c r="J131" s="35">
        <v>-8.8571428571428577</v>
      </c>
      <c r="K131" s="35">
        <v>13.969911298154884</v>
      </c>
      <c r="L131" s="33">
        <v>0.5263458729418713</v>
      </c>
      <c r="M131" s="33">
        <v>0.38119411210118026</v>
      </c>
    </row>
    <row r="132" spans="1:13" x14ac:dyDescent="0.25">
      <c r="A132" s="38">
        <v>131</v>
      </c>
      <c r="B132" s="30" t="s">
        <v>72</v>
      </c>
      <c r="C132" s="30" t="s">
        <v>97</v>
      </c>
      <c r="D132" s="30" t="s">
        <v>188</v>
      </c>
      <c r="E132" s="30" t="s">
        <v>138</v>
      </c>
      <c r="F132" s="36" t="s">
        <v>213</v>
      </c>
      <c r="G132" s="30" t="s">
        <v>415</v>
      </c>
      <c r="H132" s="31">
        <v>194</v>
      </c>
      <c r="I132" s="31">
        <v>207.2389367842425</v>
      </c>
      <c r="J132" s="32">
        <v>6.416666666666667</v>
      </c>
      <c r="K132" s="32">
        <v>12.766849728019402</v>
      </c>
      <c r="L132" s="30">
        <v>2.5275853219230648E-2</v>
      </c>
      <c r="M132" s="30">
        <v>0.62573767088589816</v>
      </c>
    </row>
    <row r="133" spans="1:13" x14ac:dyDescent="0.25">
      <c r="A133" s="39">
        <v>132</v>
      </c>
      <c r="B133" s="33" t="s">
        <v>75</v>
      </c>
      <c r="C133" s="33" t="s">
        <v>93</v>
      </c>
      <c r="D133" s="33" t="s">
        <v>188</v>
      </c>
      <c r="E133" s="33" t="s">
        <v>125</v>
      </c>
      <c r="F133" s="37" t="s">
        <v>209</v>
      </c>
      <c r="G133" s="33" t="s">
        <v>416</v>
      </c>
      <c r="H133" s="34">
        <v>142</v>
      </c>
      <c r="I133" s="34">
        <v>234.34376746233261</v>
      </c>
      <c r="J133" s="35">
        <v>0.8</v>
      </c>
      <c r="K133" s="35">
        <v>1.0119685524965603</v>
      </c>
      <c r="L133" s="33">
        <v>0.30911907400435701</v>
      </c>
      <c r="M133" s="33">
        <v>0.95153419858893429</v>
      </c>
    </row>
    <row r="134" spans="1:13" x14ac:dyDescent="0.25">
      <c r="A134" s="38">
        <v>133</v>
      </c>
      <c r="B134" s="30" t="s">
        <v>80</v>
      </c>
      <c r="C134" s="30" t="s">
        <v>100</v>
      </c>
      <c r="D134" s="30" t="s">
        <v>262</v>
      </c>
      <c r="E134" s="30" t="s">
        <v>147</v>
      </c>
      <c r="F134" s="36" t="s">
        <v>206</v>
      </c>
      <c r="G134" s="30" t="s">
        <v>417</v>
      </c>
      <c r="H134" s="31">
        <v>94</v>
      </c>
      <c r="I134" s="31">
        <v>159.48931801772702</v>
      </c>
      <c r="J134" s="32">
        <v>10.090909090909092</v>
      </c>
      <c r="K134" s="32">
        <v>11.15746380586269</v>
      </c>
      <c r="L134" s="30">
        <v>0.52758212704245633</v>
      </c>
      <c r="M134" s="30">
        <v>0.44365510557084353</v>
      </c>
    </row>
    <row r="135" spans="1:13" x14ac:dyDescent="0.25">
      <c r="A135" s="39">
        <v>134</v>
      </c>
      <c r="B135" s="33" t="s">
        <v>80</v>
      </c>
      <c r="C135" s="33" t="s">
        <v>101</v>
      </c>
      <c r="D135" s="33" t="s">
        <v>256</v>
      </c>
      <c r="E135" s="33" t="s">
        <v>118</v>
      </c>
      <c r="F135" s="37" t="s">
        <v>222</v>
      </c>
      <c r="G135" s="33" t="s">
        <v>418</v>
      </c>
      <c r="H135" s="34">
        <v>176</v>
      </c>
      <c r="I135" s="34">
        <v>199.64919410427399</v>
      </c>
      <c r="J135" s="35">
        <v>13.083333333333334</v>
      </c>
      <c r="K135" s="35">
        <v>20.071149115084658</v>
      </c>
      <c r="L135" s="33">
        <v>0.14387247307558704</v>
      </c>
      <c r="M135" s="33">
        <v>0.20617593849227922</v>
      </c>
    </row>
    <row r="136" spans="1:13" x14ac:dyDescent="0.25">
      <c r="A136" s="38">
        <v>135</v>
      </c>
      <c r="B136" s="30" t="s">
        <v>69</v>
      </c>
      <c r="C136" s="30" t="s">
        <v>89</v>
      </c>
      <c r="D136" s="30" t="s">
        <v>263</v>
      </c>
      <c r="E136" s="30" t="s">
        <v>125</v>
      </c>
      <c r="F136" s="36" t="s">
        <v>215</v>
      </c>
      <c r="G136" s="30" t="s">
        <v>419</v>
      </c>
      <c r="H136" s="31">
        <v>98</v>
      </c>
      <c r="I136" s="31">
        <v>128.36112639343744</v>
      </c>
      <c r="J136" s="32">
        <v>11.166666666666666</v>
      </c>
      <c r="K136" s="32">
        <v>20.352273881288895</v>
      </c>
      <c r="L136" s="30">
        <v>0.50292775564258596</v>
      </c>
      <c r="M136" s="30">
        <v>0.32269339463908042</v>
      </c>
    </row>
    <row r="137" spans="1:13" x14ac:dyDescent="0.25">
      <c r="A137" s="39">
        <v>136</v>
      </c>
      <c r="B137" s="33" t="s">
        <v>66</v>
      </c>
      <c r="C137" s="33" t="s">
        <v>94</v>
      </c>
      <c r="D137" s="33" t="s">
        <v>186</v>
      </c>
      <c r="E137" s="33" t="s">
        <v>144</v>
      </c>
      <c r="F137" s="37" t="s">
        <v>205</v>
      </c>
      <c r="G137" s="33" t="s">
        <v>420</v>
      </c>
      <c r="H137" s="34">
        <v>36</v>
      </c>
      <c r="I137" s="34">
        <v>70.78790635046299</v>
      </c>
      <c r="J137" s="35">
        <v>9.2307692307692299</v>
      </c>
      <c r="K137" s="35">
        <v>11.363951272718356</v>
      </c>
      <c r="L137" s="33">
        <v>0.84558761468179711</v>
      </c>
      <c r="M137" s="33">
        <v>0.40328581226445237</v>
      </c>
    </row>
    <row r="138" spans="1:13" x14ac:dyDescent="0.25">
      <c r="A138" s="38">
        <v>137</v>
      </c>
      <c r="B138" s="30" t="s">
        <v>66</v>
      </c>
      <c r="C138" s="30" t="s">
        <v>81</v>
      </c>
      <c r="D138" s="30" t="s">
        <v>182</v>
      </c>
      <c r="E138" s="30" t="s">
        <v>131</v>
      </c>
      <c r="F138" s="36" t="s">
        <v>215</v>
      </c>
      <c r="G138" s="30" t="s">
        <v>421</v>
      </c>
      <c r="H138" s="31">
        <v>29</v>
      </c>
      <c r="I138" s="31">
        <v>47.567077153276244</v>
      </c>
      <c r="J138" s="32">
        <v>15.416666666666666</v>
      </c>
      <c r="K138" s="32">
        <v>25.505604040093484</v>
      </c>
      <c r="L138" s="30">
        <v>0.87520635501598731</v>
      </c>
      <c r="M138" s="30">
        <v>7.3320456084109309E-2</v>
      </c>
    </row>
    <row r="139" spans="1:13" x14ac:dyDescent="0.25">
      <c r="A139" s="39">
        <v>138</v>
      </c>
      <c r="B139" s="33" t="s">
        <v>68</v>
      </c>
      <c r="C139" s="33" t="s">
        <v>95</v>
      </c>
      <c r="D139" s="33" t="s">
        <v>258</v>
      </c>
      <c r="E139" s="33" t="s">
        <v>144</v>
      </c>
      <c r="F139" s="37" t="s">
        <v>199</v>
      </c>
      <c r="G139" s="33" t="s">
        <v>422</v>
      </c>
      <c r="H139" s="34">
        <v>42</v>
      </c>
      <c r="I139" s="34">
        <v>50.414278142679898</v>
      </c>
      <c r="J139" s="35">
        <v>12.857142857142858</v>
      </c>
      <c r="K139" s="35">
        <v>14.01492797849475</v>
      </c>
      <c r="L139" s="33">
        <v>0.81225474043530821</v>
      </c>
      <c r="M139" s="33">
        <v>0.10185417447991796</v>
      </c>
    </row>
    <row r="140" spans="1:13" x14ac:dyDescent="0.25">
      <c r="A140" s="38">
        <v>139</v>
      </c>
      <c r="B140" s="30" t="s">
        <v>66</v>
      </c>
      <c r="C140" s="30" t="s">
        <v>92</v>
      </c>
      <c r="D140" s="30" t="s">
        <v>263</v>
      </c>
      <c r="E140" s="30" t="s">
        <v>142</v>
      </c>
      <c r="F140" s="36" t="s">
        <v>196</v>
      </c>
      <c r="G140" s="30" t="s">
        <v>423</v>
      </c>
      <c r="H140" s="31">
        <v>3</v>
      </c>
      <c r="I140" s="31">
        <v>3.7243400246530398</v>
      </c>
      <c r="J140" s="32">
        <v>13.636363636363637</v>
      </c>
      <c r="K140" s="32">
        <v>20.891345385942678</v>
      </c>
      <c r="L140" s="30">
        <v>0.98655704068223138</v>
      </c>
      <c r="M140" s="30">
        <v>0.24969532230424507</v>
      </c>
    </row>
    <row r="141" spans="1:13" x14ac:dyDescent="0.25">
      <c r="A141" s="39">
        <v>140</v>
      </c>
      <c r="B141" s="33" t="s">
        <v>77</v>
      </c>
      <c r="C141" s="33" t="s">
        <v>86</v>
      </c>
      <c r="D141" s="33" t="s">
        <v>183</v>
      </c>
      <c r="E141" s="33" t="s">
        <v>130</v>
      </c>
      <c r="F141" s="37" t="s">
        <v>212</v>
      </c>
      <c r="G141" s="33" t="s">
        <v>424</v>
      </c>
      <c r="H141" s="34">
        <v>-51</v>
      </c>
      <c r="I141" s="34">
        <v>93.930093866155119</v>
      </c>
      <c r="J141" s="35">
        <v>-5</v>
      </c>
      <c r="K141" s="35">
        <v>7.5320151054845184</v>
      </c>
      <c r="L141" s="33">
        <v>0.7809932369596978</v>
      </c>
      <c r="M141" s="33">
        <v>0.57287964269867719</v>
      </c>
    </row>
    <row r="142" spans="1:13" x14ac:dyDescent="0.25">
      <c r="A142" s="38">
        <v>141</v>
      </c>
      <c r="B142" s="30" t="s">
        <v>67</v>
      </c>
      <c r="C142" s="30" t="s">
        <v>86</v>
      </c>
      <c r="D142" s="30" t="s">
        <v>259</v>
      </c>
      <c r="E142" s="30" t="s">
        <v>136</v>
      </c>
      <c r="F142" s="36" t="s">
        <v>227</v>
      </c>
      <c r="G142" s="30" t="s">
        <v>425</v>
      </c>
      <c r="H142" s="31">
        <v>183</v>
      </c>
      <c r="I142" s="31">
        <v>224.834286737578</v>
      </c>
      <c r="J142" s="32">
        <v>0.15789473684210525</v>
      </c>
      <c r="K142" s="32">
        <v>0.30005127545495225</v>
      </c>
      <c r="L142" s="30">
        <v>0.11327552467478663</v>
      </c>
      <c r="M142" s="30">
        <v>0.99085322301988465</v>
      </c>
    </row>
    <row r="143" spans="1:13" x14ac:dyDescent="0.25">
      <c r="A143" s="39">
        <v>142</v>
      </c>
      <c r="B143" s="33" t="s">
        <v>71</v>
      </c>
      <c r="C143" s="33" t="s">
        <v>88</v>
      </c>
      <c r="D143" s="33" t="s">
        <v>180</v>
      </c>
      <c r="E143" s="33" t="s">
        <v>120</v>
      </c>
      <c r="F143" s="37" t="s">
        <v>218</v>
      </c>
      <c r="G143" s="33" t="s">
        <v>426</v>
      </c>
      <c r="H143" s="34">
        <v>105</v>
      </c>
      <c r="I143" s="34">
        <v>169.87275162412666</v>
      </c>
      <c r="J143" s="35">
        <v>13.307692307692308</v>
      </c>
      <c r="K143" s="35">
        <v>19.281229277042385</v>
      </c>
      <c r="L143" s="33">
        <v>0.47463854507066927</v>
      </c>
      <c r="M143" s="33">
        <v>0.12754056069550901</v>
      </c>
    </row>
    <row r="144" spans="1:13" x14ac:dyDescent="0.25">
      <c r="A144" s="38">
        <v>143</v>
      </c>
      <c r="B144" s="30" t="s">
        <v>73</v>
      </c>
      <c r="C144" s="30" t="s">
        <v>89</v>
      </c>
      <c r="D144" s="30" t="s">
        <v>262</v>
      </c>
      <c r="E144" s="30" t="s">
        <v>124</v>
      </c>
      <c r="F144" s="36" t="s">
        <v>193</v>
      </c>
      <c r="G144" s="30" t="s">
        <v>427</v>
      </c>
      <c r="H144" s="31">
        <v>150</v>
      </c>
      <c r="I144" s="31">
        <v>235.79151056221986</v>
      </c>
      <c r="J144" s="32">
        <v>2.9473684210526314</v>
      </c>
      <c r="K144" s="32">
        <v>3.0807279342125971</v>
      </c>
      <c r="L144" s="30">
        <v>0.27638244667107736</v>
      </c>
      <c r="M144" s="30">
        <v>0.77143721344776706</v>
      </c>
    </row>
    <row r="145" spans="1:13" x14ac:dyDescent="0.25">
      <c r="A145" s="39">
        <v>144</v>
      </c>
      <c r="B145" s="33" t="s">
        <v>80</v>
      </c>
      <c r="C145" s="33" t="s">
        <v>94</v>
      </c>
      <c r="D145" s="33" t="s">
        <v>254</v>
      </c>
      <c r="E145" s="33" t="s">
        <v>144</v>
      </c>
      <c r="F145" s="37" t="s">
        <v>227</v>
      </c>
      <c r="G145" s="33" t="s">
        <v>428</v>
      </c>
      <c r="H145" s="34">
        <v>32</v>
      </c>
      <c r="I145" s="34">
        <v>40.86363986792729</v>
      </c>
      <c r="J145" s="35">
        <v>3.6111111111111112</v>
      </c>
      <c r="K145" s="35">
        <v>6.2625961309966183</v>
      </c>
      <c r="L145" s="33">
        <v>0.87375382336063701</v>
      </c>
      <c r="M145" s="33">
        <v>0.70579937630099776</v>
      </c>
    </row>
    <row r="146" spans="1:13" x14ac:dyDescent="0.25">
      <c r="A146" s="38">
        <v>145</v>
      </c>
      <c r="B146" s="30" t="s">
        <v>75</v>
      </c>
      <c r="C146" s="30" t="s">
        <v>88</v>
      </c>
      <c r="D146" s="30" t="s">
        <v>183</v>
      </c>
      <c r="E146" s="30" t="s">
        <v>107</v>
      </c>
      <c r="F146" s="36" t="s">
        <v>226</v>
      </c>
      <c r="G146" s="30" t="s">
        <v>429</v>
      </c>
      <c r="H146" s="31">
        <v>38</v>
      </c>
      <c r="I146" s="31">
        <v>67.244373662611338</v>
      </c>
      <c r="J146" s="32">
        <v>10.823529411764707</v>
      </c>
      <c r="K146" s="32">
        <v>21.607831433763906</v>
      </c>
      <c r="L146" s="30">
        <v>0.83511300539438049</v>
      </c>
      <c r="M146" s="30">
        <v>7.7764554432912969E-2</v>
      </c>
    </row>
    <row r="147" spans="1:13" x14ac:dyDescent="0.25">
      <c r="A147" s="39">
        <v>146</v>
      </c>
      <c r="B147" s="33" t="s">
        <v>252</v>
      </c>
      <c r="C147" s="33" t="s">
        <v>97</v>
      </c>
      <c r="D147" s="33" t="s">
        <v>180</v>
      </c>
      <c r="E147" s="33" t="s">
        <v>125</v>
      </c>
      <c r="F147" s="37" t="s">
        <v>201</v>
      </c>
      <c r="G147" s="33" t="s">
        <v>430</v>
      </c>
      <c r="H147" s="34">
        <v>46</v>
      </c>
      <c r="I147" s="34">
        <v>51.756079933061663</v>
      </c>
      <c r="J147" s="35">
        <v>5.4285714285714288</v>
      </c>
      <c r="K147" s="35">
        <v>8.9678126927185708</v>
      </c>
      <c r="L147" s="33">
        <v>0.79695428763538567</v>
      </c>
      <c r="M147" s="33">
        <v>0.62694814556622558</v>
      </c>
    </row>
    <row r="148" spans="1:13" x14ac:dyDescent="0.25">
      <c r="A148" s="38">
        <v>147</v>
      </c>
      <c r="B148" s="30" t="s">
        <v>67</v>
      </c>
      <c r="C148" s="30" t="s">
        <v>85</v>
      </c>
      <c r="D148" s="30" t="s">
        <v>188</v>
      </c>
      <c r="E148" s="30" t="s">
        <v>129</v>
      </c>
      <c r="F148" s="36" t="s">
        <v>203</v>
      </c>
      <c r="G148" s="30" t="s">
        <v>431</v>
      </c>
      <c r="H148" s="31">
        <v>4</v>
      </c>
      <c r="I148" s="31">
        <v>4.9784576513786103</v>
      </c>
      <c r="J148" s="32">
        <v>5.35</v>
      </c>
      <c r="K148" s="32">
        <v>9.0504454338457538</v>
      </c>
      <c r="L148" s="30">
        <v>0.98493803332741559</v>
      </c>
      <c r="M148" s="30">
        <v>0.45090002356169001</v>
      </c>
    </row>
    <row r="149" spans="1:13" x14ac:dyDescent="0.25">
      <c r="A149" s="39">
        <v>148</v>
      </c>
      <c r="B149" s="33" t="s">
        <v>69</v>
      </c>
      <c r="C149" s="33" t="s">
        <v>98</v>
      </c>
      <c r="D149" s="33" t="s">
        <v>262</v>
      </c>
      <c r="E149" s="33" t="s">
        <v>136</v>
      </c>
      <c r="F149" s="37" t="s">
        <v>198</v>
      </c>
      <c r="G149" s="33" t="s">
        <v>432</v>
      </c>
      <c r="H149" s="34">
        <v>1</v>
      </c>
      <c r="I149" s="34">
        <v>1.2334700580346716</v>
      </c>
      <c r="J149" s="35">
        <v>13.066666666666666</v>
      </c>
      <c r="K149" s="35">
        <v>15.699693888935135</v>
      </c>
      <c r="L149" s="33">
        <v>0.99919724047745073</v>
      </c>
      <c r="M149" s="33">
        <v>5.925278384018684E-3</v>
      </c>
    </row>
    <row r="150" spans="1:13" x14ac:dyDescent="0.25">
      <c r="A150" s="38">
        <v>149</v>
      </c>
      <c r="B150" s="30" t="s">
        <v>66</v>
      </c>
      <c r="C150" s="30" t="s">
        <v>99</v>
      </c>
      <c r="D150" s="30" t="s">
        <v>181</v>
      </c>
      <c r="E150" s="30" t="s">
        <v>132</v>
      </c>
      <c r="F150" s="36" t="s">
        <v>204</v>
      </c>
      <c r="G150" s="30" t="s">
        <v>433</v>
      </c>
      <c r="H150" s="31">
        <v>129</v>
      </c>
      <c r="I150" s="31">
        <v>151.82795798775493</v>
      </c>
      <c r="J150" s="32">
        <v>4.1428571428571432</v>
      </c>
      <c r="K150" s="32">
        <v>6.9442748343227052</v>
      </c>
      <c r="L150" s="30">
        <v>0.35663701129401681</v>
      </c>
      <c r="M150" s="30">
        <v>0.76576322610434333</v>
      </c>
    </row>
    <row r="151" spans="1:13" x14ac:dyDescent="0.25">
      <c r="A151" s="39">
        <v>150</v>
      </c>
      <c r="B151" s="33" t="s">
        <v>76</v>
      </c>
      <c r="C151" s="33" t="s">
        <v>94</v>
      </c>
      <c r="D151" s="33" t="s">
        <v>181</v>
      </c>
      <c r="E151" s="33" t="s">
        <v>148</v>
      </c>
      <c r="F151" s="37" t="s">
        <v>226</v>
      </c>
      <c r="G151" s="33" t="s">
        <v>434</v>
      </c>
      <c r="H151" s="34">
        <v>-111</v>
      </c>
      <c r="I151" s="34">
        <v>135.95806604805549</v>
      </c>
      <c r="J151" s="35">
        <v>-5.666666666666667</v>
      </c>
      <c r="K151" s="35">
        <v>6.4382037633407814</v>
      </c>
      <c r="L151" s="33">
        <v>0.43542094711010659</v>
      </c>
      <c r="M151" s="33">
        <v>0.69808329593196927</v>
      </c>
    </row>
    <row r="152" spans="1:13" x14ac:dyDescent="0.25">
      <c r="A152" s="38">
        <v>151</v>
      </c>
      <c r="B152" s="30" t="s">
        <v>78</v>
      </c>
      <c r="C152" s="30" t="s">
        <v>90</v>
      </c>
      <c r="D152" s="30" t="s">
        <v>258</v>
      </c>
      <c r="E152" s="30" t="s">
        <v>118</v>
      </c>
      <c r="F152" s="36" t="s">
        <v>192</v>
      </c>
      <c r="G152" s="30" t="s">
        <v>435</v>
      </c>
      <c r="H152" s="31">
        <v>58</v>
      </c>
      <c r="I152" s="31">
        <v>115.18939010999918</v>
      </c>
      <c r="J152" s="32">
        <v>1.75</v>
      </c>
      <c r="K152" s="32">
        <v>1.8649208231235466</v>
      </c>
      <c r="L152" s="30">
        <v>0.76048945577316274</v>
      </c>
      <c r="M152" s="30">
        <v>0.88012690990876341</v>
      </c>
    </row>
    <row r="153" spans="1:13" x14ac:dyDescent="0.25">
      <c r="A153" s="39">
        <v>152</v>
      </c>
      <c r="B153" s="33" t="s">
        <v>77</v>
      </c>
      <c r="C153" s="33" t="s">
        <v>81</v>
      </c>
      <c r="D153" s="33" t="s">
        <v>184</v>
      </c>
      <c r="E153" s="33" t="s">
        <v>132</v>
      </c>
      <c r="F153" s="37" t="s">
        <v>225</v>
      </c>
      <c r="G153" s="33" t="s">
        <v>436</v>
      </c>
      <c r="H153" s="34">
        <v>131</v>
      </c>
      <c r="I153" s="34">
        <v>210.83310938707697</v>
      </c>
      <c r="J153" s="35">
        <v>1.25</v>
      </c>
      <c r="K153" s="35">
        <v>1.8526400569435464</v>
      </c>
      <c r="L153" s="33">
        <v>0.34669842117085026</v>
      </c>
      <c r="M153" s="33">
        <v>0.94605597803908204</v>
      </c>
    </row>
    <row r="154" spans="1:13" x14ac:dyDescent="0.25">
      <c r="A154" s="38">
        <v>153</v>
      </c>
      <c r="B154" s="30" t="s">
        <v>66</v>
      </c>
      <c r="C154" s="30" t="s">
        <v>90</v>
      </c>
      <c r="D154" s="30" t="s">
        <v>190</v>
      </c>
      <c r="E154" s="30" t="s">
        <v>130</v>
      </c>
      <c r="F154" s="36" t="s">
        <v>209</v>
      </c>
      <c r="G154" s="30" t="s">
        <v>437</v>
      </c>
      <c r="H154" s="31">
        <v>52</v>
      </c>
      <c r="I154" s="31">
        <v>103.44215754113361</v>
      </c>
      <c r="J154" s="32">
        <v>8.4705882352941178</v>
      </c>
      <c r="K154" s="32">
        <v>16.007624418463998</v>
      </c>
      <c r="L154" s="30">
        <v>0.78086073513519005</v>
      </c>
      <c r="M154" s="30">
        <v>0.28040037889500657</v>
      </c>
    </row>
    <row r="155" spans="1:13" x14ac:dyDescent="0.25">
      <c r="A155" s="39">
        <v>154</v>
      </c>
      <c r="B155" s="33" t="s">
        <v>77</v>
      </c>
      <c r="C155" s="33" t="s">
        <v>85</v>
      </c>
      <c r="D155" s="33" t="s">
        <v>261</v>
      </c>
      <c r="E155" s="33" t="s">
        <v>153</v>
      </c>
      <c r="F155" s="37" t="s">
        <v>213</v>
      </c>
      <c r="G155" s="33" t="s">
        <v>438</v>
      </c>
      <c r="H155" s="34">
        <v>118</v>
      </c>
      <c r="I155" s="34">
        <v>130.44821884529711</v>
      </c>
      <c r="J155" s="35">
        <v>9.1666666666666661</v>
      </c>
      <c r="K155" s="35">
        <v>16.909389881407616</v>
      </c>
      <c r="L155" s="33">
        <v>0.40126977095504346</v>
      </c>
      <c r="M155" s="33">
        <v>0.16450365966379887</v>
      </c>
    </row>
    <row r="156" spans="1:13" x14ac:dyDescent="0.25">
      <c r="A156" s="38">
        <v>155</v>
      </c>
      <c r="B156" s="30" t="s">
        <v>74</v>
      </c>
      <c r="C156" s="30" t="s">
        <v>91</v>
      </c>
      <c r="D156" s="30" t="s">
        <v>189</v>
      </c>
      <c r="E156" s="30" t="s">
        <v>155</v>
      </c>
      <c r="F156" s="36" t="s">
        <v>210</v>
      </c>
      <c r="G156" s="30" t="s">
        <v>439</v>
      </c>
      <c r="H156" s="31">
        <v>57</v>
      </c>
      <c r="I156" s="31">
        <v>64.814680115098014</v>
      </c>
      <c r="J156" s="32">
        <v>0.36363636363636365</v>
      </c>
      <c r="K156" s="32">
        <v>0.6494943434533117</v>
      </c>
      <c r="L156" s="30">
        <v>0.76148447114596896</v>
      </c>
      <c r="M156" s="30">
        <v>0.98498665516244133</v>
      </c>
    </row>
    <row r="157" spans="1:13" x14ac:dyDescent="0.25">
      <c r="A157" s="39">
        <v>156</v>
      </c>
      <c r="B157" s="33" t="s">
        <v>78</v>
      </c>
      <c r="C157" s="33" t="s">
        <v>86</v>
      </c>
      <c r="D157" s="33" t="s">
        <v>188</v>
      </c>
      <c r="E157" s="33" t="s">
        <v>133</v>
      </c>
      <c r="F157" s="37" t="s">
        <v>192</v>
      </c>
      <c r="G157" s="33" t="s">
        <v>440</v>
      </c>
      <c r="H157" s="34">
        <v>24</v>
      </c>
      <c r="I157" s="34">
        <v>36.983780824861682</v>
      </c>
      <c r="J157" s="35">
        <v>2.8235294117647061</v>
      </c>
      <c r="K157" s="35">
        <v>3.1557941410924419</v>
      </c>
      <c r="L157" s="33">
        <v>0.90442436004699267</v>
      </c>
      <c r="M157" s="33">
        <v>0.81097287393452544</v>
      </c>
    </row>
    <row r="158" spans="1:13" x14ac:dyDescent="0.25">
      <c r="A158" s="38">
        <v>157</v>
      </c>
      <c r="B158" s="30" t="s">
        <v>78</v>
      </c>
      <c r="C158" s="30" t="s">
        <v>83</v>
      </c>
      <c r="D158" s="30" t="s">
        <v>259</v>
      </c>
      <c r="E158" s="30" t="s">
        <v>111</v>
      </c>
      <c r="F158" s="36" t="s">
        <v>208</v>
      </c>
      <c r="G158" s="30" t="s">
        <v>441</v>
      </c>
      <c r="H158" s="31">
        <v>140</v>
      </c>
      <c r="I158" s="31">
        <v>254.02516361069564</v>
      </c>
      <c r="J158" s="32">
        <v>3.2666666666666666</v>
      </c>
      <c r="K158" s="32">
        <v>3.8577590391647258</v>
      </c>
      <c r="L158" s="30">
        <v>0.32555591427825303</v>
      </c>
      <c r="M158" s="30">
        <v>0.81051135652006334</v>
      </c>
    </row>
    <row r="159" spans="1:13" x14ac:dyDescent="0.25">
      <c r="A159" s="39">
        <v>158</v>
      </c>
      <c r="B159" s="33" t="s">
        <v>80</v>
      </c>
      <c r="C159" s="33" t="s">
        <v>86</v>
      </c>
      <c r="D159" s="33" t="s">
        <v>260</v>
      </c>
      <c r="E159" s="33" t="s">
        <v>138</v>
      </c>
      <c r="F159" s="37" t="s">
        <v>218</v>
      </c>
      <c r="G159" s="33" t="s">
        <v>442</v>
      </c>
      <c r="H159" s="34">
        <v>109</v>
      </c>
      <c r="I159" s="34">
        <v>207.8271550270515</v>
      </c>
      <c r="J159" s="35">
        <v>16.166666666666668</v>
      </c>
      <c r="K159" s="35">
        <v>24.057276347604862</v>
      </c>
      <c r="L159" s="33">
        <v>0.44365716817278011</v>
      </c>
      <c r="M159" s="33">
        <v>2.8745235871880825E-2</v>
      </c>
    </row>
    <row r="160" spans="1:13" x14ac:dyDescent="0.25">
      <c r="A160" s="38">
        <v>159</v>
      </c>
      <c r="B160" s="30" t="s">
        <v>252</v>
      </c>
      <c r="C160" s="30" t="s">
        <v>90</v>
      </c>
      <c r="D160" s="30" t="s">
        <v>180</v>
      </c>
      <c r="E160" s="30" t="s">
        <v>155</v>
      </c>
      <c r="F160" s="36" t="s">
        <v>223</v>
      </c>
      <c r="G160" s="30" t="s">
        <v>443</v>
      </c>
      <c r="H160" s="31">
        <v>72</v>
      </c>
      <c r="I160" s="31">
        <v>112.59116478128603</v>
      </c>
      <c r="J160" s="32">
        <v>11.727272727272727</v>
      </c>
      <c r="K160" s="32">
        <v>13.722350021487792</v>
      </c>
      <c r="L160" s="30">
        <v>0.65073219152146078</v>
      </c>
      <c r="M160" s="30">
        <v>0.34211560881863712</v>
      </c>
    </row>
    <row r="161" spans="1:13" x14ac:dyDescent="0.25">
      <c r="A161" s="39">
        <v>160</v>
      </c>
      <c r="B161" s="33" t="s">
        <v>251</v>
      </c>
      <c r="C161" s="33" t="s">
        <v>92</v>
      </c>
      <c r="D161" s="33" t="s">
        <v>186</v>
      </c>
      <c r="E161" s="33" t="s">
        <v>127</v>
      </c>
      <c r="F161" s="37" t="s">
        <v>215</v>
      </c>
      <c r="G161" s="33" t="s">
        <v>444</v>
      </c>
      <c r="H161" s="34">
        <v>-23</v>
      </c>
      <c r="I161" s="34">
        <v>43.837200417171658</v>
      </c>
      <c r="J161" s="35">
        <v>-6.384615384615385</v>
      </c>
      <c r="K161" s="35">
        <v>11.400004454297555</v>
      </c>
      <c r="L161" s="33">
        <v>0.91271378601448161</v>
      </c>
      <c r="M161" s="33">
        <v>0.58922041944075687</v>
      </c>
    </row>
    <row r="162" spans="1:13" x14ac:dyDescent="0.25">
      <c r="A162" s="38">
        <v>161</v>
      </c>
      <c r="B162" s="30" t="s">
        <v>80</v>
      </c>
      <c r="C162" s="30" t="s">
        <v>97</v>
      </c>
      <c r="D162" s="30" t="s">
        <v>181</v>
      </c>
      <c r="E162" s="30" t="s">
        <v>109</v>
      </c>
      <c r="F162" s="36" t="s">
        <v>198</v>
      </c>
      <c r="G162" s="30" t="s">
        <v>445</v>
      </c>
      <c r="H162" s="31">
        <v>110</v>
      </c>
      <c r="I162" s="31">
        <v>217.0391825286132</v>
      </c>
      <c r="J162" s="32">
        <v>7.0769230769230766</v>
      </c>
      <c r="K162" s="32">
        <v>9.8114025175036854</v>
      </c>
      <c r="L162" s="30">
        <v>0.44155672211805419</v>
      </c>
      <c r="M162" s="30">
        <v>0.52684590376397811</v>
      </c>
    </row>
    <row r="163" spans="1:13" x14ac:dyDescent="0.25">
      <c r="A163" s="39">
        <v>162</v>
      </c>
      <c r="B163" s="33" t="s">
        <v>72</v>
      </c>
      <c r="C163" s="33" t="s">
        <v>90</v>
      </c>
      <c r="D163" s="33" t="s">
        <v>260</v>
      </c>
      <c r="E163" s="33" t="s">
        <v>135</v>
      </c>
      <c r="F163" s="37" t="s">
        <v>198</v>
      </c>
      <c r="G163" s="33" t="s">
        <v>446</v>
      </c>
      <c r="H163" s="34">
        <v>39</v>
      </c>
      <c r="I163" s="34">
        <v>66.505191619493544</v>
      </c>
      <c r="J163" s="35">
        <v>1.95</v>
      </c>
      <c r="K163" s="35">
        <v>2.1646816451146633</v>
      </c>
      <c r="L163" s="33">
        <v>0.83101121671169043</v>
      </c>
      <c r="M163" s="33">
        <v>0.85339209376660918</v>
      </c>
    </row>
    <row r="164" spans="1:13" x14ac:dyDescent="0.25">
      <c r="A164" s="38">
        <v>163</v>
      </c>
      <c r="B164" s="30" t="s">
        <v>68</v>
      </c>
      <c r="C164" s="30" t="s">
        <v>98</v>
      </c>
      <c r="D164" s="30" t="s">
        <v>260</v>
      </c>
      <c r="E164" s="30" t="s">
        <v>126</v>
      </c>
      <c r="F164" s="36" t="s">
        <v>197</v>
      </c>
      <c r="G164" s="30" t="s">
        <v>447</v>
      </c>
      <c r="H164" s="31">
        <v>60</v>
      </c>
      <c r="I164" s="31">
        <v>67.664555415172799</v>
      </c>
      <c r="J164" s="32">
        <v>6.5789473684210522</v>
      </c>
      <c r="K164" s="32">
        <v>12.157310756365964</v>
      </c>
      <c r="L164" s="30">
        <v>0.72847174623558397</v>
      </c>
      <c r="M164" s="30">
        <v>0.37411118139503818</v>
      </c>
    </row>
    <row r="165" spans="1:13" x14ac:dyDescent="0.25">
      <c r="A165" s="39">
        <v>164</v>
      </c>
      <c r="B165" s="33" t="s">
        <v>77</v>
      </c>
      <c r="C165" s="33" t="s">
        <v>94</v>
      </c>
      <c r="D165" s="33" t="s">
        <v>187</v>
      </c>
      <c r="E165" s="33" t="s">
        <v>127</v>
      </c>
      <c r="F165" s="37" t="s">
        <v>205</v>
      </c>
      <c r="G165" s="33" t="s">
        <v>448</v>
      </c>
      <c r="H165" s="34">
        <v>153</v>
      </c>
      <c r="I165" s="34">
        <v>211.53438647060096</v>
      </c>
      <c r="J165" s="35">
        <v>9.2631578947368425</v>
      </c>
      <c r="K165" s="35">
        <v>10.152145150020026</v>
      </c>
      <c r="L165" s="33">
        <v>0.26352856152255666</v>
      </c>
      <c r="M165" s="33">
        <v>0.12223579058190959</v>
      </c>
    </row>
    <row r="166" spans="1:13" x14ac:dyDescent="0.25">
      <c r="A166" s="38">
        <v>165</v>
      </c>
      <c r="B166" s="30" t="s">
        <v>75</v>
      </c>
      <c r="C166" s="30" t="s">
        <v>100</v>
      </c>
      <c r="D166" s="30" t="s">
        <v>181</v>
      </c>
      <c r="E166" s="30" t="s">
        <v>136</v>
      </c>
      <c r="F166" s="36" t="s">
        <v>204</v>
      </c>
      <c r="G166" s="30" t="s">
        <v>449</v>
      </c>
      <c r="H166" s="31">
        <v>87</v>
      </c>
      <c r="I166" s="31">
        <v>92.355622633713793</v>
      </c>
      <c r="J166" s="32">
        <v>0.2</v>
      </c>
      <c r="K166" s="32">
        <v>0.35013427740085301</v>
      </c>
      <c r="L166" s="30">
        <v>0.57381509397570807</v>
      </c>
      <c r="M166" s="30">
        <v>0.99424882999596076</v>
      </c>
    </row>
    <row r="167" spans="1:13" x14ac:dyDescent="0.25">
      <c r="A167" s="39">
        <v>166</v>
      </c>
      <c r="B167" s="33" t="s">
        <v>71</v>
      </c>
      <c r="C167" s="33" t="s">
        <v>98</v>
      </c>
      <c r="D167" s="33" t="s">
        <v>260</v>
      </c>
      <c r="E167" s="33" t="s">
        <v>106</v>
      </c>
      <c r="F167" s="37" t="s">
        <v>208</v>
      </c>
      <c r="G167" s="33" t="s">
        <v>450</v>
      </c>
      <c r="H167" s="34">
        <v>99</v>
      </c>
      <c r="I167" s="34">
        <v>116.43886420383863</v>
      </c>
      <c r="J167" s="35">
        <v>9</v>
      </c>
      <c r="K167" s="35">
        <v>10.053477586070779</v>
      </c>
      <c r="L167" s="33">
        <v>0.50254344043659072</v>
      </c>
      <c r="M167" s="33">
        <v>0.35151175008846447</v>
      </c>
    </row>
    <row r="168" spans="1:13" x14ac:dyDescent="0.25">
      <c r="A168" s="38">
        <v>167</v>
      </c>
      <c r="B168" s="30" t="s">
        <v>68</v>
      </c>
      <c r="C168" s="30" t="s">
        <v>97</v>
      </c>
      <c r="D168" s="30" t="s">
        <v>187</v>
      </c>
      <c r="E168" s="30" t="s">
        <v>141</v>
      </c>
      <c r="F168" s="36" t="s">
        <v>221</v>
      </c>
      <c r="G168" s="30" t="s">
        <v>451</v>
      </c>
      <c r="H168" s="31">
        <v>96</v>
      </c>
      <c r="I168" s="31">
        <v>136.3176807567188</v>
      </c>
      <c r="J168" s="32">
        <v>4.333333333333333</v>
      </c>
      <c r="K168" s="32">
        <v>5.6052427896092247</v>
      </c>
      <c r="L168" s="30">
        <v>0.52269746914460546</v>
      </c>
      <c r="M168" s="30">
        <v>0.78607538392968601</v>
      </c>
    </row>
    <row r="169" spans="1:13" x14ac:dyDescent="0.25">
      <c r="A169" s="39">
        <v>168</v>
      </c>
      <c r="B169" s="33" t="s">
        <v>76</v>
      </c>
      <c r="C169" s="33" t="s">
        <v>101</v>
      </c>
      <c r="D169" s="33" t="s">
        <v>260</v>
      </c>
      <c r="E169" s="33" t="s">
        <v>122</v>
      </c>
      <c r="F169" s="37" t="s">
        <v>200</v>
      </c>
      <c r="G169" s="33" t="s">
        <v>452</v>
      </c>
      <c r="H169" s="34">
        <v>33</v>
      </c>
      <c r="I169" s="34">
        <v>62.096825650485663</v>
      </c>
      <c r="J169" s="35">
        <v>5.7</v>
      </c>
      <c r="K169" s="35">
        <v>8.4003898424442571</v>
      </c>
      <c r="L169" s="33">
        <v>0.86567030021707492</v>
      </c>
      <c r="M169" s="33">
        <v>0.76874392520296653</v>
      </c>
    </row>
    <row r="170" spans="1:13" x14ac:dyDescent="0.25">
      <c r="A170" s="38">
        <v>169</v>
      </c>
      <c r="B170" s="30" t="s">
        <v>251</v>
      </c>
      <c r="C170" s="30" t="s">
        <v>94</v>
      </c>
      <c r="D170" s="30" t="s">
        <v>185</v>
      </c>
      <c r="E170" s="30" t="s">
        <v>112</v>
      </c>
      <c r="F170" s="36" t="s">
        <v>196</v>
      </c>
      <c r="G170" s="30" t="s">
        <v>453</v>
      </c>
      <c r="H170" s="31">
        <v>70</v>
      </c>
      <c r="I170" s="31">
        <v>111.35440936682269</v>
      </c>
      <c r="J170" s="32">
        <v>0.27777777777777779</v>
      </c>
      <c r="K170" s="32">
        <v>0.4370782610684123</v>
      </c>
      <c r="L170" s="30">
        <v>0.65256774816557783</v>
      </c>
      <c r="M170" s="30">
        <v>0.98462253003701972</v>
      </c>
    </row>
    <row r="171" spans="1:13" x14ac:dyDescent="0.25">
      <c r="A171" s="39">
        <v>170</v>
      </c>
      <c r="B171" s="33" t="s">
        <v>76</v>
      </c>
      <c r="C171" s="33" t="s">
        <v>81</v>
      </c>
      <c r="D171" s="33" t="s">
        <v>256</v>
      </c>
      <c r="E171" s="33" t="s">
        <v>129</v>
      </c>
      <c r="F171" s="37" t="s">
        <v>218</v>
      </c>
      <c r="G171" s="33" t="s">
        <v>454</v>
      </c>
      <c r="H171" s="34">
        <v>-28</v>
      </c>
      <c r="I171" s="34">
        <v>45.817607476768302</v>
      </c>
      <c r="J171" s="35">
        <v>-8.1</v>
      </c>
      <c r="K171" s="35">
        <v>9.9491631586925884</v>
      </c>
      <c r="L171" s="33">
        <v>0.88718384918912852</v>
      </c>
      <c r="M171" s="33">
        <v>0.59930755241653721</v>
      </c>
    </row>
    <row r="172" spans="1:13" x14ac:dyDescent="0.25">
      <c r="A172" s="38">
        <v>171</v>
      </c>
      <c r="B172" s="30" t="s">
        <v>80</v>
      </c>
      <c r="C172" s="30" t="s">
        <v>103</v>
      </c>
      <c r="D172" s="30" t="s">
        <v>258</v>
      </c>
      <c r="E172" s="30" t="s">
        <v>126</v>
      </c>
      <c r="F172" s="36" t="s">
        <v>194</v>
      </c>
      <c r="G172" s="30" t="s">
        <v>455</v>
      </c>
      <c r="H172" s="31">
        <v>68</v>
      </c>
      <c r="I172" s="31">
        <v>119.40973946686037</v>
      </c>
      <c r="J172" s="32">
        <v>3.8947368421052633</v>
      </c>
      <c r="K172" s="32">
        <v>5.5773121462703106</v>
      </c>
      <c r="L172" s="30">
        <v>0.66713565987825407</v>
      </c>
      <c r="M172" s="30">
        <v>0.6329244294266041</v>
      </c>
    </row>
    <row r="173" spans="1:13" x14ac:dyDescent="0.25">
      <c r="A173" s="39">
        <v>172</v>
      </c>
      <c r="B173" s="33" t="s">
        <v>69</v>
      </c>
      <c r="C173" s="33" t="s">
        <v>98</v>
      </c>
      <c r="D173" s="33" t="s">
        <v>185</v>
      </c>
      <c r="E173" s="33" t="s">
        <v>129</v>
      </c>
      <c r="F173" s="37" t="s">
        <v>199</v>
      </c>
      <c r="G173" s="33" t="s">
        <v>456</v>
      </c>
      <c r="H173" s="34">
        <v>171</v>
      </c>
      <c r="I173" s="34">
        <v>255.77749996719905</v>
      </c>
      <c r="J173" s="35">
        <v>2.75</v>
      </c>
      <c r="K173" s="35">
        <v>3.5863220693508282</v>
      </c>
      <c r="L173" s="33">
        <v>0.16609250468283709</v>
      </c>
      <c r="M173" s="33">
        <v>0.77313440845076309</v>
      </c>
    </row>
    <row r="174" spans="1:13" x14ac:dyDescent="0.25">
      <c r="A174" s="38">
        <v>173</v>
      </c>
      <c r="B174" s="30" t="s">
        <v>74</v>
      </c>
      <c r="C174" s="30" t="s">
        <v>82</v>
      </c>
      <c r="D174" s="30" t="s">
        <v>180</v>
      </c>
      <c r="E174" s="30" t="s">
        <v>149</v>
      </c>
      <c r="F174" s="36" t="s">
        <v>205</v>
      </c>
      <c r="G174" s="30" t="s">
        <v>457</v>
      </c>
      <c r="H174" s="31">
        <v>8</v>
      </c>
      <c r="I174" s="31">
        <v>13.084303559222144</v>
      </c>
      <c r="J174" s="32">
        <v>2.1578947368421053</v>
      </c>
      <c r="K174" s="32">
        <v>3.818340470066</v>
      </c>
      <c r="L174" s="30">
        <v>0.95770752559621453</v>
      </c>
      <c r="M174" s="30">
        <v>0.85232686985989414</v>
      </c>
    </row>
    <row r="175" spans="1:13" x14ac:dyDescent="0.25">
      <c r="A175" s="39">
        <v>174</v>
      </c>
      <c r="B175" s="33" t="s">
        <v>77</v>
      </c>
      <c r="C175" s="33" t="s">
        <v>95</v>
      </c>
      <c r="D175" s="33" t="s">
        <v>256</v>
      </c>
      <c r="E175" s="33" t="s">
        <v>134</v>
      </c>
      <c r="F175" s="37" t="s">
        <v>206</v>
      </c>
      <c r="G175" s="33" t="s">
        <v>458</v>
      </c>
      <c r="H175" s="34">
        <v>21</v>
      </c>
      <c r="I175" s="34">
        <v>21.952618696828704</v>
      </c>
      <c r="J175" s="35">
        <v>1.4</v>
      </c>
      <c r="K175" s="35">
        <v>2.5169783467136027</v>
      </c>
      <c r="L175" s="33">
        <v>0.92063794550533173</v>
      </c>
      <c r="M175" s="33">
        <v>0.90162364294881137</v>
      </c>
    </row>
    <row r="176" spans="1:13" x14ac:dyDescent="0.25">
      <c r="A176" s="38">
        <v>175</v>
      </c>
      <c r="B176" s="30" t="s">
        <v>69</v>
      </c>
      <c r="C176" s="30" t="s">
        <v>104</v>
      </c>
      <c r="D176" s="30" t="s">
        <v>257</v>
      </c>
      <c r="E176" s="30" t="s">
        <v>140</v>
      </c>
      <c r="F176" s="36" t="s">
        <v>202</v>
      </c>
      <c r="G176" s="30" t="s">
        <v>459</v>
      </c>
      <c r="H176" s="31">
        <v>139</v>
      </c>
      <c r="I176" s="31">
        <v>222.64006449058834</v>
      </c>
      <c r="J176" s="32">
        <v>1.875</v>
      </c>
      <c r="K176" s="32">
        <v>2.8356384101779213</v>
      </c>
      <c r="L176" s="30">
        <v>0.32793596115966428</v>
      </c>
      <c r="M176" s="30">
        <v>0.89796058999111472</v>
      </c>
    </row>
    <row r="177" spans="1:13" x14ac:dyDescent="0.25">
      <c r="A177" s="39">
        <v>176</v>
      </c>
      <c r="B177" s="33" t="s">
        <v>80</v>
      </c>
      <c r="C177" s="33" t="s">
        <v>86</v>
      </c>
      <c r="D177" s="33" t="s">
        <v>183</v>
      </c>
      <c r="E177" s="33" t="s">
        <v>126</v>
      </c>
      <c r="F177" s="37" t="s">
        <v>193</v>
      </c>
      <c r="G177" s="33" t="s">
        <v>460</v>
      </c>
      <c r="H177" s="34">
        <v>166</v>
      </c>
      <c r="I177" s="34">
        <v>169.95649699384316</v>
      </c>
      <c r="J177" s="35">
        <v>5.583333333333333</v>
      </c>
      <c r="K177" s="35">
        <v>8.7751999879171549</v>
      </c>
      <c r="L177" s="33">
        <v>0.19423131959973916</v>
      </c>
      <c r="M177" s="33">
        <v>0.6992173255134505</v>
      </c>
    </row>
    <row r="178" spans="1:13" x14ac:dyDescent="0.25">
      <c r="A178" s="38">
        <v>177</v>
      </c>
      <c r="B178" s="30" t="s">
        <v>77</v>
      </c>
      <c r="C178" s="30" t="s">
        <v>99</v>
      </c>
      <c r="D178" s="30" t="s">
        <v>180</v>
      </c>
      <c r="E178" s="30" t="s">
        <v>121</v>
      </c>
      <c r="F178" s="36" t="s">
        <v>206</v>
      </c>
      <c r="G178" s="30" t="s">
        <v>461</v>
      </c>
      <c r="H178" s="31">
        <v>26</v>
      </c>
      <c r="I178" s="31">
        <v>44.644360131197828</v>
      </c>
      <c r="J178" s="32">
        <v>0.55000000000000004</v>
      </c>
      <c r="K178" s="32">
        <v>0.90596319712083828</v>
      </c>
      <c r="L178" s="30">
        <v>0.90270750172293091</v>
      </c>
      <c r="M178" s="30">
        <v>0.96661917793669316</v>
      </c>
    </row>
    <row r="179" spans="1:13" x14ac:dyDescent="0.25">
      <c r="A179" s="39">
        <v>178</v>
      </c>
      <c r="B179" s="33" t="s">
        <v>253</v>
      </c>
      <c r="C179" s="33" t="s">
        <v>93</v>
      </c>
      <c r="D179" s="33" t="s">
        <v>180</v>
      </c>
      <c r="E179" s="33" t="s">
        <v>119</v>
      </c>
      <c r="F179" s="37" t="s">
        <v>219</v>
      </c>
      <c r="G179" s="33" t="s">
        <v>462</v>
      </c>
      <c r="H179" s="34">
        <v>137</v>
      </c>
      <c r="I179" s="34">
        <v>204.3255157686674</v>
      </c>
      <c r="J179" s="35">
        <v>4.0769230769230766</v>
      </c>
      <c r="K179" s="35">
        <v>5.1530814967002385</v>
      </c>
      <c r="L179" s="33">
        <v>0.33371818220295713</v>
      </c>
      <c r="M179" s="33">
        <v>0.7858441877364909</v>
      </c>
    </row>
    <row r="180" spans="1:13" x14ac:dyDescent="0.25">
      <c r="A180" s="38">
        <v>179</v>
      </c>
      <c r="B180" s="30" t="s">
        <v>76</v>
      </c>
      <c r="C180" s="30" t="s">
        <v>100</v>
      </c>
      <c r="D180" s="30" t="s">
        <v>187</v>
      </c>
      <c r="E180" s="30" t="s">
        <v>125</v>
      </c>
      <c r="F180" s="36" t="s">
        <v>212</v>
      </c>
      <c r="G180" s="30" t="s">
        <v>463</v>
      </c>
      <c r="H180" s="31">
        <v>79</v>
      </c>
      <c r="I180" s="31">
        <v>156.57298027551866</v>
      </c>
      <c r="J180" s="32">
        <v>10</v>
      </c>
      <c r="K180" s="32">
        <v>18.09492849851534</v>
      </c>
      <c r="L180" s="30">
        <v>0.61610182191936436</v>
      </c>
      <c r="M180" s="30">
        <v>0.34122740997417755</v>
      </c>
    </row>
    <row r="181" spans="1:13" x14ac:dyDescent="0.25">
      <c r="A181" s="39">
        <v>180</v>
      </c>
      <c r="B181" s="33" t="s">
        <v>68</v>
      </c>
      <c r="C181" s="33" t="s">
        <v>81</v>
      </c>
      <c r="D181" s="33" t="s">
        <v>190</v>
      </c>
      <c r="E181" s="33" t="s">
        <v>153</v>
      </c>
      <c r="F181" s="37" t="s">
        <v>221</v>
      </c>
      <c r="G181" s="33" t="s">
        <v>464</v>
      </c>
      <c r="H181" s="34">
        <v>-196</v>
      </c>
      <c r="I181" s="34">
        <v>226.60253497542192</v>
      </c>
      <c r="J181" s="35">
        <v>-11.75</v>
      </c>
      <c r="K181" s="35">
        <v>22.27382033130111</v>
      </c>
      <c r="L181" s="33">
        <v>1.8247257603576039E-2</v>
      </c>
      <c r="M181" s="33">
        <v>0.30011455099244144</v>
      </c>
    </row>
    <row r="182" spans="1:13" x14ac:dyDescent="0.25">
      <c r="A182" s="38">
        <v>181</v>
      </c>
      <c r="B182" s="30" t="s">
        <v>70</v>
      </c>
      <c r="C182" s="30" t="s">
        <v>96</v>
      </c>
      <c r="D182" s="30" t="s">
        <v>262</v>
      </c>
      <c r="E182" s="30" t="s">
        <v>141</v>
      </c>
      <c r="F182" s="36" t="s">
        <v>213</v>
      </c>
      <c r="G182" s="30" t="s">
        <v>465</v>
      </c>
      <c r="H182" s="31">
        <v>40</v>
      </c>
      <c r="I182" s="31">
        <v>57.304591542989236</v>
      </c>
      <c r="J182" s="32">
        <v>16.100000000000001</v>
      </c>
      <c r="K182" s="32">
        <v>30.794844076514266</v>
      </c>
      <c r="L182" s="30">
        <v>0.82446121020728202</v>
      </c>
      <c r="M182" s="30">
        <v>0.19181053117319113</v>
      </c>
    </row>
    <row r="183" spans="1:13" x14ac:dyDescent="0.25">
      <c r="A183" s="39">
        <v>182</v>
      </c>
      <c r="B183" s="33" t="s">
        <v>253</v>
      </c>
      <c r="C183" s="33" t="s">
        <v>95</v>
      </c>
      <c r="D183" s="33" t="s">
        <v>183</v>
      </c>
      <c r="E183" s="33" t="s">
        <v>110</v>
      </c>
      <c r="F183" s="37" t="s">
        <v>193</v>
      </c>
      <c r="G183" s="33" t="s">
        <v>466</v>
      </c>
      <c r="H183" s="34">
        <v>187</v>
      </c>
      <c r="I183" s="34">
        <v>314.2712215743411</v>
      </c>
      <c r="J183" s="35">
        <v>1.7</v>
      </c>
      <c r="K183" s="35">
        <v>3.2369823067394776</v>
      </c>
      <c r="L183" s="33">
        <v>8.2667534574992207E-2</v>
      </c>
      <c r="M183" s="33">
        <v>0.88019233921085482</v>
      </c>
    </row>
    <row r="184" spans="1:13" x14ac:dyDescent="0.25">
      <c r="A184" s="38">
        <v>183</v>
      </c>
      <c r="B184" s="30" t="s">
        <v>75</v>
      </c>
      <c r="C184" s="30" t="s">
        <v>86</v>
      </c>
      <c r="D184" s="30" t="s">
        <v>185</v>
      </c>
      <c r="E184" s="30" t="s">
        <v>123</v>
      </c>
      <c r="F184" s="36" t="s">
        <v>226</v>
      </c>
      <c r="G184" s="30" t="s">
        <v>467</v>
      </c>
      <c r="H184" s="31">
        <v>162</v>
      </c>
      <c r="I184" s="31">
        <v>301.14010808003775</v>
      </c>
      <c r="J184" s="32">
        <v>1.1000000000000001</v>
      </c>
      <c r="K184" s="32">
        <v>1.5432850224282422</v>
      </c>
      <c r="L184" s="30">
        <v>0.2005084408456721</v>
      </c>
      <c r="M184" s="30">
        <v>0.93169141244243392</v>
      </c>
    </row>
    <row r="185" spans="1:13" x14ac:dyDescent="0.25">
      <c r="A185" s="39">
        <v>184</v>
      </c>
      <c r="B185" s="33" t="s">
        <v>68</v>
      </c>
      <c r="C185" s="33" t="s">
        <v>87</v>
      </c>
      <c r="D185" s="33" t="s">
        <v>255</v>
      </c>
      <c r="E185" s="33" t="s">
        <v>132</v>
      </c>
      <c r="F185" s="37" t="s">
        <v>219</v>
      </c>
      <c r="G185" s="33" t="s">
        <v>468</v>
      </c>
      <c r="H185" s="34">
        <v>168</v>
      </c>
      <c r="I185" s="34">
        <v>169.43736679257424</v>
      </c>
      <c r="J185" s="35">
        <v>5.916666666666667</v>
      </c>
      <c r="K185" s="35">
        <v>5.9474933562722132</v>
      </c>
      <c r="L185" s="33">
        <v>0.18483663782678628</v>
      </c>
      <c r="M185" s="33">
        <v>0.67304189435673556</v>
      </c>
    </row>
    <row r="186" spans="1:13" x14ac:dyDescent="0.25">
      <c r="A186" s="38">
        <v>185</v>
      </c>
      <c r="B186" s="30" t="s">
        <v>67</v>
      </c>
      <c r="C186" s="30" t="s">
        <v>95</v>
      </c>
      <c r="D186" s="30" t="s">
        <v>256</v>
      </c>
      <c r="E186" s="30" t="s">
        <v>118</v>
      </c>
      <c r="F186" s="36" t="s">
        <v>196</v>
      </c>
      <c r="G186" s="30" t="s">
        <v>469</v>
      </c>
      <c r="H186" s="31">
        <v>49</v>
      </c>
      <c r="I186" s="31">
        <v>54.050772442044661</v>
      </c>
      <c r="J186" s="32">
        <v>5.7692307692307692</v>
      </c>
      <c r="K186" s="32">
        <v>8.6014215631375617</v>
      </c>
      <c r="L186" s="30">
        <v>0.79495149094679785</v>
      </c>
      <c r="M186" s="30">
        <v>0.62924357776569484</v>
      </c>
    </row>
    <row r="187" spans="1:13" x14ac:dyDescent="0.25">
      <c r="A187" s="39">
        <v>186</v>
      </c>
      <c r="B187" s="33" t="s">
        <v>70</v>
      </c>
      <c r="C187" s="33" t="s">
        <v>92</v>
      </c>
      <c r="D187" s="33" t="s">
        <v>255</v>
      </c>
      <c r="E187" s="33" t="s">
        <v>111</v>
      </c>
      <c r="F187" s="37" t="s">
        <v>208</v>
      </c>
      <c r="G187" s="33" t="s">
        <v>470</v>
      </c>
      <c r="H187" s="34">
        <v>180</v>
      </c>
      <c r="I187" s="34">
        <v>266.05215061138085</v>
      </c>
      <c r="J187" s="35">
        <v>7.6923076923076927E-2</v>
      </c>
      <c r="K187" s="35">
        <v>0.10205006246699877</v>
      </c>
      <c r="L187" s="33">
        <v>0.13046602881521929</v>
      </c>
      <c r="M187" s="33">
        <v>0.99651012975935394</v>
      </c>
    </row>
    <row r="188" spans="1:13" x14ac:dyDescent="0.25">
      <c r="A188" s="38">
        <v>187</v>
      </c>
      <c r="B188" s="30" t="s">
        <v>75</v>
      </c>
      <c r="C188" s="30" t="s">
        <v>103</v>
      </c>
      <c r="D188" s="30" t="s">
        <v>256</v>
      </c>
      <c r="E188" s="30" t="s">
        <v>145</v>
      </c>
      <c r="F188" s="36" t="s">
        <v>226</v>
      </c>
      <c r="G188" s="30" t="s">
        <v>471</v>
      </c>
      <c r="H188" s="31">
        <v>173</v>
      </c>
      <c r="I188" s="31">
        <v>220.23464164715281</v>
      </c>
      <c r="J188" s="32">
        <v>9.384615384615385</v>
      </c>
      <c r="K188" s="32">
        <v>18.576364428538106</v>
      </c>
      <c r="L188" s="30">
        <v>0.16018315439108133</v>
      </c>
      <c r="M188" s="30">
        <v>0.39490981785241963</v>
      </c>
    </row>
    <row r="189" spans="1:13" x14ac:dyDescent="0.25">
      <c r="A189" s="39">
        <v>188</v>
      </c>
      <c r="B189" s="33" t="s">
        <v>78</v>
      </c>
      <c r="C189" s="33" t="s">
        <v>81</v>
      </c>
      <c r="D189" s="33" t="s">
        <v>189</v>
      </c>
      <c r="E189" s="33" t="s">
        <v>140</v>
      </c>
      <c r="F189" s="37" t="s">
        <v>204</v>
      </c>
      <c r="G189" s="33" t="s">
        <v>472</v>
      </c>
      <c r="H189" s="34">
        <v>123</v>
      </c>
      <c r="I189" s="34">
        <v>148.685835660442</v>
      </c>
      <c r="J189" s="35">
        <v>12.866666666666667</v>
      </c>
      <c r="K189" s="35">
        <v>15.358375261763586</v>
      </c>
      <c r="L189" s="33">
        <v>0.38447941927507867</v>
      </c>
      <c r="M189" s="33">
        <v>3.1395520924881404E-2</v>
      </c>
    </row>
    <row r="190" spans="1:13" x14ac:dyDescent="0.25">
      <c r="A190" s="38">
        <v>189</v>
      </c>
      <c r="B190" s="30" t="s">
        <v>249</v>
      </c>
      <c r="C190" s="30" t="s">
        <v>98</v>
      </c>
      <c r="D190" s="30" t="s">
        <v>263</v>
      </c>
      <c r="E190" s="30" t="s">
        <v>116</v>
      </c>
      <c r="F190" s="36" t="s">
        <v>207</v>
      </c>
      <c r="G190" s="30" t="s">
        <v>473</v>
      </c>
      <c r="H190" s="31">
        <v>117</v>
      </c>
      <c r="I190" s="31">
        <v>145.95384737177557</v>
      </c>
      <c r="J190" s="32">
        <v>1.6875</v>
      </c>
      <c r="K190" s="32">
        <v>2.5606831403889254</v>
      </c>
      <c r="L190" s="30">
        <v>0.40247676277985878</v>
      </c>
      <c r="M190" s="30">
        <v>0.90257442273371813</v>
      </c>
    </row>
    <row r="191" spans="1:13" x14ac:dyDescent="0.25">
      <c r="A191" s="39">
        <v>190</v>
      </c>
      <c r="B191" s="33" t="s">
        <v>78</v>
      </c>
      <c r="C191" s="33" t="s">
        <v>90</v>
      </c>
      <c r="D191" s="33" t="s">
        <v>180</v>
      </c>
      <c r="E191" s="33" t="s">
        <v>133</v>
      </c>
      <c r="F191" s="37" t="s">
        <v>227</v>
      </c>
      <c r="G191" s="33" t="s">
        <v>474</v>
      </c>
      <c r="H191" s="34">
        <v>-62</v>
      </c>
      <c r="I191" s="34">
        <v>70.242783362889995</v>
      </c>
      <c r="J191" s="35">
        <v>-6.7058823529411766</v>
      </c>
      <c r="K191" s="35">
        <v>7.8073351919545937</v>
      </c>
      <c r="L191" s="33">
        <v>0.71127872038116813</v>
      </c>
      <c r="M191" s="33">
        <v>0.42562246812607507</v>
      </c>
    </row>
    <row r="192" spans="1:13" x14ac:dyDescent="0.25">
      <c r="A192" s="38">
        <v>191</v>
      </c>
      <c r="B192" s="30" t="s">
        <v>69</v>
      </c>
      <c r="C192" s="30" t="s">
        <v>81</v>
      </c>
      <c r="D192" s="30" t="s">
        <v>183</v>
      </c>
      <c r="E192" s="30" t="s">
        <v>110</v>
      </c>
      <c r="F192" s="36" t="s">
        <v>217</v>
      </c>
      <c r="G192" s="30" t="s">
        <v>475</v>
      </c>
      <c r="H192" s="31">
        <v>179</v>
      </c>
      <c r="I192" s="31">
        <v>203.61675528414952</v>
      </c>
      <c r="J192" s="32">
        <v>5.882352941176471</v>
      </c>
      <c r="K192" s="32">
        <v>6.4147684874294715</v>
      </c>
      <c r="L192" s="30">
        <v>0.13104711685193016</v>
      </c>
      <c r="M192" s="30">
        <v>0.51239811979486705</v>
      </c>
    </row>
    <row r="193" spans="1:13" x14ac:dyDescent="0.25">
      <c r="A193" s="39">
        <v>192</v>
      </c>
      <c r="B193" s="33" t="s">
        <v>69</v>
      </c>
      <c r="C193" s="33" t="s">
        <v>101</v>
      </c>
      <c r="D193" s="33" t="s">
        <v>260</v>
      </c>
      <c r="E193" s="33" t="s">
        <v>119</v>
      </c>
      <c r="F193" s="37" t="s">
        <v>208</v>
      </c>
      <c r="G193" s="33" t="s">
        <v>476</v>
      </c>
      <c r="H193" s="34">
        <v>121</v>
      </c>
      <c r="I193" s="34">
        <v>129.97091132287474</v>
      </c>
      <c r="J193" s="35">
        <v>1.0555555555555556</v>
      </c>
      <c r="K193" s="35">
        <v>1.8819931021157341</v>
      </c>
      <c r="L193" s="33">
        <v>0.38776480340148622</v>
      </c>
      <c r="M193" s="33">
        <v>0.94368147537297564</v>
      </c>
    </row>
    <row r="194" spans="1:13" x14ac:dyDescent="0.25">
      <c r="A194" s="38">
        <v>193</v>
      </c>
      <c r="B194" s="30" t="s">
        <v>74</v>
      </c>
      <c r="C194" s="30" t="s">
        <v>98</v>
      </c>
      <c r="D194" s="30" t="s">
        <v>259</v>
      </c>
      <c r="E194" s="30" t="s">
        <v>130</v>
      </c>
      <c r="F194" s="36" t="s">
        <v>217</v>
      </c>
      <c r="G194" s="30" t="s">
        <v>477</v>
      </c>
      <c r="H194" s="31">
        <v>108</v>
      </c>
      <c r="I194" s="31">
        <v>181.54534897016254</v>
      </c>
      <c r="J194" s="32">
        <v>2.15</v>
      </c>
      <c r="K194" s="32">
        <v>2.9650066984712797</v>
      </c>
      <c r="L194" s="30">
        <v>0.4466049400686819</v>
      </c>
      <c r="M194" s="30">
        <v>0.8475596206466407</v>
      </c>
    </row>
    <row r="195" spans="1:13" x14ac:dyDescent="0.25">
      <c r="A195" s="39">
        <v>194</v>
      </c>
      <c r="B195" s="33" t="s">
        <v>77</v>
      </c>
      <c r="C195" s="33" t="s">
        <v>105</v>
      </c>
      <c r="D195" s="33" t="s">
        <v>259</v>
      </c>
      <c r="E195" s="33" t="s">
        <v>125</v>
      </c>
      <c r="F195" s="37" t="s">
        <v>216</v>
      </c>
      <c r="G195" s="33" t="s">
        <v>478</v>
      </c>
      <c r="H195" s="34">
        <v>47</v>
      </c>
      <c r="I195" s="34">
        <v>78.589435875926867</v>
      </c>
      <c r="J195" s="35">
        <v>10.461538461538462</v>
      </c>
      <c r="K195" s="35">
        <v>20.38617476679714</v>
      </c>
      <c r="L195" s="33">
        <v>0.79674254115360366</v>
      </c>
      <c r="M195" s="33">
        <v>0.31954113717605548</v>
      </c>
    </row>
    <row r="196" spans="1:13" x14ac:dyDescent="0.25">
      <c r="A196" s="38">
        <v>195</v>
      </c>
      <c r="B196" s="30" t="s">
        <v>78</v>
      </c>
      <c r="C196" s="30" t="s">
        <v>87</v>
      </c>
      <c r="D196" s="30" t="s">
        <v>258</v>
      </c>
      <c r="E196" s="30" t="s">
        <v>148</v>
      </c>
      <c r="F196" s="36" t="s">
        <v>225</v>
      </c>
      <c r="G196" s="30" t="s">
        <v>479</v>
      </c>
      <c r="H196" s="31">
        <v>11</v>
      </c>
      <c r="I196" s="31">
        <v>13.672866329960058</v>
      </c>
      <c r="J196" s="32">
        <v>9.5882352941176467</v>
      </c>
      <c r="K196" s="32">
        <v>10.837912720526225</v>
      </c>
      <c r="L196" s="30">
        <v>0.94885321036616976</v>
      </c>
      <c r="M196" s="30">
        <v>0.18800362279198357</v>
      </c>
    </row>
    <row r="197" spans="1:13" x14ac:dyDescent="0.25">
      <c r="A197" s="39">
        <v>196</v>
      </c>
      <c r="B197" s="33" t="s">
        <v>66</v>
      </c>
      <c r="C197" s="33" t="s">
        <v>97</v>
      </c>
      <c r="D197" s="33" t="s">
        <v>186</v>
      </c>
      <c r="E197" s="33" t="s">
        <v>110</v>
      </c>
      <c r="F197" s="37" t="s">
        <v>206</v>
      </c>
      <c r="G197" s="33" t="s">
        <v>480</v>
      </c>
      <c r="H197" s="34">
        <v>55</v>
      </c>
      <c r="I197" s="34">
        <v>98.327793989889443</v>
      </c>
      <c r="J197" s="35">
        <v>7.615384615384615</v>
      </c>
      <c r="K197" s="35">
        <v>8.3317079810846479</v>
      </c>
      <c r="L197" s="33">
        <v>0.76719879575240857</v>
      </c>
      <c r="M197" s="33">
        <v>0.51373251696344713</v>
      </c>
    </row>
    <row r="198" spans="1:13" x14ac:dyDescent="0.25">
      <c r="A198" s="38">
        <v>197</v>
      </c>
      <c r="B198" s="30" t="s">
        <v>253</v>
      </c>
      <c r="C198" s="30" t="s">
        <v>101</v>
      </c>
      <c r="D198" s="30" t="s">
        <v>188</v>
      </c>
      <c r="E198" s="30" t="s">
        <v>141</v>
      </c>
      <c r="F198" s="36" t="s">
        <v>222</v>
      </c>
      <c r="G198" s="30" t="s">
        <v>481</v>
      </c>
      <c r="H198" s="31">
        <v>13</v>
      </c>
      <c r="I198" s="31">
        <v>20.280833268989213</v>
      </c>
      <c r="J198" s="32">
        <v>9.8000000000000007</v>
      </c>
      <c r="K198" s="32">
        <v>14.252093964988761</v>
      </c>
      <c r="L198" s="30">
        <v>0.94195415858698162</v>
      </c>
      <c r="M198" s="30">
        <v>0.25957289705455777</v>
      </c>
    </row>
    <row r="199" spans="1:13" x14ac:dyDescent="0.25">
      <c r="A199" s="39">
        <v>198</v>
      </c>
      <c r="B199" s="33" t="s">
        <v>80</v>
      </c>
      <c r="C199" s="33" t="s">
        <v>83</v>
      </c>
      <c r="D199" s="33" t="s">
        <v>263</v>
      </c>
      <c r="E199" s="33" t="s">
        <v>110</v>
      </c>
      <c r="F199" s="37" t="s">
        <v>196</v>
      </c>
      <c r="G199" s="33" t="s">
        <v>482</v>
      </c>
      <c r="H199" s="34">
        <v>147</v>
      </c>
      <c r="I199" s="34">
        <v>172.20359989538309</v>
      </c>
      <c r="J199" s="35">
        <v>2.5555555555555554</v>
      </c>
      <c r="K199" s="35">
        <v>3.1251026597753038</v>
      </c>
      <c r="L199" s="33">
        <v>0.28434151957218001</v>
      </c>
      <c r="M199" s="33">
        <v>0.82285494797946201</v>
      </c>
    </row>
    <row r="200" spans="1:13" x14ac:dyDescent="0.25">
      <c r="A200" s="38">
        <v>199</v>
      </c>
      <c r="B200" s="30" t="s">
        <v>69</v>
      </c>
      <c r="C200" s="30" t="s">
        <v>82</v>
      </c>
      <c r="D200" s="30" t="s">
        <v>258</v>
      </c>
      <c r="E200" s="30" t="s">
        <v>136</v>
      </c>
      <c r="F200" s="36" t="s">
        <v>196</v>
      </c>
      <c r="G200" s="30" t="s">
        <v>483</v>
      </c>
      <c r="H200" s="31">
        <v>88</v>
      </c>
      <c r="I200" s="31">
        <v>140.41506267486818</v>
      </c>
      <c r="J200" s="32">
        <v>9.2727272727272734</v>
      </c>
      <c r="K200" s="32">
        <v>12.708734427305565</v>
      </c>
      <c r="L200" s="30">
        <v>0.56824548471620195</v>
      </c>
      <c r="M200" s="30">
        <v>0.50422675671529804</v>
      </c>
    </row>
    <row r="201" spans="1:13" x14ac:dyDescent="0.25">
      <c r="A201" s="39">
        <v>200</v>
      </c>
      <c r="B201" s="33" t="s">
        <v>78</v>
      </c>
      <c r="C201" s="33" t="s">
        <v>81</v>
      </c>
      <c r="D201" s="33" t="s">
        <v>262</v>
      </c>
      <c r="E201" s="33" t="s">
        <v>114</v>
      </c>
      <c r="F201" s="37" t="s">
        <v>215</v>
      </c>
      <c r="G201" s="33" t="s">
        <v>484</v>
      </c>
      <c r="H201" s="34">
        <v>-101</v>
      </c>
      <c r="I201" s="34">
        <v>125.05833731242382</v>
      </c>
      <c r="J201" s="35">
        <v>-8.3529411764705888</v>
      </c>
      <c r="K201" s="35">
        <v>8.6652213440032853</v>
      </c>
      <c r="L201" s="33">
        <v>0.48875205762189322</v>
      </c>
      <c r="M201" s="33">
        <v>0.29294381425638871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zoomScale="90" zoomScaleNormal="90" workbookViewId="0">
      <selection activeCell="B18" sqref="B18"/>
    </sheetView>
  </sheetViews>
  <sheetFormatPr defaultRowHeight="15" x14ac:dyDescent="0.25"/>
  <cols>
    <col min="1" max="1" width="14" customWidth="1"/>
    <col min="2" max="2" width="12.85546875" customWidth="1"/>
    <col min="3" max="3" width="12.42578125" customWidth="1"/>
    <col min="4" max="4" width="17.5703125" customWidth="1"/>
    <col min="5" max="5" width="10" customWidth="1"/>
    <col min="6" max="6" width="6.7109375" customWidth="1"/>
    <col min="7" max="7" width="20.140625" customWidth="1"/>
    <col min="8" max="8" width="15.7109375" customWidth="1"/>
    <col min="9" max="9" width="22.140625" customWidth="1"/>
    <col min="10" max="10" width="12.7109375" customWidth="1"/>
    <col min="11" max="11" width="19.28515625" customWidth="1"/>
  </cols>
  <sheetData>
    <row r="1" spans="1:11" x14ac:dyDescent="0.25">
      <c r="A1" s="10" t="s">
        <v>13</v>
      </c>
      <c r="B1" s="11" t="s">
        <v>0</v>
      </c>
      <c r="C1" s="11" t="s">
        <v>1</v>
      </c>
      <c r="D1" s="11" t="s">
        <v>247</v>
      </c>
      <c r="E1" s="11" t="s">
        <v>2</v>
      </c>
      <c r="F1" s="11" t="s">
        <v>3</v>
      </c>
      <c r="G1" s="11" t="s">
        <v>4</v>
      </c>
      <c r="H1" s="11" t="s">
        <v>5</v>
      </c>
      <c r="I1" s="12" t="s">
        <v>248</v>
      </c>
      <c r="J1" s="12" t="s">
        <v>278</v>
      </c>
      <c r="K1" s="13" t="s">
        <v>281</v>
      </c>
    </row>
    <row r="2" spans="1:11" x14ac:dyDescent="0.25">
      <c r="A2" s="8" t="s">
        <v>78</v>
      </c>
      <c r="B2" s="2" t="s">
        <v>581</v>
      </c>
      <c r="C2" s="2" t="s">
        <v>565</v>
      </c>
      <c r="D2" s="2" t="str">
        <f t="shared" ref="D2:D21" si="0">B2&amp;" "&amp;C2</f>
        <v>Neela Chaudry </v>
      </c>
      <c r="E2" s="2" t="s">
        <v>9</v>
      </c>
      <c r="F2" s="2">
        <v>18</v>
      </c>
      <c r="G2" s="2">
        <v>12</v>
      </c>
      <c r="H2" s="2" t="s">
        <v>11</v>
      </c>
      <c r="I2" s="2" t="s">
        <v>602</v>
      </c>
      <c r="J2" s="5" t="s">
        <v>279</v>
      </c>
      <c r="K2" s="20" t="s">
        <v>285</v>
      </c>
    </row>
    <row r="3" spans="1:11" x14ac:dyDescent="0.25">
      <c r="A3" s="8" t="s">
        <v>252</v>
      </c>
      <c r="B3" s="2" t="s">
        <v>582</v>
      </c>
      <c r="C3" s="2" t="s">
        <v>566</v>
      </c>
      <c r="D3" s="2" t="str">
        <f t="shared" si="0"/>
        <v>Maya Malhotra </v>
      </c>
      <c r="E3" s="5" t="s">
        <v>9</v>
      </c>
      <c r="F3" s="2">
        <v>35</v>
      </c>
      <c r="G3" s="5">
        <v>10</v>
      </c>
      <c r="H3" s="5" t="s">
        <v>7</v>
      </c>
      <c r="I3" s="5" t="s">
        <v>603</v>
      </c>
      <c r="J3" s="5" t="s">
        <v>280</v>
      </c>
      <c r="K3" s="20" t="s">
        <v>285</v>
      </c>
    </row>
    <row r="4" spans="1:11" x14ac:dyDescent="0.25">
      <c r="A4" s="8" t="s">
        <v>70</v>
      </c>
      <c r="B4" s="2" t="s">
        <v>580</v>
      </c>
      <c r="C4" s="2" t="s">
        <v>577</v>
      </c>
      <c r="D4" s="2" t="str">
        <f t="shared" si="0"/>
        <v>Bhola Rampersad </v>
      </c>
      <c r="E4" s="2" t="s">
        <v>6</v>
      </c>
      <c r="F4" s="2">
        <v>55</v>
      </c>
      <c r="G4" s="2">
        <v>9</v>
      </c>
      <c r="H4" s="2" t="s">
        <v>7</v>
      </c>
      <c r="I4" s="5" t="s">
        <v>603</v>
      </c>
      <c r="J4" s="5" t="s">
        <v>282</v>
      </c>
      <c r="K4" s="20" t="s">
        <v>283</v>
      </c>
    </row>
    <row r="5" spans="1:11" x14ac:dyDescent="0.25">
      <c r="A5" s="8" t="s">
        <v>71</v>
      </c>
      <c r="B5" s="2" t="s">
        <v>583</v>
      </c>
      <c r="C5" s="2" t="s">
        <v>567</v>
      </c>
      <c r="D5" s="2" t="str">
        <f t="shared" si="0"/>
        <v>Nalini Majumdar </v>
      </c>
      <c r="E5" s="2" t="s">
        <v>9</v>
      </c>
      <c r="F5" s="2">
        <v>20</v>
      </c>
      <c r="G5" s="2">
        <v>9</v>
      </c>
      <c r="H5" s="2" t="s">
        <v>11</v>
      </c>
      <c r="I5" s="2" t="s">
        <v>602</v>
      </c>
      <c r="J5" s="5" t="s">
        <v>279</v>
      </c>
      <c r="K5" s="20" t="s">
        <v>283</v>
      </c>
    </row>
    <row r="6" spans="1:11" x14ac:dyDescent="0.25">
      <c r="A6" s="8" t="s">
        <v>77</v>
      </c>
      <c r="B6" s="2" t="s">
        <v>578</v>
      </c>
      <c r="C6" s="2" t="s">
        <v>579</v>
      </c>
      <c r="D6" s="2" t="str">
        <f t="shared" si="0"/>
        <v>Vijay Dev</v>
      </c>
      <c r="E6" s="2" t="s">
        <v>6</v>
      </c>
      <c r="F6" s="2">
        <v>40</v>
      </c>
      <c r="G6" s="2">
        <v>9</v>
      </c>
      <c r="H6" s="2" t="s">
        <v>11</v>
      </c>
      <c r="I6" s="2" t="s">
        <v>604</v>
      </c>
      <c r="J6" s="5" t="s">
        <v>282</v>
      </c>
      <c r="K6" s="20" t="s">
        <v>283</v>
      </c>
    </row>
    <row r="7" spans="1:11" x14ac:dyDescent="0.25">
      <c r="A7" s="8" t="s">
        <v>68</v>
      </c>
      <c r="B7" s="2" t="s">
        <v>10</v>
      </c>
      <c r="C7" s="2" t="s">
        <v>568</v>
      </c>
      <c r="D7" s="2" t="str">
        <f t="shared" si="0"/>
        <v>Jessica Singhal </v>
      </c>
      <c r="E7" s="2" t="s">
        <v>9</v>
      </c>
      <c r="F7" s="2">
        <v>27</v>
      </c>
      <c r="G7" s="2">
        <v>8</v>
      </c>
      <c r="H7" s="2" t="s">
        <v>7</v>
      </c>
      <c r="I7" s="2" t="s">
        <v>604</v>
      </c>
      <c r="J7" s="5" t="s">
        <v>280</v>
      </c>
      <c r="K7" s="20" t="s">
        <v>283</v>
      </c>
    </row>
    <row r="8" spans="1:11" x14ac:dyDescent="0.25">
      <c r="A8" s="8" t="s">
        <v>75</v>
      </c>
      <c r="B8" s="2" t="s">
        <v>569</v>
      </c>
      <c r="C8" s="2" t="s">
        <v>570</v>
      </c>
      <c r="D8" s="2" t="str">
        <f t="shared" si="0"/>
        <v>Deepa Mangal </v>
      </c>
      <c r="E8" s="2" t="s">
        <v>9</v>
      </c>
      <c r="F8" s="2">
        <v>26</v>
      </c>
      <c r="G8" s="2">
        <v>8</v>
      </c>
      <c r="H8" s="2" t="s">
        <v>7</v>
      </c>
      <c r="I8" s="5" t="s">
        <v>603</v>
      </c>
      <c r="J8" s="5" t="s">
        <v>280</v>
      </c>
      <c r="K8" s="20" t="s">
        <v>283</v>
      </c>
    </row>
    <row r="9" spans="1:11" x14ac:dyDescent="0.25">
      <c r="A9" s="8" t="s">
        <v>250</v>
      </c>
      <c r="B9" s="2" t="s">
        <v>590</v>
      </c>
      <c r="C9" s="2" t="s">
        <v>591</v>
      </c>
      <c r="D9" s="2" t="str">
        <f t="shared" si="0"/>
        <v>Manoj Aggarwal</v>
      </c>
      <c r="E9" s="5" t="s">
        <v>6</v>
      </c>
      <c r="F9" s="2">
        <v>23</v>
      </c>
      <c r="G9" s="5">
        <v>8</v>
      </c>
      <c r="H9" s="5" t="s">
        <v>11</v>
      </c>
      <c r="I9" s="5" t="s">
        <v>603</v>
      </c>
      <c r="J9" s="5" t="s">
        <v>280</v>
      </c>
      <c r="K9" s="20" t="s">
        <v>283</v>
      </c>
    </row>
    <row r="10" spans="1:11" x14ac:dyDescent="0.25">
      <c r="A10" s="8" t="s">
        <v>74</v>
      </c>
      <c r="B10" s="2" t="s">
        <v>584</v>
      </c>
      <c r="C10" s="2" t="s">
        <v>571</v>
      </c>
      <c r="D10" s="2" t="str">
        <f t="shared" si="0"/>
        <v>Tejaswani Butala </v>
      </c>
      <c r="E10" s="2" t="s">
        <v>9</v>
      </c>
      <c r="F10" s="2">
        <v>31</v>
      </c>
      <c r="G10" s="2">
        <v>7</v>
      </c>
      <c r="H10" s="2" t="s">
        <v>7</v>
      </c>
      <c r="I10" s="2" t="s">
        <v>602</v>
      </c>
      <c r="J10" s="5" t="s">
        <v>280</v>
      </c>
      <c r="K10" s="20" t="s">
        <v>283</v>
      </c>
    </row>
    <row r="11" spans="1:11" x14ac:dyDescent="0.25">
      <c r="A11" s="8" t="s">
        <v>253</v>
      </c>
      <c r="B11" s="2" t="s">
        <v>585</v>
      </c>
      <c r="C11" s="2" t="s">
        <v>572</v>
      </c>
      <c r="D11" s="2" t="str">
        <f t="shared" si="0"/>
        <v>Nancy Mohan</v>
      </c>
      <c r="E11" s="5" t="s">
        <v>9</v>
      </c>
      <c r="F11" s="2">
        <v>45</v>
      </c>
      <c r="G11" s="5">
        <v>7</v>
      </c>
      <c r="H11" s="5" t="s">
        <v>7</v>
      </c>
      <c r="I11" s="5" t="s">
        <v>605</v>
      </c>
      <c r="J11" s="5" t="s">
        <v>282</v>
      </c>
      <c r="K11" s="20" t="s">
        <v>283</v>
      </c>
    </row>
    <row r="12" spans="1:11" x14ac:dyDescent="0.25">
      <c r="A12" s="8" t="s">
        <v>72</v>
      </c>
      <c r="B12" s="2" t="s">
        <v>592</v>
      </c>
      <c r="C12" s="2" t="s">
        <v>593</v>
      </c>
      <c r="D12" s="2" t="str">
        <f t="shared" si="0"/>
        <v>Somnath Chanda</v>
      </c>
      <c r="E12" s="2" t="s">
        <v>6</v>
      </c>
      <c r="F12" s="2">
        <v>21</v>
      </c>
      <c r="G12" s="2">
        <v>6</v>
      </c>
      <c r="H12" s="2" t="s">
        <v>7</v>
      </c>
      <c r="I12" s="2" t="s">
        <v>602</v>
      </c>
      <c r="J12" s="5" t="s">
        <v>279</v>
      </c>
      <c r="K12" s="20" t="s">
        <v>283</v>
      </c>
    </row>
    <row r="13" spans="1:11" x14ac:dyDescent="0.25">
      <c r="A13" s="8" t="s">
        <v>76</v>
      </c>
      <c r="B13" s="2" t="s">
        <v>594</v>
      </c>
      <c r="C13" s="2" t="s">
        <v>595</v>
      </c>
      <c r="D13" s="2" t="str">
        <f t="shared" si="0"/>
        <v>Naresh Ganguly</v>
      </c>
      <c r="E13" s="2" t="s">
        <v>6</v>
      </c>
      <c r="F13" s="2">
        <v>20</v>
      </c>
      <c r="G13" s="2">
        <v>5</v>
      </c>
      <c r="H13" s="2" t="s">
        <v>7</v>
      </c>
      <c r="I13" s="5" t="s">
        <v>603</v>
      </c>
      <c r="J13" s="5" t="s">
        <v>279</v>
      </c>
      <c r="K13" s="20" t="s">
        <v>283</v>
      </c>
    </row>
    <row r="14" spans="1:11" x14ac:dyDescent="0.25">
      <c r="A14" s="8" t="s">
        <v>249</v>
      </c>
      <c r="B14" s="2" t="s">
        <v>12</v>
      </c>
      <c r="C14" s="2" t="s">
        <v>8</v>
      </c>
      <c r="D14" s="2" t="str">
        <f t="shared" si="0"/>
        <v>Rebecca Jones</v>
      </c>
      <c r="E14" s="5" t="s">
        <v>9</v>
      </c>
      <c r="F14" s="2">
        <v>34</v>
      </c>
      <c r="G14" s="5">
        <v>5</v>
      </c>
      <c r="H14" s="2" t="s">
        <v>7</v>
      </c>
      <c r="I14" s="5" t="s">
        <v>605</v>
      </c>
      <c r="J14" s="5" t="s">
        <v>280</v>
      </c>
      <c r="K14" s="20" t="s">
        <v>283</v>
      </c>
    </row>
    <row r="15" spans="1:11" x14ac:dyDescent="0.25">
      <c r="A15" s="8" t="s">
        <v>67</v>
      </c>
      <c r="B15" s="2" t="s">
        <v>586</v>
      </c>
      <c r="C15" s="2" t="s">
        <v>573</v>
      </c>
      <c r="D15" s="2" t="str">
        <f t="shared" si="0"/>
        <v>Rakhi Anne </v>
      </c>
      <c r="E15" s="2" t="s">
        <v>9</v>
      </c>
      <c r="F15" s="2">
        <v>30</v>
      </c>
      <c r="G15" s="2">
        <v>3</v>
      </c>
      <c r="H15" s="2" t="s">
        <v>7</v>
      </c>
      <c r="I15" s="2" t="s">
        <v>604</v>
      </c>
      <c r="J15" s="5" t="s">
        <v>280</v>
      </c>
      <c r="K15" s="20" t="s">
        <v>284</v>
      </c>
    </row>
    <row r="16" spans="1:11" x14ac:dyDescent="0.25">
      <c r="A16" s="8" t="s">
        <v>80</v>
      </c>
      <c r="B16" s="2" t="s">
        <v>587</v>
      </c>
      <c r="C16" s="2" t="s">
        <v>574</v>
      </c>
      <c r="D16" s="2" t="str">
        <f t="shared" si="0"/>
        <v>Shweta Kalla </v>
      </c>
      <c r="E16" s="2" t="s">
        <v>9</v>
      </c>
      <c r="F16" s="2">
        <v>29</v>
      </c>
      <c r="G16" s="2">
        <v>3</v>
      </c>
      <c r="H16" s="2" t="s">
        <v>7</v>
      </c>
      <c r="I16" s="2" t="s">
        <v>602</v>
      </c>
      <c r="J16" s="5" t="s">
        <v>280</v>
      </c>
      <c r="K16" s="20" t="s">
        <v>284</v>
      </c>
    </row>
    <row r="17" spans="1:11" x14ac:dyDescent="0.25">
      <c r="A17" s="8" t="s">
        <v>251</v>
      </c>
      <c r="B17" s="2" t="s">
        <v>596</v>
      </c>
      <c r="C17" s="2" t="s">
        <v>597</v>
      </c>
      <c r="D17" s="2" t="str">
        <f t="shared" si="0"/>
        <v>Jawahar Sawant</v>
      </c>
      <c r="E17" s="5" t="s">
        <v>6</v>
      </c>
      <c r="F17" s="2">
        <v>23</v>
      </c>
      <c r="G17" s="5">
        <v>3</v>
      </c>
      <c r="H17" s="5" t="s">
        <v>11</v>
      </c>
      <c r="I17" s="2" t="s">
        <v>606</v>
      </c>
      <c r="J17" s="5" t="s">
        <v>279</v>
      </c>
      <c r="K17" s="20" t="s">
        <v>284</v>
      </c>
    </row>
    <row r="18" spans="1:11" x14ac:dyDescent="0.25">
      <c r="A18" s="8" t="s">
        <v>66</v>
      </c>
      <c r="B18" s="2" t="s">
        <v>601</v>
      </c>
      <c r="C18" s="2" t="s">
        <v>600</v>
      </c>
      <c r="D18" s="2" t="str">
        <f t="shared" si="0"/>
        <v>Wahid Khan</v>
      </c>
      <c r="E18" s="2" t="s">
        <v>6</v>
      </c>
      <c r="F18" s="2">
        <v>18</v>
      </c>
      <c r="G18" s="2">
        <v>2</v>
      </c>
      <c r="H18" s="2" t="s">
        <v>7</v>
      </c>
      <c r="I18" s="5" t="s">
        <v>603</v>
      </c>
      <c r="J18" s="5" t="s">
        <v>279</v>
      </c>
      <c r="K18" s="20" t="s">
        <v>284</v>
      </c>
    </row>
    <row r="19" spans="1:11" x14ac:dyDescent="0.25">
      <c r="A19" s="8" t="s">
        <v>73</v>
      </c>
      <c r="B19" s="2" t="s">
        <v>588</v>
      </c>
      <c r="C19" s="2" t="s">
        <v>575</v>
      </c>
      <c r="D19" s="2" t="str">
        <f t="shared" si="0"/>
        <v>Veena Bath </v>
      </c>
      <c r="E19" s="2" t="s">
        <v>9</v>
      </c>
      <c r="F19" s="2">
        <v>31</v>
      </c>
      <c r="G19" s="2">
        <v>2</v>
      </c>
      <c r="H19" s="2" t="s">
        <v>11</v>
      </c>
      <c r="I19" s="2" t="s">
        <v>606</v>
      </c>
      <c r="J19" s="5" t="s">
        <v>280</v>
      </c>
      <c r="K19" s="20" t="s">
        <v>284</v>
      </c>
    </row>
    <row r="20" spans="1:11" x14ac:dyDescent="0.25">
      <c r="A20" s="8" t="s">
        <v>79</v>
      </c>
      <c r="B20" s="2" t="s">
        <v>589</v>
      </c>
      <c r="C20" s="2" t="s">
        <v>576</v>
      </c>
      <c r="D20" s="2" t="str">
        <f t="shared" si="0"/>
        <v>Usha Chohan </v>
      </c>
      <c r="E20" s="2" t="s">
        <v>9</v>
      </c>
      <c r="F20" s="2">
        <v>29</v>
      </c>
      <c r="G20" s="2">
        <v>2</v>
      </c>
      <c r="H20" s="2" t="s">
        <v>7</v>
      </c>
      <c r="I20" s="2" t="s">
        <v>607</v>
      </c>
      <c r="J20" s="5" t="s">
        <v>280</v>
      </c>
      <c r="K20" s="20" t="s">
        <v>284</v>
      </c>
    </row>
    <row r="21" spans="1:11" x14ac:dyDescent="0.25">
      <c r="A21" s="14" t="s">
        <v>69</v>
      </c>
      <c r="B21" s="15" t="s">
        <v>599</v>
      </c>
      <c r="C21" s="15" t="s">
        <v>598</v>
      </c>
      <c r="D21" s="15" t="str">
        <f t="shared" si="0"/>
        <v>Samuel George</v>
      </c>
      <c r="E21" s="15" t="s">
        <v>6</v>
      </c>
      <c r="F21" s="15">
        <v>18</v>
      </c>
      <c r="G21" s="15">
        <v>1</v>
      </c>
      <c r="H21" s="15" t="s">
        <v>7</v>
      </c>
      <c r="I21" s="15" t="s">
        <v>607</v>
      </c>
      <c r="J21" s="21" t="s">
        <v>279</v>
      </c>
      <c r="K21" s="22" t="s">
        <v>284</v>
      </c>
    </row>
  </sheetData>
  <sortState ref="A2:K21">
    <sortCondition descending="1" ref="G2:G21"/>
  </sortState>
  <phoneticPr fontId="2" type="noConversion"/>
  <pageMargins left="0.7" right="0.7" top="0.75" bottom="0.75" header="0.3" footer="0.3"/>
  <pageSetup orientation="portrait"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election activeCell="E4" sqref="E4"/>
    </sheetView>
  </sheetViews>
  <sheetFormatPr defaultRowHeight="15" x14ac:dyDescent="0.25"/>
  <cols>
    <col min="2" max="2" width="19.140625" customWidth="1"/>
    <col min="3" max="3" width="18.7109375" customWidth="1"/>
    <col min="4" max="4" width="22.85546875" customWidth="1"/>
    <col min="5" max="5" width="12.85546875" style="1" customWidth="1"/>
  </cols>
  <sheetData>
    <row r="1" spans="1:5" x14ac:dyDescent="0.25">
      <c r="A1" s="19" t="s">
        <v>609</v>
      </c>
      <c r="B1" s="3" t="s">
        <v>16</v>
      </c>
      <c r="C1" s="3" t="s">
        <v>15</v>
      </c>
      <c r="D1" s="7" t="s">
        <v>235</v>
      </c>
      <c r="E1" s="23" t="s">
        <v>14</v>
      </c>
    </row>
    <row r="2" spans="1:5" x14ac:dyDescent="0.25">
      <c r="A2" s="8" t="s">
        <v>81</v>
      </c>
      <c r="B2" s="2" t="s">
        <v>501</v>
      </c>
      <c r="C2" s="2" t="s">
        <v>499</v>
      </c>
      <c r="D2" s="5" t="s">
        <v>500</v>
      </c>
      <c r="E2" s="24">
        <v>58298</v>
      </c>
    </row>
    <row r="3" spans="1:5" x14ac:dyDescent="0.25">
      <c r="A3" s="8" t="s">
        <v>82</v>
      </c>
      <c r="B3" s="2" t="s">
        <v>503</v>
      </c>
      <c r="C3" s="2" t="s">
        <v>502</v>
      </c>
      <c r="D3" s="5" t="s">
        <v>518</v>
      </c>
      <c r="E3" s="24">
        <v>42889</v>
      </c>
    </row>
    <row r="4" spans="1:5" x14ac:dyDescent="0.25">
      <c r="A4" s="8" t="s">
        <v>83</v>
      </c>
      <c r="B4" s="2" t="s">
        <v>505</v>
      </c>
      <c r="C4" s="2" t="s">
        <v>504</v>
      </c>
      <c r="D4" s="5" t="s">
        <v>518</v>
      </c>
      <c r="E4" s="24">
        <v>40347</v>
      </c>
    </row>
    <row r="5" spans="1:5" x14ac:dyDescent="0.25">
      <c r="A5" s="8" t="s">
        <v>84</v>
      </c>
      <c r="B5" s="2" t="s">
        <v>508</v>
      </c>
      <c r="C5" s="2" t="s">
        <v>506</v>
      </c>
      <c r="D5" s="5" t="s">
        <v>507</v>
      </c>
      <c r="E5" s="24">
        <v>123540</v>
      </c>
    </row>
    <row r="6" spans="1:5" x14ac:dyDescent="0.25">
      <c r="A6" s="8" t="s">
        <v>85</v>
      </c>
      <c r="B6" s="2" t="s">
        <v>511</v>
      </c>
      <c r="C6" s="2" t="s">
        <v>509</v>
      </c>
      <c r="D6" s="5" t="s">
        <v>510</v>
      </c>
      <c r="E6" s="24">
        <v>81971</v>
      </c>
    </row>
    <row r="7" spans="1:5" x14ac:dyDescent="0.25">
      <c r="A7" s="8" t="s">
        <v>86</v>
      </c>
      <c r="B7" s="2" t="s">
        <v>514</v>
      </c>
      <c r="C7" s="2" t="s">
        <v>512</v>
      </c>
      <c r="D7" s="5" t="s">
        <v>513</v>
      </c>
      <c r="E7" s="24">
        <v>97877</v>
      </c>
    </row>
    <row r="8" spans="1:5" x14ac:dyDescent="0.25">
      <c r="A8" s="8" t="s">
        <v>87</v>
      </c>
      <c r="B8" s="2" t="s">
        <v>516</v>
      </c>
      <c r="C8" s="2" t="s">
        <v>515</v>
      </c>
      <c r="D8" s="5" t="s">
        <v>513</v>
      </c>
      <c r="E8" s="24">
        <v>37213</v>
      </c>
    </row>
    <row r="9" spans="1:5" x14ac:dyDescent="0.25">
      <c r="A9" s="8" t="s">
        <v>88</v>
      </c>
      <c r="B9" s="2" t="s">
        <v>519</v>
      </c>
      <c r="C9" s="2" t="s">
        <v>517</v>
      </c>
      <c r="D9" s="5" t="s">
        <v>518</v>
      </c>
      <c r="E9" s="24">
        <v>50458</v>
      </c>
    </row>
    <row r="10" spans="1:5" x14ac:dyDescent="0.25">
      <c r="A10" s="8" t="s">
        <v>89</v>
      </c>
      <c r="B10" s="2" t="s">
        <v>521</v>
      </c>
      <c r="C10" s="2" t="s">
        <v>520</v>
      </c>
      <c r="D10" s="5" t="s">
        <v>518</v>
      </c>
      <c r="E10" s="24">
        <v>77846</v>
      </c>
    </row>
    <row r="11" spans="1:5" x14ac:dyDescent="0.25">
      <c r="A11" s="8" t="s">
        <v>90</v>
      </c>
      <c r="B11" s="2" t="s">
        <v>523</v>
      </c>
      <c r="C11" s="2" t="s">
        <v>522</v>
      </c>
      <c r="D11" s="5" t="s">
        <v>507</v>
      </c>
      <c r="E11" s="24">
        <v>201332</v>
      </c>
    </row>
    <row r="12" spans="1:5" x14ac:dyDescent="0.25">
      <c r="A12" s="8" t="s">
        <v>91</v>
      </c>
      <c r="B12" s="2" t="s">
        <v>551</v>
      </c>
      <c r="C12" s="2" t="s">
        <v>524</v>
      </c>
      <c r="D12" s="5" t="s">
        <v>500</v>
      </c>
      <c r="E12" s="24">
        <v>646449</v>
      </c>
    </row>
    <row r="13" spans="1:5" x14ac:dyDescent="0.25">
      <c r="A13" s="8" t="s">
        <v>92</v>
      </c>
      <c r="B13" s="2" t="s">
        <v>526</v>
      </c>
      <c r="C13" s="2" t="s">
        <v>525</v>
      </c>
      <c r="D13" s="5" t="s">
        <v>500</v>
      </c>
      <c r="E13" s="24">
        <v>233394</v>
      </c>
    </row>
    <row r="14" spans="1:5" x14ac:dyDescent="0.25">
      <c r="A14" s="8" t="s">
        <v>93</v>
      </c>
      <c r="B14" s="2" t="s">
        <v>528</v>
      </c>
      <c r="C14" s="2" t="s">
        <v>527</v>
      </c>
      <c r="D14" s="5" t="s">
        <v>510</v>
      </c>
      <c r="E14" s="24">
        <v>56069</v>
      </c>
    </row>
    <row r="15" spans="1:5" x14ac:dyDescent="0.25">
      <c r="A15" s="8" t="s">
        <v>94</v>
      </c>
      <c r="B15" s="2" t="s">
        <v>530</v>
      </c>
      <c r="C15" s="2" t="s">
        <v>529</v>
      </c>
      <c r="D15" s="5" t="s">
        <v>513</v>
      </c>
      <c r="E15" s="24">
        <v>47777</v>
      </c>
    </row>
    <row r="16" spans="1:5" x14ac:dyDescent="0.25">
      <c r="A16" s="8" t="s">
        <v>95</v>
      </c>
      <c r="B16" s="2" t="s">
        <v>532</v>
      </c>
      <c r="C16" s="2" t="s">
        <v>531</v>
      </c>
      <c r="D16" s="5" t="s">
        <v>518</v>
      </c>
      <c r="E16" s="24">
        <v>37839</v>
      </c>
    </row>
    <row r="17" spans="1:5" x14ac:dyDescent="0.25">
      <c r="A17" s="8" t="s">
        <v>96</v>
      </c>
      <c r="B17" s="2" t="s">
        <v>534</v>
      </c>
      <c r="C17" s="2" t="s">
        <v>533</v>
      </c>
      <c r="D17" s="5" t="s">
        <v>518</v>
      </c>
      <c r="E17" s="24">
        <v>50699</v>
      </c>
    </row>
    <row r="18" spans="1:5" x14ac:dyDescent="0.25">
      <c r="A18" s="8" t="s">
        <v>97</v>
      </c>
      <c r="B18" s="2" t="s">
        <v>536</v>
      </c>
      <c r="C18" s="2" t="s">
        <v>535</v>
      </c>
      <c r="D18" s="5" t="s">
        <v>518</v>
      </c>
      <c r="E18" s="24">
        <v>41889</v>
      </c>
    </row>
    <row r="19" spans="1:5" x14ac:dyDescent="0.25">
      <c r="A19" s="8" t="s">
        <v>98</v>
      </c>
      <c r="B19" s="2" t="s">
        <v>538</v>
      </c>
      <c r="C19" s="2" t="s">
        <v>537</v>
      </c>
      <c r="D19" s="5" t="s">
        <v>518</v>
      </c>
      <c r="E19" s="24">
        <v>113972</v>
      </c>
    </row>
    <row r="20" spans="1:5" x14ac:dyDescent="0.25">
      <c r="A20" s="8" t="s">
        <v>99</v>
      </c>
      <c r="B20" s="2" t="s">
        <v>540</v>
      </c>
      <c r="C20" s="2" t="s">
        <v>539</v>
      </c>
      <c r="D20" s="5" t="s">
        <v>507</v>
      </c>
      <c r="E20" s="24">
        <v>42774</v>
      </c>
    </row>
    <row r="21" spans="1:5" x14ac:dyDescent="0.25">
      <c r="A21" s="8" t="s">
        <v>100</v>
      </c>
      <c r="B21" s="2" t="s">
        <v>519</v>
      </c>
      <c r="C21" s="2" t="s">
        <v>541</v>
      </c>
      <c r="D21" s="5" t="s">
        <v>518</v>
      </c>
      <c r="E21" s="24">
        <v>229972</v>
      </c>
    </row>
    <row r="22" spans="1:5" x14ac:dyDescent="0.25">
      <c r="A22" s="8" t="s">
        <v>101</v>
      </c>
      <c r="B22" s="2" t="s">
        <v>543</v>
      </c>
      <c r="C22" s="2" t="s">
        <v>542</v>
      </c>
      <c r="D22" s="5" t="s">
        <v>518</v>
      </c>
      <c r="E22" s="24">
        <v>65184</v>
      </c>
    </row>
    <row r="23" spans="1:5" x14ac:dyDescent="0.25">
      <c r="A23" s="8" t="s">
        <v>102</v>
      </c>
      <c r="B23" s="2" t="s">
        <v>545</v>
      </c>
      <c r="C23" s="2" t="s">
        <v>544</v>
      </c>
      <c r="D23" s="5" t="s">
        <v>518</v>
      </c>
      <c r="E23" s="24">
        <v>181260</v>
      </c>
    </row>
    <row r="24" spans="1:5" x14ac:dyDescent="0.25">
      <c r="A24" s="8" t="s">
        <v>103</v>
      </c>
      <c r="B24" s="2" t="s">
        <v>547</v>
      </c>
      <c r="C24" s="2" t="s">
        <v>546</v>
      </c>
      <c r="D24" s="5" t="s">
        <v>500</v>
      </c>
      <c r="E24" s="24">
        <v>41705</v>
      </c>
    </row>
    <row r="25" spans="1:5" x14ac:dyDescent="0.25">
      <c r="A25" s="8" t="s">
        <v>104</v>
      </c>
      <c r="B25" s="2" t="s">
        <v>552</v>
      </c>
      <c r="C25" s="2" t="s">
        <v>548</v>
      </c>
      <c r="D25" s="5" t="s">
        <v>500</v>
      </c>
      <c r="E25" s="24">
        <v>152730</v>
      </c>
    </row>
    <row r="26" spans="1:5" x14ac:dyDescent="0.25">
      <c r="A26" s="14" t="s">
        <v>105</v>
      </c>
      <c r="B26" s="15" t="s">
        <v>550</v>
      </c>
      <c r="C26" s="15" t="s">
        <v>549</v>
      </c>
      <c r="D26" s="21" t="s">
        <v>507</v>
      </c>
      <c r="E26" s="25">
        <v>96205</v>
      </c>
    </row>
  </sheetData>
  <phoneticPr fontId="2" type="noConversion"/>
  <pageMargins left="0.7" right="0.7" top="0.75" bottom="0.75" header="0.3" footer="0.3"/>
  <pageSetup orientation="portrait" horizontalDpi="1200" verticalDpi="12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zoomScale="93" workbookViewId="0">
      <selection activeCell="B1" sqref="B1"/>
    </sheetView>
  </sheetViews>
  <sheetFormatPr defaultRowHeight="15" x14ac:dyDescent="0.25"/>
  <cols>
    <col min="1" max="1" width="12" customWidth="1"/>
    <col min="2" max="2" width="15.5703125" customWidth="1"/>
    <col min="3" max="3" width="16.5703125" customWidth="1"/>
  </cols>
  <sheetData>
    <row r="1" spans="1:3" x14ac:dyDescent="0.25">
      <c r="A1" s="10" t="s">
        <v>167</v>
      </c>
      <c r="B1" s="11" t="s">
        <v>166</v>
      </c>
      <c r="C1" s="26" t="s">
        <v>236</v>
      </c>
    </row>
    <row r="2" spans="1:3" x14ac:dyDescent="0.25">
      <c r="A2" s="8" t="s">
        <v>180</v>
      </c>
      <c r="B2" s="2" t="s">
        <v>168</v>
      </c>
      <c r="C2" s="9" t="s">
        <v>487</v>
      </c>
    </row>
    <row r="3" spans="1:3" x14ac:dyDescent="0.25">
      <c r="A3" s="8" t="s">
        <v>181</v>
      </c>
      <c r="B3" s="2" t="s">
        <v>169</v>
      </c>
      <c r="C3" s="9" t="s">
        <v>485</v>
      </c>
    </row>
    <row r="4" spans="1:3" x14ac:dyDescent="0.25">
      <c r="A4" s="8" t="s">
        <v>182</v>
      </c>
      <c r="B4" s="2" t="s">
        <v>170</v>
      </c>
      <c r="C4" s="9" t="s">
        <v>485</v>
      </c>
    </row>
    <row r="5" spans="1:3" x14ac:dyDescent="0.25">
      <c r="A5" s="8" t="s">
        <v>183</v>
      </c>
      <c r="B5" s="2" t="s">
        <v>171</v>
      </c>
      <c r="C5" s="9" t="s">
        <v>486</v>
      </c>
    </row>
    <row r="6" spans="1:3" x14ac:dyDescent="0.25">
      <c r="A6" s="8" t="s">
        <v>184</v>
      </c>
      <c r="B6" s="2" t="s">
        <v>172</v>
      </c>
      <c r="C6" s="9" t="s">
        <v>487</v>
      </c>
    </row>
    <row r="7" spans="1:3" x14ac:dyDescent="0.25">
      <c r="A7" s="8" t="s">
        <v>185</v>
      </c>
      <c r="B7" s="2" t="s">
        <v>173</v>
      </c>
      <c r="C7" s="9" t="s">
        <v>486</v>
      </c>
    </row>
    <row r="8" spans="1:3" x14ac:dyDescent="0.25">
      <c r="A8" s="8" t="s">
        <v>186</v>
      </c>
      <c r="B8" s="2" t="s">
        <v>174</v>
      </c>
      <c r="C8" s="9" t="s">
        <v>487</v>
      </c>
    </row>
    <row r="9" spans="1:3" x14ac:dyDescent="0.25">
      <c r="A9" s="8" t="s">
        <v>187</v>
      </c>
      <c r="B9" s="2" t="s">
        <v>175</v>
      </c>
      <c r="C9" s="9" t="s">
        <v>486</v>
      </c>
    </row>
    <row r="10" spans="1:3" x14ac:dyDescent="0.25">
      <c r="A10" s="8" t="s">
        <v>188</v>
      </c>
      <c r="B10" s="2" t="s">
        <v>176</v>
      </c>
      <c r="C10" s="9" t="s">
        <v>485</v>
      </c>
    </row>
    <row r="11" spans="1:3" x14ac:dyDescent="0.25">
      <c r="A11" s="8" t="s">
        <v>189</v>
      </c>
      <c r="B11" s="2" t="s">
        <v>177</v>
      </c>
      <c r="C11" s="9" t="s">
        <v>485</v>
      </c>
    </row>
    <row r="12" spans="1:3" x14ac:dyDescent="0.25">
      <c r="A12" s="8" t="s">
        <v>190</v>
      </c>
      <c r="B12" s="2" t="s">
        <v>178</v>
      </c>
      <c r="C12" s="9" t="s">
        <v>487</v>
      </c>
    </row>
    <row r="13" spans="1:3" x14ac:dyDescent="0.25">
      <c r="A13" s="8" t="s">
        <v>254</v>
      </c>
      <c r="B13" s="5" t="s">
        <v>264</v>
      </c>
      <c r="C13" s="9" t="s">
        <v>485</v>
      </c>
    </row>
    <row r="14" spans="1:3" x14ac:dyDescent="0.25">
      <c r="A14" s="8" t="s">
        <v>255</v>
      </c>
      <c r="B14" s="5" t="s">
        <v>265</v>
      </c>
      <c r="C14" s="9" t="s">
        <v>486</v>
      </c>
    </row>
    <row r="15" spans="1:3" x14ac:dyDescent="0.25">
      <c r="A15" s="8" t="s">
        <v>256</v>
      </c>
      <c r="B15" s="5" t="s">
        <v>266</v>
      </c>
      <c r="C15" s="9" t="s">
        <v>487</v>
      </c>
    </row>
    <row r="16" spans="1:3" x14ac:dyDescent="0.25">
      <c r="A16" s="8" t="s">
        <v>257</v>
      </c>
      <c r="B16" s="5" t="s">
        <v>267</v>
      </c>
      <c r="C16" s="9" t="s">
        <v>486</v>
      </c>
    </row>
    <row r="17" spans="1:3" x14ac:dyDescent="0.25">
      <c r="A17" s="8" t="s">
        <v>258</v>
      </c>
      <c r="B17" s="5" t="s">
        <v>268</v>
      </c>
      <c r="C17" s="9" t="s">
        <v>485</v>
      </c>
    </row>
    <row r="18" spans="1:3" x14ac:dyDescent="0.25">
      <c r="A18" s="8" t="s">
        <v>259</v>
      </c>
      <c r="B18" s="5" t="s">
        <v>269</v>
      </c>
      <c r="C18" s="9" t="s">
        <v>485</v>
      </c>
    </row>
    <row r="19" spans="1:3" x14ac:dyDescent="0.25">
      <c r="A19" s="8" t="s">
        <v>260</v>
      </c>
      <c r="B19" s="5" t="s">
        <v>270</v>
      </c>
      <c r="C19" s="9" t="s">
        <v>485</v>
      </c>
    </row>
    <row r="20" spans="1:3" x14ac:dyDescent="0.25">
      <c r="A20" s="8" t="s">
        <v>261</v>
      </c>
      <c r="B20" s="5" t="s">
        <v>271</v>
      </c>
      <c r="C20" s="9" t="s">
        <v>486</v>
      </c>
    </row>
    <row r="21" spans="1:3" x14ac:dyDescent="0.25">
      <c r="A21" s="8" t="s">
        <v>262</v>
      </c>
      <c r="B21" s="5" t="s">
        <v>272</v>
      </c>
      <c r="C21" s="9" t="s">
        <v>486</v>
      </c>
    </row>
    <row r="22" spans="1:3" x14ac:dyDescent="0.25">
      <c r="A22" s="14" t="s">
        <v>263</v>
      </c>
      <c r="B22" s="21" t="s">
        <v>273</v>
      </c>
      <c r="C22" s="16" t="s">
        <v>485</v>
      </c>
    </row>
  </sheetData>
  <phoneticPr fontId="2" type="noConversion"/>
  <pageMargins left="0.7" right="0.7" top="0.75" bottom="0.75" header="0.3" footer="0.3"/>
  <pageSetup orientation="portrait" horizontalDpi="1200" verticalDpi="12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topLeftCell="A21" workbookViewId="0">
      <selection activeCell="E28" sqref="E28"/>
    </sheetView>
  </sheetViews>
  <sheetFormatPr defaultRowHeight="15" x14ac:dyDescent="0.25"/>
  <cols>
    <col min="1" max="1" width="10.28515625" customWidth="1"/>
    <col min="2" max="2" width="17.85546875" customWidth="1"/>
    <col min="3" max="3" width="12.7109375" customWidth="1"/>
    <col min="4" max="4" width="16.140625" customWidth="1"/>
    <col min="5" max="5" width="18.7109375" customWidth="1"/>
    <col min="6" max="6" width="20" customWidth="1"/>
    <col min="7" max="7" width="11" customWidth="1"/>
    <col min="8" max="8" width="48.7109375" customWidth="1"/>
  </cols>
  <sheetData>
    <row r="1" spans="1:8" x14ac:dyDescent="0.25">
      <c r="A1" s="19" t="s">
        <v>18</v>
      </c>
      <c r="B1" s="3" t="s">
        <v>277</v>
      </c>
      <c r="C1" s="3" t="s">
        <v>17</v>
      </c>
      <c r="D1" s="4" t="s">
        <v>158</v>
      </c>
      <c r="E1" s="4" t="s">
        <v>488</v>
      </c>
      <c r="F1" s="4" t="s">
        <v>495</v>
      </c>
      <c r="G1" s="7" t="s">
        <v>553</v>
      </c>
      <c r="H1" s="27" t="s">
        <v>554</v>
      </c>
    </row>
    <row r="2" spans="1:8" x14ac:dyDescent="0.25">
      <c r="A2" s="8" t="s">
        <v>106</v>
      </c>
      <c r="B2" s="2" t="s">
        <v>274</v>
      </c>
      <c r="C2" s="2" t="s">
        <v>99</v>
      </c>
      <c r="D2" s="2" t="s">
        <v>159</v>
      </c>
      <c r="E2" s="2" t="s">
        <v>489</v>
      </c>
      <c r="F2" s="5" t="s">
        <v>496</v>
      </c>
      <c r="G2" s="5">
        <v>500002</v>
      </c>
      <c r="H2" s="28" t="s">
        <v>557</v>
      </c>
    </row>
    <row r="3" spans="1:8" x14ac:dyDescent="0.25">
      <c r="A3" s="8" t="s">
        <v>107</v>
      </c>
      <c r="B3" s="2" t="s">
        <v>275</v>
      </c>
      <c r="C3" s="2" t="s">
        <v>97</v>
      </c>
      <c r="D3" s="5" t="s">
        <v>160</v>
      </c>
      <c r="E3" s="2" t="s">
        <v>489</v>
      </c>
      <c r="F3" s="5" t="s">
        <v>496</v>
      </c>
      <c r="G3" s="2">
        <v>500003</v>
      </c>
      <c r="H3" s="28" t="s">
        <v>557</v>
      </c>
    </row>
    <row r="4" spans="1:8" x14ac:dyDescent="0.25">
      <c r="A4" s="8" t="s">
        <v>108</v>
      </c>
      <c r="B4" s="2" t="s">
        <v>276</v>
      </c>
      <c r="C4" s="2" t="s">
        <v>105</v>
      </c>
      <c r="D4" s="5" t="s">
        <v>161</v>
      </c>
      <c r="E4" s="2" t="s">
        <v>489</v>
      </c>
      <c r="F4" s="5" t="s">
        <v>496</v>
      </c>
      <c r="G4" s="2">
        <v>500004</v>
      </c>
      <c r="H4" s="28" t="s">
        <v>557</v>
      </c>
    </row>
    <row r="5" spans="1:8" x14ac:dyDescent="0.25">
      <c r="A5" s="8" t="s">
        <v>109</v>
      </c>
      <c r="B5" s="2" t="s">
        <v>19</v>
      </c>
      <c r="C5" s="2" t="s">
        <v>99</v>
      </c>
      <c r="D5" s="5" t="s">
        <v>162</v>
      </c>
      <c r="E5" s="2" t="s">
        <v>489</v>
      </c>
      <c r="F5" s="5" t="s">
        <v>496</v>
      </c>
      <c r="G5" s="2">
        <v>500005</v>
      </c>
      <c r="H5" s="28" t="s">
        <v>557</v>
      </c>
    </row>
    <row r="6" spans="1:8" x14ac:dyDescent="0.25">
      <c r="A6" s="8" t="s">
        <v>110</v>
      </c>
      <c r="B6" s="2" t="s">
        <v>20</v>
      </c>
      <c r="C6" s="2" t="s">
        <v>84</v>
      </c>
      <c r="D6" s="5" t="s">
        <v>163</v>
      </c>
      <c r="E6" s="2" t="s">
        <v>489</v>
      </c>
      <c r="F6" s="5" t="s">
        <v>496</v>
      </c>
      <c r="G6" s="2">
        <v>500006</v>
      </c>
      <c r="H6" s="28" t="s">
        <v>556</v>
      </c>
    </row>
    <row r="7" spans="1:8" x14ac:dyDescent="0.25">
      <c r="A7" s="8" t="s">
        <v>111</v>
      </c>
      <c r="B7" s="2" t="s">
        <v>21</v>
      </c>
      <c r="C7" s="2" t="s">
        <v>82</v>
      </c>
      <c r="D7" s="5" t="s">
        <v>164</v>
      </c>
      <c r="E7" s="2" t="s">
        <v>489</v>
      </c>
      <c r="F7" s="5" t="s">
        <v>496</v>
      </c>
      <c r="G7" s="2">
        <v>500007</v>
      </c>
      <c r="H7" s="28" t="s">
        <v>556</v>
      </c>
    </row>
    <row r="8" spans="1:8" x14ac:dyDescent="0.25">
      <c r="A8" s="8" t="s">
        <v>112</v>
      </c>
      <c r="B8" s="2" t="s">
        <v>22</v>
      </c>
      <c r="C8" s="2" t="s">
        <v>90</v>
      </c>
      <c r="D8" s="5" t="s">
        <v>165</v>
      </c>
      <c r="E8" s="2" t="s">
        <v>489</v>
      </c>
      <c r="F8" s="5" t="s">
        <v>496</v>
      </c>
      <c r="G8" s="2">
        <v>500002</v>
      </c>
      <c r="H8" s="28" t="s">
        <v>556</v>
      </c>
    </row>
    <row r="9" spans="1:8" x14ac:dyDescent="0.25">
      <c r="A9" s="8" t="s">
        <v>113</v>
      </c>
      <c r="B9" s="2" t="s">
        <v>23</v>
      </c>
      <c r="C9" s="2" t="s">
        <v>105</v>
      </c>
      <c r="D9" s="2" t="s">
        <v>159</v>
      </c>
      <c r="E9" s="2" t="s">
        <v>489</v>
      </c>
      <c r="F9" s="5" t="s">
        <v>496</v>
      </c>
      <c r="G9" s="2">
        <v>500003</v>
      </c>
      <c r="H9" s="28" t="s">
        <v>556</v>
      </c>
    </row>
    <row r="10" spans="1:8" x14ac:dyDescent="0.25">
      <c r="A10" s="8" t="s">
        <v>114</v>
      </c>
      <c r="B10" s="2" t="s">
        <v>24</v>
      </c>
      <c r="C10" s="2" t="s">
        <v>100</v>
      </c>
      <c r="D10" s="5" t="s">
        <v>160</v>
      </c>
      <c r="E10" s="2" t="s">
        <v>490</v>
      </c>
      <c r="F10" s="5" t="s">
        <v>496</v>
      </c>
      <c r="G10" s="2">
        <v>500004</v>
      </c>
      <c r="H10" s="28" t="s">
        <v>556</v>
      </c>
    </row>
    <row r="11" spans="1:8" x14ac:dyDescent="0.25">
      <c r="A11" s="8" t="s">
        <v>115</v>
      </c>
      <c r="B11" s="2" t="s">
        <v>25</v>
      </c>
      <c r="C11" s="2" t="s">
        <v>82</v>
      </c>
      <c r="D11" s="5" t="s">
        <v>161</v>
      </c>
      <c r="E11" s="2" t="s">
        <v>490</v>
      </c>
      <c r="F11" s="5" t="s">
        <v>237</v>
      </c>
      <c r="G11" s="2">
        <v>500005</v>
      </c>
      <c r="H11" s="28" t="s">
        <v>558</v>
      </c>
    </row>
    <row r="12" spans="1:8" x14ac:dyDescent="0.25">
      <c r="A12" s="8" t="s">
        <v>116</v>
      </c>
      <c r="B12" s="2" t="s">
        <v>26</v>
      </c>
      <c r="C12" s="2" t="s">
        <v>94</v>
      </c>
      <c r="D12" s="5" t="s">
        <v>162</v>
      </c>
      <c r="E12" s="2" t="s">
        <v>490</v>
      </c>
      <c r="F12" s="5" t="s">
        <v>237</v>
      </c>
      <c r="G12" s="2">
        <v>500006</v>
      </c>
      <c r="H12" s="28" t="s">
        <v>558</v>
      </c>
    </row>
    <row r="13" spans="1:8" x14ac:dyDescent="0.25">
      <c r="A13" s="8" t="s">
        <v>117</v>
      </c>
      <c r="B13" s="2" t="s">
        <v>27</v>
      </c>
      <c r="C13" s="2" t="s">
        <v>84</v>
      </c>
      <c r="D13" s="5" t="s">
        <v>163</v>
      </c>
      <c r="E13" s="2" t="s">
        <v>490</v>
      </c>
      <c r="F13" s="5" t="s">
        <v>237</v>
      </c>
      <c r="G13" s="2">
        <v>500007</v>
      </c>
      <c r="H13" s="28" t="s">
        <v>558</v>
      </c>
    </row>
    <row r="14" spans="1:8" x14ac:dyDescent="0.25">
      <c r="A14" s="8" t="s">
        <v>118</v>
      </c>
      <c r="B14" s="2" t="s">
        <v>28</v>
      </c>
      <c r="C14" s="2" t="s">
        <v>88</v>
      </c>
      <c r="D14" s="5" t="s">
        <v>164</v>
      </c>
      <c r="E14" s="2" t="s">
        <v>490</v>
      </c>
      <c r="F14" s="5" t="s">
        <v>237</v>
      </c>
      <c r="G14" s="2">
        <v>500002</v>
      </c>
      <c r="H14" s="28" t="s">
        <v>558</v>
      </c>
    </row>
    <row r="15" spans="1:8" x14ac:dyDescent="0.25">
      <c r="A15" s="8" t="s">
        <v>119</v>
      </c>
      <c r="B15" s="2" t="s">
        <v>29</v>
      </c>
      <c r="C15" s="2" t="s">
        <v>91</v>
      </c>
      <c r="D15" s="5" t="s">
        <v>165</v>
      </c>
      <c r="E15" s="2" t="s">
        <v>490</v>
      </c>
      <c r="F15" s="5" t="s">
        <v>237</v>
      </c>
      <c r="G15" s="2">
        <v>500003</v>
      </c>
      <c r="H15" s="28" t="s">
        <v>561</v>
      </c>
    </row>
    <row r="16" spans="1:8" x14ac:dyDescent="0.25">
      <c r="A16" s="8" t="s">
        <v>120</v>
      </c>
      <c r="B16" s="2" t="s">
        <v>30</v>
      </c>
      <c r="C16" s="2" t="s">
        <v>104</v>
      </c>
      <c r="D16" s="2" t="s">
        <v>159</v>
      </c>
      <c r="E16" s="2" t="s">
        <v>491</v>
      </c>
      <c r="F16" s="5" t="s">
        <v>237</v>
      </c>
      <c r="G16" s="2">
        <v>500004</v>
      </c>
      <c r="H16" s="28" t="s">
        <v>561</v>
      </c>
    </row>
    <row r="17" spans="1:8" x14ac:dyDescent="0.25">
      <c r="A17" s="8" t="s">
        <v>121</v>
      </c>
      <c r="B17" s="2" t="s">
        <v>31</v>
      </c>
      <c r="C17" s="2" t="s">
        <v>102</v>
      </c>
      <c r="D17" s="5" t="s">
        <v>160</v>
      </c>
      <c r="E17" s="2" t="s">
        <v>491</v>
      </c>
      <c r="F17" s="5" t="s">
        <v>237</v>
      </c>
      <c r="G17" s="2">
        <v>500005</v>
      </c>
      <c r="H17" s="28" t="s">
        <v>561</v>
      </c>
    </row>
    <row r="18" spans="1:8" x14ac:dyDescent="0.25">
      <c r="A18" s="8" t="s">
        <v>122</v>
      </c>
      <c r="B18" s="2" t="s">
        <v>32</v>
      </c>
      <c r="C18" s="2" t="s">
        <v>103</v>
      </c>
      <c r="D18" s="5" t="s">
        <v>161</v>
      </c>
      <c r="E18" s="2" t="s">
        <v>491</v>
      </c>
      <c r="F18" s="5" t="s">
        <v>237</v>
      </c>
      <c r="G18" s="2">
        <v>500006</v>
      </c>
      <c r="H18" s="28" t="s">
        <v>561</v>
      </c>
    </row>
    <row r="19" spans="1:8" x14ac:dyDescent="0.25">
      <c r="A19" s="8" t="s">
        <v>123</v>
      </c>
      <c r="B19" s="2" t="s">
        <v>33</v>
      </c>
      <c r="C19" s="2" t="s">
        <v>82</v>
      </c>
      <c r="D19" s="5" t="s">
        <v>162</v>
      </c>
      <c r="E19" s="2" t="s">
        <v>491</v>
      </c>
      <c r="F19" s="5" t="s">
        <v>237</v>
      </c>
      <c r="G19" s="2">
        <v>500007</v>
      </c>
      <c r="H19" s="28" t="s">
        <v>561</v>
      </c>
    </row>
    <row r="20" spans="1:8" x14ac:dyDescent="0.25">
      <c r="A20" s="8" t="s">
        <v>124</v>
      </c>
      <c r="B20" s="2" t="s">
        <v>34</v>
      </c>
      <c r="C20" s="2" t="s">
        <v>98</v>
      </c>
      <c r="D20" s="5" t="s">
        <v>163</v>
      </c>
      <c r="E20" s="2" t="s">
        <v>491</v>
      </c>
      <c r="F20" s="5" t="s">
        <v>237</v>
      </c>
      <c r="G20" s="2">
        <v>500002</v>
      </c>
      <c r="H20" s="28" t="s">
        <v>559</v>
      </c>
    </row>
    <row r="21" spans="1:8" x14ac:dyDescent="0.25">
      <c r="A21" s="8" t="s">
        <v>125</v>
      </c>
      <c r="B21" s="2" t="s">
        <v>35</v>
      </c>
      <c r="C21" s="2" t="s">
        <v>82</v>
      </c>
      <c r="D21" s="5" t="s">
        <v>164</v>
      </c>
      <c r="E21" s="2" t="s">
        <v>491</v>
      </c>
      <c r="F21" s="5" t="s">
        <v>238</v>
      </c>
      <c r="G21" s="2">
        <v>500003</v>
      </c>
      <c r="H21" s="28" t="s">
        <v>559</v>
      </c>
    </row>
    <row r="22" spans="1:8" x14ac:dyDescent="0.25">
      <c r="A22" s="8" t="s">
        <v>126</v>
      </c>
      <c r="B22" s="2" t="s">
        <v>36</v>
      </c>
      <c r="C22" s="2" t="s">
        <v>88</v>
      </c>
      <c r="D22" s="5" t="s">
        <v>165</v>
      </c>
      <c r="E22" s="2" t="s">
        <v>491</v>
      </c>
      <c r="F22" s="5" t="s">
        <v>238</v>
      </c>
      <c r="G22" s="2">
        <v>500004</v>
      </c>
      <c r="H22" s="28" t="s">
        <v>559</v>
      </c>
    </row>
    <row r="23" spans="1:8" x14ac:dyDescent="0.25">
      <c r="A23" s="8" t="s">
        <v>127</v>
      </c>
      <c r="B23" s="2" t="s">
        <v>37</v>
      </c>
      <c r="C23" s="2" t="s">
        <v>87</v>
      </c>
      <c r="D23" s="2" t="s">
        <v>159</v>
      </c>
      <c r="E23" s="2" t="s">
        <v>492</v>
      </c>
      <c r="F23" s="5" t="s">
        <v>238</v>
      </c>
      <c r="G23" s="2">
        <v>500005</v>
      </c>
      <c r="H23" s="28" t="s">
        <v>559</v>
      </c>
    </row>
    <row r="24" spans="1:8" x14ac:dyDescent="0.25">
      <c r="A24" s="8" t="s">
        <v>128</v>
      </c>
      <c r="B24" s="2" t="s">
        <v>38</v>
      </c>
      <c r="C24" s="2" t="s">
        <v>86</v>
      </c>
      <c r="D24" s="5" t="s">
        <v>160</v>
      </c>
      <c r="E24" s="2" t="s">
        <v>492</v>
      </c>
      <c r="F24" s="5" t="s">
        <v>238</v>
      </c>
      <c r="G24" s="2">
        <v>500006</v>
      </c>
      <c r="H24" s="28" t="s">
        <v>559</v>
      </c>
    </row>
    <row r="25" spans="1:8" x14ac:dyDescent="0.25">
      <c r="A25" s="8" t="s">
        <v>129</v>
      </c>
      <c r="B25" s="2" t="s">
        <v>39</v>
      </c>
      <c r="C25" s="2" t="s">
        <v>92</v>
      </c>
      <c r="D25" s="5" t="s">
        <v>161</v>
      </c>
      <c r="E25" s="2" t="s">
        <v>492</v>
      </c>
      <c r="F25" s="5" t="s">
        <v>238</v>
      </c>
      <c r="G25" s="2">
        <v>500007</v>
      </c>
      <c r="H25" s="28" t="s">
        <v>560</v>
      </c>
    </row>
    <row r="26" spans="1:8" x14ac:dyDescent="0.25">
      <c r="A26" s="8" t="s">
        <v>130</v>
      </c>
      <c r="B26" s="2" t="s">
        <v>40</v>
      </c>
      <c r="C26" s="2" t="s">
        <v>100</v>
      </c>
      <c r="D26" s="5" t="s">
        <v>162</v>
      </c>
      <c r="E26" s="2" t="s">
        <v>492</v>
      </c>
      <c r="F26" s="5" t="s">
        <v>238</v>
      </c>
      <c r="G26" s="2">
        <v>500002</v>
      </c>
      <c r="H26" s="28" t="s">
        <v>560</v>
      </c>
    </row>
    <row r="27" spans="1:8" x14ac:dyDescent="0.25">
      <c r="A27" s="8" t="s">
        <v>131</v>
      </c>
      <c r="B27" s="2" t="s">
        <v>41</v>
      </c>
      <c r="C27" s="2" t="s">
        <v>98</v>
      </c>
      <c r="D27" s="5" t="s">
        <v>163</v>
      </c>
      <c r="E27" s="2" t="s">
        <v>492</v>
      </c>
      <c r="F27" s="5" t="s">
        <v>238</v>
      </c>
      <c r="G27" s="2">
        <v>500003</v>
      </c>
      <c r="H27" s="28" t="s">
        <v>560</v>
      </c>
    </row>
    <row r="28" spans="1:8" x14ac:dyDescent="0.25">
      <c r="A28" s="8" t="s">
        <v>132</v>
      </c>
      <c r="B28" s="2" t="s">
        <v>42</v>
      </c>
      <c r="C28" s="2" t="s">
        <v>99</v>
      </c>
      <c r="D28" s="5" t="s">
        <v>164</v>
      </c>
      <c r="E28" s="2" t="s">
        <v>492</v>
      </c>
      <c r="F28" s="5" t="s">
        <v>238</v>
      </c>
      <c r="G28" s="2">
        <v>500004</v>
      </c>
      <c r="H28" s="28" t="s">
        <v>560</v>
      </c>
    </row>
    <row r="29" spans="1:8" x14ac:dyDescent="0.25">
      <c r="A29" s="8" t="s">
        <v>133</v>
      </c>
      <c r="B29" s="2" t="s">
        <v>43</v>
      </c>
      <c r="C29" s="2" t="s">
        <v>104</v>
      </c>
      <c r="D29" s="5" t="s">
        <v>165</v>
      </c>
      <c r="E29" s="2" t="s">
        <v>492</v>
      </c>
      <c r="F29" s="5" t="s">
        <v>238</v>
      </c>
      <c r="G29" s="2">
        <v>500005</v>
      </c>
      <c r="H29" s="28" t="s">
        <v>560</v>
      </c>
    </row>
    <row r="30" spans="1:8" x14ac:dyDescent="0.25">
      <c r="A30" s="8" t="s">
        <v>134</v>
      </c>
      <c r="B30" s="2" t="s">
        <v>44</v>
      </c>
      <c r="C30" s="2" t="s">
        <v>100</v>
      </c>
      <c r="D30" s="2" t="s">
        <v>159</v>
      </c>
      <c r="E30" s="2" t="s">
        <v>493</v>
      </c>
      <c r="F30" s="5" t="s">
        <v>238</v>
      </c>
      <c r="G30" s="2">
        <v>500006</v>
      </c>
      <c r="H30" s="28" t="s">
        <v>562</v>
      </c>
    </row>
    <row r="31" spans="1:8" x14ac:dyDescent="0.25">
      <c r="A31" s="8" t="s">
        <v>135</v>
      </c>
      <c r="B31" s="2" t="s">
        <v>45</v>
      </c>
      <c r="C31" s="2" t="s">
        <v>90</v>
      </c>
      <c r="D31" s="5" t="s">
        <v>160</v>
      </c>
      <c r="E31" s="2" t="s">
        <v>493</v>
      </c>
      <c r="F31" s="5" t="s">
        <v>497</v>
      </c>
      <c r="G31" s="2">
        <v>500007</v>
      </c>
      <c r="H31" s="28" t="s">
        <v>562</v>
      </c>
    </row>
    <row r="32" spans="1:8" x14ac:dyDescent="0.25">
      <c r="A32" s="8" t="s">
        <v>136</v>
      </c>
      <c r="B32" s="2" t="s">
        <v>46</v>
      </c>
      <c r="C32" s="2" t="s">
        <v>87</v>
      </c>
      <c r="D32" s="5" t="s">
        <v>161</v>
      </c>
      <c r="E32" s="2" t="s">
        <v>493</v>
      </c>
      <c r="F32" s="5" t="s">
        <v>497</v>
      </c>
      <c r="G32" s="2">
        <v>500002</v>
      </c>
      <c r="H32" s="28" t="s">
        <v>562</v>
      </c>
    </row>
    <row r="33" spans="1:8" x14ac:dyDescent="0.25">
      <c r="A33" s="8" t="s">
        <v>137</v>
      </c>
      <c r="B33" s="2" t="s">
        <v>47</v>
      </c>
      <c r="C33" s="2" t="s">
        <v>104</v>
      </c>
      <c r="D33" s="5" t="s">
        <v>162</v>
      </c>
      <c r="E33" s="2" t="s">
        <v>493</v>
      </c>
      <c r="F33" s="5" t="s">
        <v>497</v>
      </c>
      <c r="G33" s="2">
        <v>500003</v>
      </c>
      <c r="H33" s="28" t="s">
        <v>562</v>
      </c>
    </row>
    <row r="34" spans="1:8" x14ac:dyDescent="0.25">
      <c r="A34" s="8" t="s">
        <v>138</v>
      </c>
      <c r="B34" s="2" t="s">
        <v>48</v>
      </c>
      <c r="C34" s="2" t="s">
        <v>96</v>
      </c>
      <c r="D34" s="5" t="s">
        <v>163</v>
      </c>
      <c r="E34" s="2" t="s">
        <v>493</v>
      </c>
      <c r="F34" s="5" t="s">
        <v>497</v>
      </c>
      <c r="G34" s="2">
        <v>500004</v>
      </c>
      <c r="H34" s="28" t="s">
        <v>562</v>
      </c>
    </row>
    <row r="35" spans="1:8" x14ac:dyDescent="0.25">
      <c r="A35" s="8" t="s">
        <v>139</v>
      </c>
      <c r="B35" s="2" t="s">
        <v>49</v>
      </c>
      <c r="C35" s="2" t="s">
        <v>105</v>
      </c>
      <c r="D35" s="5" t="s">
        <v>164</v>
      </c>
      <c r="E35" s="2" t="s">
        <v>493</v>
      </c>
      <c r="F35" s="5" t="s">
        <v>497</v>
      </c>
      <c r="G35" s="2">
        <v>500005</v>
      </c>
      <c r="H35" s="28" t="s">
        <v>563</v>
      </c>
    </row>
    <row r="36" spans="1:8" x14ac:dyDescent="0.25">
      <c r="A36" s="8" t="s">
        <v>140</v>
      </c>
      <c r="B36" s="2" t="s">
        <v>50</v>
      </c>
      <c r="C36" s="2" t="s">
        <v>88</v>
      </c>
      <c r="D36" s="5" t="s">
        <v>165</v>
      </c>
      <c r="E36" s="2" t="s">
        <v>493</v>
      </c>
      <c r="F36" s="5" t="s">
        <v>497</v>
      </c>
      <c r="G36" s="2">
        <v>500006</v>
      </c>
      <c r="H36" s="28" t="s">
        <v>563</v>
      </c>
    </row>
    <row r="37" spans="1:8" x14ac:dyDescent="0.25">
      <c r="A37" s="8" t="s">
        <v>141</v>
      </c>
      <c r="B37" s="2" t="s">
        <v>51</v>
      </c>
      <c r="C37" s="2" t="s">
        <v>89</v>
      </c>
      <c r="D37" s="2" t="s">
        <v>159</v>
      </c>
      <c r="E37" s="2" t="s">
        <v>493</v>
      </c>
      <c r="F37" s="5" t="s">
        <v>497</v>
      </c>
      <c r="G37" s="2">
        <v>500007</v>
      </c>
      <c r="H37" s="28" t="s">
        <v>563</v>
      </c>
    </row>
    <row r="38" spans="1:8" x14ac:dyDescent="0.25">
      <c r="A38" s="8" t="s">
        <v>142</v>
      </c>
      <c r="B38" s="2" t="s">
        <v>52</v>
      </c>
      <c r="C38" s="2" t="s">
        <v>86</v>
      </c>
      <c r="D38" s="5" t="s">
        <v>160</v>
      </c>
      <c r="E38" s="2" t="s">
        <v>493</v>
      </c>
      <c r="F38" s="5" t="s">
        <v>497</v>
      </c>
      <c r="G38" s="2">
        <v>500002</v>
      </c>
      <c r="H38" s="28" t="s">
        <v>563</v>
      </c>
    </row>
    <row r="39" spans="1:8" x14ac:dyDescent="0.25">
      <c r="A39" s="8" t="s">
        <v>143</v>
      </c>
      <c r="B39" s="2" t="s">
        <v>53</v>
      </c>
      <c r="C39" s="2" t="s">
        <v>102</v>
      </c>
      <c r="D39" s="5" t="s">
        <v>161</v>
      </c>
      <c r="E39" s="2" t="s">
        <v>494</v>
      </c>
      <c r="F39" s="5" t="s">
        <v>497</v>
      </c>
      <c r="G39" s="2">
        <v>500003</v>
      </c>
      <c r="H39" s="28" t="s">
        <v>563</v>
      </c>
    </row>
    <row r="40" spans="1:8" x14ac:dyDescent="0.25">
      <c r="A40" s="8" t="s">
        <v>144</v>
      </c>
      <c r="B40" s="2" t="s">
        <v>54</v>
      </c>
      <c r="C40" s="2" t="s">
        <v>91</v>
      </c>
      <c r="D40" s="5" t="s">
        <v>162</v>
      </c>
      <c r="E40" s="2" t="s">
        <v>494</v>
      </c>
      <c r="F40" s="5" t="s">
        <v>497</v>
      </c>
      <c r="G40" s="2">
        <v>500004</v>
      </c>
      <c r="H40" s="28" t="s">
        <v>555</v>
      </c>
    </row>
    <row r="41" spans="1:8" x14ac:dyDescent="0.25">
      <c r="A41" s="8" t="s">
        <v>145</v>
      </c>
      <c r="B41" s="2" t="s">
        <v>55</v>
      </c>
      <c r="C41" s="2" t="s">
        <v>86</v>
      </c>
      <c r="D41" s="5" t="s">
        <v>163</v>
      </c>
      <c r="E41" s="2" t="s">
        <v>494</v>
      </c>
      <c r="F41" s="5" t="s">
        <v>497</v>
      </c>
      <c r="G41" s="2">
        <v>500005</v>
      </c>
      <c r="H41" s="28" t="s">
        <v>555</v>
      </c>
    </row>
    <row r="42" spans="1:8" x14ac:dyDescent="0.25">
      <c r="A42" s="8" t="s">
        <v>146</v>
      </c>
      <c r="B42" s="2" t="s">
        <v>56</v>
      </c>
      <c r="C42" s="2" t="s">
        <v>105</v>
      </c>
      <c r="D42" s="5" t="s">
        <v>164</v>
      </c>
      <c r="E42" s="2" t="s">
        <v>494</v>
      </c>
      <c r="F42" s="5" t="s">
        <v>498</v>
      </c>
      <c r="G42" s="2">
        <v>500006</v>
      </c>
      <c r="H42" s="28" t="s">
        <v>555</v>
      </c>
    </row>
    <row r="43" spans="1:8" x14ac:dyDescent="0.25">
      <c r="A43" s="8" t="s">
        <v>147</v>
      </c>
      <c r="B43" s="2" t="s">
        <v>57</v>
      </c>
      <c r="C43" s="2" t="s">
        <v>88</v>
      </c>
      <c r="D43" s="5" t="s">
        <v>165</v>
      </c>
      <c r="E43" s="2" t="s">
        <v>494</v>
      </c>
      <c r="F43" s="5" t="s">
        <v>498</v>
      </c>
      <c r="G43" s="2">
        <v>500007</v>
      </c>
      <c r="H43" s="28" t="s">
        <v>555</v>
      </c>
    </row>
    <row r="44" spans="1:8" x14ac:dyDescent="0.25">
      <c r="A44" s="8" t="s">
        <v>148</v>
      </c>
      <c r="B44" s="2" t="s">
        <v>58</v>
      </c>
      <c r="C44" s="2" t="s">
        <v>93</v>
      </c>
      <c r="D44" s="2" t="s">
        <v>159</v>
      </c>
      <c r="E44" s="2" t="s">
        <v>494</v>
      </c>
      <c r="F44" s="5" t="s">
        <v>498</v>
      </c>
      <c r="G44" s="2">
        <v>500002</v>
      </c>
      <c r="H44" s="28" t="s">
        <v>555</v>
      </c>
    </row>
    <row r="45" spans="1:8" x14ac:dyDescent="0.25">
      <c r="A45" s="8" t="s">
        <v>149</v>
      </c>
      <c r="B45" s="2" t="s">
        <v>59</v>
      </c>
      <c r="C45" s="2" t="s">
        <v>93</v>
      </c>
      <c r="D45" s="5" t="s">
        <v>160</v>
      </c>
      <c r="E45" s="2" t="s">
        <v>494</v>
      </c>
      <c r="F45" s="5" t="s">
        <v>498</v>
      </c>
      <c r="G45" s="2">
        <v>500003</v>
      </c>
      <c r="H45" s="28" t="s">
        <v>564</v>
      </c>
    </row>
    <row r="46" spans="1:8" x14ac:dyDescent="0.25">
      <c r="A46" s="8" t="s">
        <v>150</v>
      </c>
      <c r="B46" s="2" t="s">
        <v>60</v>
      </c>
      <c r="C46" s="2" t="s">
        <v>104</v>
      </c>
      <c r="D46" s="5" t="s">
        <v>161</v>
      </c>
      <c r="E46" s="2" t="s">
        <v>494</v>
      </c>
      <c r="F46" s="5" t="s">
        <v>498</v>
      </c>
      <c r="G46" s="2">
        <v>500004</v>
      </c>
      <c r="H46" s="28" t="s">
        <v>564</v>
      </c>
    </row>
    <row r="47" spans="1:8" x14ac:dyDescent="0.25">
      <c r="A47" s="8" t="s">
        <v>151</v>
      </c>
      <c r="B47" s="2" t="s">
        <v>61</v>
      </c>
      <c r="C47" s="2" t="s">
        <v>105</v>
      </c>
      <c r="D47" s="5" t="s">
        <v>162</v>
      </c>
      <c r="E47" s="2" t="s">
        <v>494</v>
      </c>
      <c r="F47" s="5" t="s">
        <v>498</v>
      </c>
      <c r="G47" s="2">
        <v>500005</v>
      </c>
      <c r="H47" s="28" t="s">
        <v>564</v>
      </c>
    </row>
    <row r="48" spans="1:8" x14ac:dyDescent="0.25">
      <c r="A48" s="8" t="s">
        <v>152</v>
      </c>
      <c r="B48" s="2" t="s">
        <v>62</v>
      </c>
      <c r="C48" s="2" t="s">
        <v>89</v>
      </c>
      <c r="D48" s="5" t="s">
        <v>163</v>
      </c>
      <c r="E48" s="2" t="s">
        <v>494</v>
      </c>
      <c r="F48" s="5" t="s">
        <v>498</v>
      </c>
      <c r="G48" s="2">
        <v>500006</v>
      </c>
      <c r="H48" s="28" t="s">
        <v>564</v>
      </c>
    </row>
    <row r="49" spans="1:8" x14ac:dyDescent="0.25">
      <c r="A49" s="8" t="s">
        <v>153</v>
      </c>
      <c r="B49" s="2" t="s">
        <v>63</v>
      </c>
      <c r="C49" s="2" t="s">
        <v>104</v>
      </c>
      <c r="D49" s="5" t="s">
        <v>164</v>
      </c>
      <c r="E49" s="2" t="s">
        <v>494</v>
      </c>
      <c r="F49" s="5" t="s">
        <v>498</v>
      </c>
      <c r="G49" s="2">
        <v>500007</v>
      </c>
      <c r="H49" s="28" t="s">
        <v>563</v>
      </c>
    </row>
    <row r="50" spans="1:8" x14ac:dyDescent="0.25">
      <c r="A50" s="8" t="s">
        <v>154</v>
      </c>
      <c r="B50" s="2" t="s">
        <v>64</v>
      </c>
      <c r="C50" s="2" t="s">
        <v>86</v>
      </c>
      <c r="D50" s="5" t="s">
        <v>165</v>
      </c>
      <c r="E50" s="2" t="s">
        <v>494</v>
      </c>
      <c r="F50" s="5" t="s">
        <v>498</v>
      </c>
      <c r="G50" s="2">
        <v>500002</v>
      </c>
      <c r="H50" s="28" t="s">
        <v>563</v>
      </c>
    </row>
    <row r="51" spans="1:8" x14ac:dyDescent="0.25">
      <c r="A51" s="8" t="s">
        <v>155</v>
      </c>
      <c r="B51" s="2" t="s">
        <v>65</v>
      </c>
      <c r="C51" s="2" t="s">
        <v>96</v>
      </c>
      <c r="D51" s="2" t="s">
        <v>159</v>
      </c>
      <c r="E51" s="2" t="s">
        <v>494</v>
      </c>
      <c r="F51" s="5" t="s">
        <v>498</v>
      </c>
      <c r="G51" s="2">
        <v>500003</v>
      </c>
      <c r="H51" s="28" t="s">
        <v>563</v>
      </c>
    </row>
  </sheetData>
  <phoneticPr fontId="2" type="noConversion"/>
  <pageMargins left="0.7" right="0.7" top="0.75" bottom="0.75" header="0.3" footer="0.3"/>
  <pageSetup orientation="portrait"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election activeCell="B15" sqref="B15"/>
    </sheetView>
  </sheetViews>
  <sheetFormatPr defaultRowHeight="15" x14ac:dyDescent="0.25"/>
  <cols>
    <col min="1" max="1" width="10.5703125" customWidth="1"/>
    <col min="2" max="2" width="9.140625" customWidth="1"/>
    <col min="3" max="3" width="11.42578125" customWidth="1"/>
    <col min="4" max="4" width="14.7109375" customWidth="1"/>
    <col min="5" max="5" width="19.28515625" customWidth="1"/>
  </cols>
  <sheetData>
    <row r="1" spans="1:5" x14ac:dyDescent="0.25">
      <c r="A1" s="19" t="s">
        <v>191</v>
      </c>
      <c r="B1" s="3" t="s">
        <v>156</v>
      </c>
      <c r="C1" s="3" t="s">
        <v>608</v>
      </c>
      <c r="D1" s="4" t="s">
        <v>243</v>
      </c>
      <c r="E1" s="27" t="s">
        <v>246</v>
      </c>
    </row>
    <row r="2" spans="1:5" x14ac:dyDescent="0.25">
      <c r="A2" s="8" t="str">
        <f>"P-"&amp;_xlfn.NUMBERVALUE(B2)</f>
        <v>P-43101</v>
      </c>
      <c r="B2" s="6">
        <v>43101</v>
      </c>
      <c r="C2" s="2" t="s">
        <v>192</v>
      </c>
      <c r="D2" s="2" t="s">
        <v>241</v>
      </c>
      <c r="E2" s="9" t="s">
        <v>244</v>
      </c>
    </row>
    <row r="3" spans="1:5" x14ac:dyDescent="0.25">
      <c r="A3" s="8" t="str">
        <f t="shared" ref="A3:A37" si="0">"P-"&amp;_xlfn.NUMBERVALUE(B3)</f>
        <v>P-43132</v>
      </c>
      <c r="B3" s="6">
        <v>43132</v>
      </c>
      <c r="C3" s="2" t="s">
        <v>193</v>
      </c>
      <c r="D3" s="2" t="s">
        <v>241</v>
      </c>
      <c r="E3" s="9" t="s">
        <v>244</v>
      </c>
    </row>
    <row r="4" spans="1:5" x14ac:dyDescent="0.25">
      <c r="A4" s="8" t="str">
        <f t="shared" si="0"/>
        <v>P-43160</v>
      </c>
      <c r="B4" s="6">
        <v>43160</v>
      </c>
      <c r="C4" s="2" t="s">
        <v>194</v>
      </c>
      <c r="D4" s="2" t="s">
        <v>242</v>
      </c>
      <c r="E4" s="9" t="s">
        <v>244</v>
      </c>
    </row>
    <row r="5" spans="1:5" x14ac:dyDescent="0.25">
      <c r="A5" s="8" t="str">
        <f t="shared" si="0"/>
        <v>P-43191</v>
      </c>
      <c r="B5" s="6">
        <v>43191</v>
      </c>
      <c r="C5" s="2" t="s">
        <v>195</v>
      </c>
      <c r="D5" s="2" t="s">
        <v>242</v>
      </c>
      <c r="E5" s="9" t="s">
        <v>244</v>
      </c>
    </row>
    <row r="6" spans="1:5" x14ac:dyDescent="0.25">
      <c r="A6" s="8" t="str">
        <f t="shared" si="0"/>
        <v>P-43221</v>
      </c>
      <c r="B6" s="6">
        <v>43221</v>
      </c>
      <c r="C6" s="2" t="s">
        <v>196</v>
      </c>
      <c r="D6" s="2" t="s">
        <v>242</v>
      </c>
      <c r="E6" s="9" t="s">
        <v>244</v>
      </c>
    </row>
    <row r="7" spans="1:5" x14ac:dyDescent="0.25">
      <c r="A7" s="8" t="str">
        <f t="shared" si="0"/>
        <v>P-43252</v>
      </c>
      <c r="B7" s="6">
        <v>43252</v>
      </c>
      <c r="C7" s="2" t="s">
        <v>197</v>
      </c>
      <c r="D7" s="2" t="s">
        <v>239</v>
      </c>
      <c r="E7" s="9" t="s">
        <v>244</v>
      </c>
    </row>
    <row r="8" spans="1:5" x14ac:dyDescent="0.25">
      <c r="A8" s="8" t="str">
        <f t="shared" si="0"/>
        <v>P-43282</v>
      </c>
      <c r="B8" s="6">
        <v>43282</v>
      </c>
      <c r="C8" s="2" t="s">
        <v>198</v>
      </c>
      <c r="D8" s="2" t="s">
        <v>239</v>
      </c>
      <c r="E8" s="9" t="s">
        <v>244</v>
      </c>
    </row>
    <row r="9" spans="1:5" x14ac:dyDescent="0.25">
      <c r="A9" s="8" t="str">
        <f t="shared" si="0"/>
        <v>P-43313</v>
      </c>
      <c r="B9" s="6">
        <v>43313</v>
      </c>
      <c r="C9" s="2" t="s">
        <v>199</v>
      </c>
      <c r="D9" s="2" t="s">
        <v>239</v>
      </c>
      <c r="E9" s="9" t="s">
        <v>244</v>
      </c>
    </row>
    <row r="10" spans="1:5" x14ac:dyDescent="0.25">
      <c r="A10" s="8" t="str">
        <f t="shared" si="0"/>
        <v>P-43344</v>
      </c>
      <c r="B10" s="6">
        <v>43344</v>
      </c>
      <c r="C10" s="2" t="s">
        <v>200</v>
      </c>
      <c r="D10" s="2" t="s">
        <v>240</v>
      </c>
      <c r="E10" s="9" t="s">
        <v>244</v>
      </c>
    </row>
    <row r="11" spans="1:5" x14ac:dyDescent="0.25">
      <c r="A11" s="8" t="str">
        <f t="shared" si="0"/>
        <v>P-43374</v>
      </c>
      <c r="B11" s="6">
        <v>43374</v>
      </c>
      <c r="C11" s="2" t="s">
        <v>201</v>
      </c>
      <c r="D11" s="2" t="s">
        <v>240</v>
      </c>
      <c r="E11" s="9" t="s">
        <v>244</v>
      </c>
    </row>
    <row r="12" spans="1:5" x14ac:dyDescent="0.25">
      <c r="A12" s="8" t="str">
        <f t="shared" si="0"/>
        <v>P-43405</v>
      </c>
      <c r="B12" s="6">
        <v>43405</v>
      </c>
      <c r="C12" s="2" t="s">
        <v>202</v>
      </c>
      <c r="D12" s="2" t="s">
        <v>240</v>
      </c>
      <c r="E12" s="9" t="s">
        <v>244</v>
      </c>
    </row>
    <row r="13" spans="1:5" x14ac:dyDescent="0.25">
      <c r="A13" s="8" t="str">
        <f t="shared" si="0"/>
        <v>P-43435</v>
      </c>
      <c r="B13" s="6">
        <v>43435</v>
      </c>
      <c r="C13" s="2" t="s">
        <v>203</v>
      </c>
      <c r="D13" s="2" t="s">
        <v>241</v>
      </c>
      <c r="E13" s="9" t="s">
        <v>244</v>
      </c>
    </row>
    <row r="14" spans="1:5" x14ac:dyDescent="0.25">
      <c r="A14" s="8" t="str">
        <f t="shared" si="0"/>
        <v>P-43466</v>
      </c>
      <c r="B14" s="6">
        <v>43466</v>
      </c>
      <c r="C14" s="2" t="s">
        <v>204</v>
      </c>
      <c r="D14" s="2" t="s">
        <v>241</v>
      </c>
      <c r="E14" s="9" t="s">
        <v>244</v>
      </c>
    </row>
    <row r="15" spans="1:5" x14ac:dyDescent="0.25">
      <c r="A15" s="8" t="str">
        <f t="shared" si="0"/>
        <v>P-43497</v>
      </c>
      <c r="B15" s="6">
        <v>43497</v>
      </c>
      <c r="C15" s="2" t="s">
        <v>205</v>
      </c>
      <c r="D15" s="2" t="s">
        <v>241</v>
      </c>
      <c r="E15" s="9" t="s">
        <v>244</v>
      </c>
    </row>
    <row r="16" spans="1:5" x14ac:dyDescent="0.25">
      <c r="A16" s="8" t="str">
        <f t="shared" si="0"/>
        <v>P-43525</v>
      </c>
      <c r="B16" s="6">
        <v>43525</v>
      </c>
      <c r="C16" s="2" t="s">
        <v>206</v>
      </c>
      <c r="D16" s="2" t="s">
        <v>242</v>
      </c>
      <c r="E16" s="9" t="s">
        <v>244</v>
      </c>
    </row>
    <row r="17" spans="1:5" x14ac:dyDescent="0.25">
      <c r="A17" s="8" t="str">
        <f t="shared" si="0"/>
        <v>P-43556</v>
      </c>
      <c r="B17" s="6">
        <v>43556</v>
      </c>
      <c r="C17" s="2" t="s">
        <v>207</v>
      </c>
      <c r="D17" s="2" t="s">
        <v>242</v>
      </c>
      <c r="E17" s="9" t="s">
        <v>244</v>
      </c>
    </row>
    <row r="18" spans="1:5" x14ac:dyDescent="0.25">
      <c r="A18" s="8" t="str">
        <f t="shared" si="0"/>
        <v>P-43586</v>
      </c>
      <c r="B18" s="6">
        <v>43586</v>
      </c>
      <c r="C18" s="2" t="s">
        <v>208</v>
      </c>
      <c r="D18" s="2" t="s">
        <v>242</v>
      </c>
      <c r="E18" s="9" t="s">
        <v>244</v>
      </c>
    </row>
    <row r="19" spans="1:5" x14ac:dyDescent="0.25">
      <c r="A19" s="8" t="str">
        <f t="shared" si="0"/>
        <v>P-43617</v>
      </c>
      <c r="B19" s="6">
        <v>43617</v>
      </c>
      <c r="C19" s="2" t="s">
        <v>209</v>
      </c>
      <c r="D19" s="2" t="s">
        <v>239</v>
      </c>
      <c r="E19" s="9" t="s">
        <v>244</v>
      </c>
    </row>
    <row r="20" spans="1:5" x14ac:dyDescent="0.25">
      <c r="A20" s="8" t="str">
        <f t="shared" si="0"/>
        <v>P-43647</v>
      </c>
      <c r="B20" s="6">
        <v>43647</v>
      </c>
      <c r="C20" s="2" t="s">
        <v>210</v>
      </c>
      <c r="D20" s="2" t="s">
        <v>239</v>
      </c>
      <c r="E20" s="9" t="s">
        <v>244</v>
      </c>
    </row>
    <row r="21" spans="1:5" x14ac:dyDescent="0.25">
      <c r="A21" s="8" t="str">
        <f t="shared" si="0"/>
        <v>P-43678</v>
      </c>
      <c r="B21" s="6">
        <v>43678</v>
      </c>
      <c r="C21" s="2" t="s">
        <v>211</v>
      </c>
      <c r="D21" s="2" t="s">
        <v>239</v>
      </c>
      <c r="E21" s="9" t="s">
        <v>244</v>
      </c>
    </row>
    <row r="22" spans="1:5" x14ac:dyDescent="0.25">
      <c r="A22" s="8" t="str">
        <f t="shared" si="0"/>
        <v>P-43709</v>
      </c>
      <c r="B22" s="6">
        <v>43709</v>
      </c>
      <c r="C22" s="2" t="s">
        <v>212</v>
      </c>
      <c r="D22" s="2" t="s">
        <v>240</v>
      </c>
      <c r="E22" s="9" t="s">
        <v>244</v>
      </c>
    </row>
    <row r="23" spans="1:5" x14ac:dyDescent="0.25">
      <c r="A23" s="8" t="str">
        <f t="shared" si="0"/>
        <v>P-43739</v>
      </c>
      <c r="B23" s="6">
        <v>43739</v>
      </c>
      <c r="C23" s="2" t="s">
        <v>213</v>
      </c>
      <c r="D23" s="2" t="s">
        <v>240</v>
      </c>
      <c r="E23" s="9" t="s">
        <v>244</v>
      </c>
    </row>
    <row r="24" spans="1:5" x14ac:dyDescent="0.25">
      <c r="A24" s="8" t="str">
        <f t="shared" si="0"/>
        <v>P-43770</v>
      </c>
      <c r="B24" s="6">
        <v>43770</v>
      </c>
      <c r="C24" s="2" t="s">
        <v>214</v>
      </c>
      <c r="D24" s="2" t="s">
        <v>240</v>
      </c>
      <c r="E24" s="9" t="s">
        <v>244</v>
      </c>
    </row>
    <row r="25" spans="1:5" x14ac:dyDescent="0.25">
      <c r="A25" s="8" t="str">
        <f t="shared" si="0"/>
        <v>P-43800</v>
      </c>
      <c r="B25" s="6">
        <v>43800</v>
      </c>
      <c r="C25" s="2" t="s">
        <v>215</v>
      </c>
      <c r="D25" s="2" t="s">
        <v>241</v>
      </c>
      <c r="E25" s="9" t="s">
        <v>244</v>
      </c>
    </row>
    <row r="26" spans="1:5" x14ac:dyDescent="0.25">
      <c r="A26" s="8" t="str">
        <f t="shared" si="0"/>
        <v>P-43831</v>
      </c>
      <c r="B26" s="6">
        <v>43831</v>
      </c>
      <c r="C26" s="2" t="s">
        <v>216</v>
      </c>
      <c r="D26" s="2" t="s">
        <v>241</v>
      </c>
      <c r="E26" s="9" t="s">
        <v>244</v>
      </c>
    </row>
    <row r="27" spans="1:5" x14ac:dyDescent="0.25">
      <c r="A27" s="8" t="str">
        <f t="shared" si="0"/>
        <v>P-43862</v>
      </c>
      <c r="B27" s="6">
        <v>43862</v>
      </c>
      <c r="C27" s="2" t="s">
        <v>217</v>
      </c>
      <c r="D27" s="2" t="s">
        <v>241</v>
      </c>
      <c r="E27" s="9" t="s">
        <v>244</v>
      </c>
    </row>
    <row r="28" spans="1:5" x14ac:dyDescent="0.25">
      <c r="A28" s="8" t="str">
        <f t="shared" si="0"/>
        <v>P-43891</v>
      </c>
      <c r="B28" s="6">
        <v>43891</v>
      </c>
      <c r="C28" s="2" t="s">
        <v>218</v>
      </c>
      <c r="D28" s="2" t="s">
        <v>242</v>
      </c>
      <c r="E28" s="9" t="s">
        <v>245</v>
      </c>
    </row>
    <row r="29" spans="1:5" x14ac:dyDescent="0.25">
      <c r="A29" s="8" t="str">
        <f t="shared" si="0"/>
        <v>P-43922</v>
      </c>
      <c r="B29" s="6">
        <v>43922</v>
      </c>
      <c r="C29" s="2" t="s">
        <v>219</v>
      </c>
      <c r="D29" s="2" t="s">
        <v>242</v>
      </c>
      <c r="E29" s="9" t="s">
        <v>245</v>
      </c>
    </row>
    <row r="30" spans="1:5" x14ac:dyDescent="0.25">
      <c r="A30" s="8" t="str">
        <f t="shared" si="0"/>
        <v>P-43952</v>
      </c>
      <c r="B30" s="6">
        <v>43952</v>
      </c>
      <c r="C30" s="2" t="s">
        <v>220</v>
      </c>
      <c r="D30" s="2" t="s">
        <v>242</v>
      </c>
      <c r="E30" s="9" t="s">
        <v>245</v>
      </c>
    </row>
    <row r="31" spans="1:5" x14ac:dyDescent="0.25">
      <c r="A31" s="8" t="str">
        <f t="shared" si="0"/>
        <v>P-43983</v>
      </c>
      <c r="B31" s="6">
        <v>43983</v>
      </c>
      <c r="C31" s="2" t="s">
        <v>221</v>
      </c>
      <c r="D31" s="2" t="s">
        <v>239</v>
      </c>
      <c r="E31" s="9" t="s">
        <v>245</v>
      </c>
    </row>
    <row r="32" spans="1:5" x14ac:dyDescent="0.25">
      <c r="A32" s="8" t="str">
        <f t="shared" si="0"/>
        <v>P-44013</v>
      </c>
      <c r="B32" s="6">
        <v>44013</v>
      </c>
      <c r="C32" s="2" t="s">
        <v>222</v>
      </c>
      <c r="D32" s="2" t="s">
        <v>239</v>
      </c>
      <c r="E32" s="9" t="s">
        <v>245</v>
      </c>
    </row>
    <row r="33" spans="1:5" x14ac:dyDescent="0.25">
      <c r="A33" s="8" t="str">
        <f t="shared" si="0"/>
        <v>P-44044</v>
      </c>
      <c r="B33" s="6">
        <v>44044</v>
      </c>
      <c r="C33" s="2" t="s">
        <v>223</v>
      </c>
      <c r="D33" s="2" t="s">
        <v>239</v>
      </c>
      <c r="E33" s="9" t="s">
        <v>245</v>
      </c>
    </row>
    <row r="34" spans="1:5" x14ac:dyDescent="0.25">
      <c r="A34" s="8" t="str">
        <f t="shared" si="0"/>
        <v>P-44075</v>
      </c>
      <c r="B34" s="6">
        <v>44075</v>
      </c>
      <c r="C34" s="2" t="s">
        <v>224</v>
      </c>
      <c r="D34" s="2" t="s">
        <v>240</v>
      </c>
      <c r="E34" s="9" t="s">
        <v>245</v>
      </c>
    </row>
    <row r="35" spans="1:5" x14ac:dyDescent="0.25">
      <c r="A35" s="8" t="str">
        <f t="shared" si="0"/>
        <v>P-44105</v>
      </c>
      <c r="B35" s="6">
        <v>44105</v>
      </c>
      <c r="C35" s="2" t="s">
        <v>225</v>
      </c>
      <c r="D35" s="2" t="s">
        <v>240</v>
      </c>
      <c r="E35" s="9" t="s">
        <v>245</v>
      </c>
    </row>
    <row r="36" spans="1:5" x14ac:dyDescent="0.25">
      <c r="A36" s="8" t="str">
        <f t="shared" si="0"/>
        <v>P-44136</v>
      </c>
      <c r="B36" s="6">
        <v>44136</v>
      </c>
      <c r="C36" s="2" t="s">
        <v>226</v>
      </c>
      <c r="D36" s="2" t="s">
        <v>240</v>
      </c>
      <c r="E36" s="9" t="s">
        <v>245</v>
      </c>
    </row>
    <row r="37" spans="1:5" x14ac:dyDescent="0.25">
      <c r="A37" s="14" t="str">
        <f t="shared" si="0"/>
        <v>P-44166</v>
      </c>
      <c r="B37" s="29">
        <v>44166</v>
      </c>
      <c r="C37" s="15" t="s">
        <v>227</v>
      </c>
      <c r="D37" s="15" t="s">
        <v>241</v>
      </c>
      <c r="E37" s="16" t="s">
        <v>245</v>
      </c>
    </row>
  </sheetData>
  <phoneticPr fontId="2" type="noConversion"/>
  <pageMargins left="0.7" right="0.7" top="0.75" bottom="0.75" header="0.3" footer="0.3"/>
  <pageSetup orientation="portrait" horizontalDpi="1200" verticalDpi="12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Normal="100" workbookViewId="0">
      <selection activeCell="B3" sqref="B3"/>
    </sheetView>
  </sheetViews>
  <sheetFormatPr defaultRowHeight="15" x14ac:dyDescent="0.25"/>
  <cols>
    <col min="1" max="1" width="21" customWidth="1"/>
    <col min="2" max="2" width="19.7109375" customWidth="1"/>
    <col min="3" max="3" width="11.7109375" customWidth="1"/>
    <col min="4" max="4" width="13.42578125" customWidth="1"/>
    <col min="5" max="5" width="16.42578125" customWidth="1"/>
    <col min="6" max="6" width="17" customWidth="1"/>
    <col min="7" max="7" width="12.85546875" customWidth="1"/>
    <col min="8" max="8" width="20.7109375" bestFit="1" customWidth="1"/>
    <col min="9" max="9" width="13.42578125" bestFit="1" customWidth="1"/>
    <col min="10" max="10" width="19.85546875" bestFit="1" customWidth="1"/>
    <col min="11" max="11" width="11.85546875" bestFit="1" customWidth="1"/>
    <col min="12" max="12" width="17" bestFit="1" customWidth="1"/>
    <col min="13" max="13" width="10.42578125" bestFit="1" customWidth="1"/>
    <col min="14" max="14" width="10.7109375" bestFit="1" customWidth="1"/>
  </cols>
  <sheetData>
    <row r="1" spans="1:6" ht="15.75" x14ac:dyDescent="0.25">
      <c r="A1" s="18" t="s">
        <v>610</v>
      </c>
      <c r="B1" s="18" t="s">
        <v>611</v>
      </c>
      <c r="C1" s="18" t="s">
        <v>235</v>
      </c>
      <c r="D1" s="18" t="s">
        <v>612</v>
      </c>
      <c r="E1" s="18" t="s">
        <v>613</v>
      </c>
      <c r="F1" s="18" t="s">
        <v>608</v>
      </c>
    </row>
    <row r="2" spans="1:6" x14ac:dyDescent="0.25">
      <c r="A2" s="2" t="s">
        <v>610</v>
      </c>
      <c r="B2" s="2" t="s">
        <v>13</v>
      </c>
      <c r="C2" s="2" t="s">
        <v>609</v>
      </c>
      <c r="D2" s="2" t="s">
        <v>167</v>
      </c>
      <c r="E2" s="2" t="s">
        <v>18</v>
      </c>
      <c r="F2" s="2" t="s">
        <v>608</v>
      </c>
    </row>
    <row r="3" spans="1:6" x14ac:dyDescent="0.25">
      <c r="A3" s="2" t="s">
        <v>13</v>
      </c>
      <c r="B3" s="2" t="s">
        <v>0</v>
      </c>
      <c r="C3" s="2" t="s">
        <v>16</v>
      </c>
      <c r="D3" s="2" t="s">
        <v>166</v>
      </c>
      <c r="E3" s="2" t="s">
        <v>277</v>
      </c>
      <c r="F3" s="2" t="s">
        <v>156</v>
      </c>
    </row>
    <row r="4" spans="1:6" x14ac:dyDescent="0.25">
      <c r="A4" s="2" t="s">
        <v>17</v>
      </c>
      <c r="B4" s="2" t="s">
        <v>1</v>
      </c>
      <c r="C4" s="2" t="s">
        <v>15</v>
      </c>
      <c r="D4" s="2" t="s">
        <v>236</v>
      </c>
      <c r="E4" s="2" t="s">
        <v>17</v>
      </c>
      <c r="F4" s="2" t="s">
        <v>608</v>
      </c>
    </row>
    <row r="5" spans="1:6" x14ac:dyDescent="0.25">
      <c r="A5" s="2" t="s">
        <v>167</v>
      </c>
      <c r="B5" s="2" t="s">
        <v>247</v>
      </c>
      <c r="C5" s="2" t="s">
        <v>235</v>
      </c>
      <c r="D5" s="2" t="s">
        <v>167</v>
      </c>
      <c r="E5" s="2" t="s">
        <v>158</v>
      </c>
      <c r="F5" s="2" t="s">
        <v>243</v>
      </c>
    </row>
    <row r="6" spans="1:6" x14ac:dyDescent="0.25">
      <c r="A6" s="2" t="s">
        <v>18</v>
      </c>
      <c r="B6" s="2" t="s">
        <v>2</v>
      </c>
      <c r="C6" s="2" t="s">
        <v>14</v>
      </c>
      <c r="D6" s="2" t="s">
        <v>166</v>
      </c>
      <c r="E6" s="2" t="s">
        <v>488</v>
      </c>
      <c r="F6" s="2" t="s">
        <v>246</v>
      </c>
    </row>
    <row r="7" spans="1:6" x14ac:dyDescent="0.25">
      <c r="A7" s="2" t="s">
        <v>157</v>
      </c>
      <c r="B7" s="2" t="s">
        <v>3</v>
      </c>
      <c r="C7" s="2"/>
      <c r="D7" s="2" t="s">
        <v>236</v>
      </c>
      <c r="E7" s="2" t="s">
        <v>495</v>
      </c>
      <c r="F7" s="2"/>
    </row>
    <row r="8" spans="1:6" x14ac:dyDescent="0.25">
      <c r="A8" s="2" t="s">
        <v>228</v>
      </c>
      <c r="B8" s="2" t="s">
        <v>4</v>
      </c>
      <c r="C8" s="2"/>
      <c r="D8" s="2"/>
      <c r="E8" s="2" t="s">
        <v>553</v>
      </c>
      <c r="F8" s="2"/>
    </row>
    <row r="9" spans="1:6" x14ac:dyDescent="0.25">
      <c r="A9" s="2" t="s">
        <v>229</v>
      </c>
      <c r="B9" s="2" t="s">
        <v>5</v>
      </c>
      <c r="C9" s="2"/>
      <c r="D9" s="2"/>
      <c r="E9" s="2" t="s">
        <v>554</v>
      </c>
      <c r="F9" s="2"/>
    </row>
    <row r="10" spans="1:6" x14ac:dyDescent="0.25">
      <c r="A10" s="2" t="s">
        <v>230</v>
      </c>
      <c r="B10" s="2" t="s">
        <v>248</v>
      </c>
      <c r="C10" s="2"/>
      <c r="D10" s="2"/>
      <c r="E10" s="2"/>
      <c r="F10" s="2"/>
    </row>
    <row r="11" spans="1:6" x14ac:dyDescent="0.25">
      <c r="A11" s="2" t="s">
        <v>231</v>
      </c>
      <c r="B11" s="2" t="s">
        <v>278</v>
      </c>
      <c r="C11" s="2"/>
      <c r="D11" s="2"/>
      <c r="E11" s="2"/>
      <c r="F11" s="2"/>
    </row>
    <row r="12" spans="1:6" x14ac:dyDescent="0.25">
      <c r="A12" s="2" t="s">
        <v>232</v>
      </c>
      <c r="B12" s="2" t="s">
        <v>281</v>
      </c>
      <c r="C12" s="2"/>
      <c r="D12" s="2"/>
      <c r="E12" s="2"/>
      <c r="F12" s="2"/>
    </row>
    <row r="13" spans="1:6" x14ac:dyDescent="0.25">
      <c r="A13" s="2" t="s">
        <v>233</v>
      </c>
      <c r="B13" s="2"/>
      <c r="C13" s="2"/>
      <c r="D13" s="2"/>
      <c r="E13" s="2"/>
      <c r="F13" s="2"/>
    </row>
    <row r="14" spans="1:6" x14ac:dyDescent="0.25">
      <c r="A14" s="2" t="s">
        <v>234</v>
      </c>
      <c r="B14" s="2"/>
      <c r="C14" s="2"/>
      <c r="D14" s="2"/>
      <c r="E14" s="2"/>
      <c r="F14" s="2"/>
    </row>
  </sheetData>
  <autoFilter ref="A1:F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showGridLines="0" tabSelected="1" workbookViewId="0">
      <selection activeCell="D13" sqref="D13"/>
    </sheetView>
  </sheetViews>
  <sheetFormatPr defaultRowHeight="15" x14ac:dyDescent="0.25"/>
  <cols>
    <col min="1" max="1" width="9.7109375" bestFit="1" customWidth="1"/>
    <col min="2" max="2" width="11.5703125" bestFit="1" customWidth="1"/>
    <col min="4" max="4" width="12.28515625" bestFit="1" customWidth="1"/>
    <col min="5" max="5" width="14.28515625" bestFit="1" customWidth="1"/>
    <col min="6" max="6" width="15.140625" bestFit="1" customWidth="1"/>
    <col min="7" max="7" width="12.140625" bestFit="1" customWidth="1"/>
    <col min="9" max="9" width="10.140625" bestFit="1" customWidth="1"/>
  </cols>
  <sheetData>
    <row r="1" spans="1:11" ht="15.75" thickBot="1" x14ac:dyDescent="0.3">
      <c r="A1" s="69" t="s">
        <v>156</v>
      </c>
      <c r="B1" s="69" t="s">
        <v>229</v>
      </c>
      <c r="C1" s="68"/>
    </row>
    <row r="2" spans="1:11" x14ac:dyDescent="0.25">
      <c r="A2" s="70">
        <v>43101</v>
      </c>
      <c r="B2" s="71">
        <v>615</v>
      </c>
      <c r="C2" s="47"/>
      <c r="D2" s="48" t="s">
        <v>617</v>
      </c>
      <c r="E2" s="49" t="s">
        <v>618</v>
      </c>
      <c r="F2" s="50" t="s">
        <v>619</v>
      </c>
      <c r="G2" s="51" t="s">
        <v>620</v>
      </c>
      <c r="I2" s="52" t="s">
        <v>621</v>
      </c>
      <c r="J2" s="53" t="s">
        <v>622</v>
      </c>
      <c r="K2" s="54" t="s">
        <v>623</v>
      </c>
    </row>
    <row r="3" spans="1:11" ht="21.75" thickBot="1" x14ac:dyDescent="0.4">
      <c r="A3" s="70">
        <v>43132</v>
      </c>
      <c r="B3" s="71">
        <v>800</v>
      </c>
      <c r="C3" s="47"/>
      <c r="D3" s="55">
        <f>MAX(A2:A37)</f>
        <v>44166</v>
      </c>
      <c r="E3" s="56">
        <f>MONTH(D3)</f>
        <v>12</v>
      </c>
      <c r="F3" s="57">
        <f>IF(E3&lt;4,1,IF(E3&lt;7,2,IF(E3&lt;10,3,4)))</f>
        <v>4</v>
      </c>
      <c r="G3" s="58">
        <f>YEAR(D3)</f>
        <v>2020</v>
      </c>
      <c r="I3" s="59">
        <f>SUMIF($A$2:$A$37,"&gt;="&amp;$E$5,$B$2:$B$37)</f>
        <v>900</v>
      </c>
      <c r="J3" s="60">
        <f>SUMIF($A$2:$A$37,"&gt;="&amp;$F$5,$B$2:$B$37)</f>
        <v>2027</v>
      </c>
      <c r="K3" s="61">
        <f>SUMIF($A$2:$A$37,"&gt;="&amp;$G$5,$B$2:$B$37)</f>
        <v>6126</v>
      </c>
    </row>
    <row r="4" spans="1:11" x14ac:dyDescent="0.25">
      <c r="A4" s="70">
        <v>43160</v>
      </c>
      <c r="B4" s="71">
        <v>291</v>
      </c>
      <c r="C4" s="47"/>
      <c r="E4" s="62" t="s">
        <v>624</v>
      </c>
      <c r="F4" s="63" t="s">
        <v>625</v>
      </c>
      <c r="G4" s="64" t="s">
        <v>626</v>
      </c>
    </row>
    <row r="5" spans="1:11" x14ac:dyDescent="0.25">
      <c r="A5" s="70">
        <v>43191</v>
      </c>
      <c r="B5" s="71">
        <v>369</v>
      </c>
      <c r="C5" s="47"/>
      <c r="E5" s="65">
        <f>DATE(G3,E3,1)</f>
        <v>44166</v>
      </c>
      <c r="F5" s="66">
        <f>DATE(G3,CHOOSE(F3,1,4,7,10),1)</f>
        <v>44105</v>
      </c>
      <c r="G5" s="67">
        <f>DATE(G3,1,1)</f>
        <v>43831</v>
      </c>
    </row>
    <row r="6" spans="1:11" x14ac:dyDescent="0.25">
      <c r="A6" s="70">
        <v>43221</v>
      </c>
      <c r="B6" s="71">
        <v>503</v>
      </c>
      <c r="C6" s="47"/>
    </row>
    <row r="7" spans="1:11" x14ac:dyDescent="0.25">
      <c r="A7" s="70">
        <v>43252</v>
      </c>
      <c r="B7" s="71">
        <v>192</v>
      </c>
      <c r="C7" s="47"/>
    </row>
    <row r="8" spans="1:11" x14ac:dyDescent="0.25">
      <c r="A8" s="70">
        <v>43282</v>
      </c>
      <c r="B8" s="71">
        <v>655</v>
      </c>
      <c r="C8" s="47"/>
    </row>
    <row r="9" spans="1:11" x14ac:dyDescent="0.25">
      <c r="A9" s="70">
        <v>43313</v>
      </c>
      <c r="B9" s="71">
        <v>305</v>
      </c>
      <c r="C9" s="47"/>
    </row>
    <row r="10" spans="1:11" x14ac:dyDescent="0.25">
      <c r="A10" s="70">
        <v>43344</v>
      </c>
      <c r="B10" s="71">
        <v>816</v>
      </c>
      <c r="C10" s="47"/>
    </row>
    <row r="11" spans="1:11" x14ac:dyDescent="0.25">
      <c r="A11" s="70">
        <v>43374</v>
      </c>
      <c r="B11" s="71">
        <v>8</v>
      </c>
      <c r="C11" s="47"/>
    </row>
    <row r="12" spans="1:11" x14ac:dyDescent="0.25">
      <c r="A12" s="70">
        <v>43405</v>
      </c>
      <c r="B12" s="71">
        <v>393</v>
      </c>
      <c r="C12" s="47"/>
    </row>
    <row r="13" spans="1:11" x14ac:dyDescent="0.25">
      <c r="A13" s="70">
        <v>43435</v>
      </c>
      <c r="B13" s="71">
        <v>273</v>
      </c>
      <c r="C13" s="47"/>
    </row>
    <row r="14" spans="1:11" x14ac:dyDescent="0.25">
      <c r="A14" s="70">
        <v>43466</v>
      </c>
      <c r="B14" s="71">
        <v>311</v>
      </c>
      <c r="C14" s="47"/>
    </row>
    <row r="15" spans="1:11" x14ac:dyDescent="0.25">
      <c r="A15" s="70">
        <v>43497</v>
      </c>
      <c r="B15" s="71">
        <v>418</v>
      </c>
      <c r="C15" s="47"/>
    </row>
    <row r="16" spans="1:11" x14ac:dyDescent="0.25">
      <c r="A16" s="70">
        <v>43525</v>
      </c>
      <c r="B16" s="71">
        <v>242</v>
      </c>
      <c r="C16" s="47"/>
    </row>
    <row r="17" spans="1:3" x14ac:dyDescent="0.25">
      <c r="A17" s="70">
        <v>43556</v>
      </c>
      <c r="B17" s="71">
        <v>698</v>
      </c>
      <c r="C17" s="47"/>
    </row>
    <row r="18" spans="1:3" x14ac:dyDescent="0.25">
      <c r="A18" s="70">
        <v>43586</v>
      </c>
      <c r="B18" s="71">
        <v>623</v>
      </c>
      <c r="C18" s="47"/>
    </row>
    <row r="19" spans="1:3" x14ac:dyDescent="0.25">
      <c r="A19" s="70">
        <v>43617</v>
      </c>
      <c r="B19" s="71">
        <v>818</v>
      </c>
      <c r="C19" s="47"/>
    </row>
    <row r="20" spans="1:3" x14ac:dyDescent="0.25">
      <c r="A20" s="70">
        <v>43647</v>
      </c>
      <c r="B20" s="71">
        <v>381</v>
      </c>
      <c r="C20" s="47"/>
    </row>
    <row r="21" spans="1:3" x14ac:dyDescent="0.25">
      <c r="A21" s="70">
        <v>43678</v>
      </c>
      <c r="B21" s="71">
        <v>101</v>
      </c>
      <c r="C21" s="47"/>
    </row>
    <row r="22" spans="1:3" x14ac:dyDescent="0.25">
      <c r="A22" s="70">
        <v>43709</v>
      </c>
      <c r="B22" s="71">
        <v>482</v>
      </c>
      <c r="C22" s="47"/>
    </row>
    <row r="23" spans="1:3" x14ac:dyDescent="0.25">
      <c r="A23" s="70">
        <v>43739</v>
      </c>
      <c r="B23" s="71">
        <v>747</v>
      </c>
      <c r="C23" s="47"/>
    </row>
    <row r="24" spans="1:3" x14ac:dyDescent="0.25">
      <c r="A24" s="70">
        <v>43770</v>
      </c>
      <c r="B24" s="71">
        <v>456</v>
      </c>
      <c r="C24" s="47"/>
    </row>
    <row r="25" spans="1:3" x14ac:dyDescent="0.25">
      <c r="A25" s="70">
        <v>43800</v>
      </c>
      <c r="B25" s="71">
        <v>239</v>
      </c>
      <c r="C25" s="47"/>
    </row>
    <row r="26" spans="1:3" x14ac:dyDescent="0.25">
      <c r="A26" s="70">
        <v>43831</v>
      </c>
      <c r="B26" s="71">
        <v>137</v>
      </c>
      <c r="C26" s="47"/>
    </row>
    <row r="27" spans="1:3" x14ac:dyDescent="0.25">
      <c r="A27" s="70">
        <v>43862</v>
      </c>
      <c r="B27" s="71">
        <v>703</v>
      </c>
      <c r="C27" s="47"/>
    </row>
    <row r="28" spans="1:3" x14ac:dyDescent="0.25">
      <c r="A28" s="70">
        <v>43891</v>
      </c>
      <c r="B28" s="71">
        <v>734</v>
      </c>
      <c r="C28" s="47"/>
    </row>
    <row r="29" spans="1:3" x14ac:dyDescent="0.25">
      <c r="A29" s="70">
        <v>43922</v>
      </c>
      <c r="B29" s="71">
        <v>1211</v>
      </c>
      <c r="C29" s="47"/>
    </row>
    <row r="30" spans="1:3" x14ac:dyDescent="0.25">
      <c r="A30" s="70">
        <v>43952</v>
      </c>
      <c r="B30" s="71">
        <v>214</v>
      </c>
      <c r="C30" s="47"/>
    </row>
    <row r="31" spans="1:3" x14ac:dyDescent="0.25">
      <c r="A31" s="70">
        <v>43983</v>
      </c>
      <c r="B31" s="71">
        <v>69</v>
      </c>
      <c r="C31" s="47"/>
    </row>
    <row r="32" spans="1:3" x14ac:dyDescent="0.25">
      <c r="A32" s="70">
        <v>44013</v>
      </c>
      <c r="B32" s="71">
        <v>384</v>
      </c>
      <c r="C32" s="47"/>
    </row>
    <row r="33" spans="1:3" x14ac:dyDescent="0.25">
      <c r="A33" s="70">
        <v>44044</v>
      </c>
      <c r="B33" s="71">
        <v>464</v>
      </c>
      <c r="C33" s="47"/>
    </row>
    <row r="34" spans="1:3" x14ac:dyDescent="0.25">
      <c r="A34" s="70">
        <v>44075</v>
      </c>
      <c r="B34" s="71">
        <v>183</v>
      </c>
      <c r="C34" s="47"/>
    </row>
    <row r="35" spans="1:3" x14ac:dyDescent="0.25">
      <c r="A35" s="70">
        <v>44105</v>
      </c>
      <c r="B35" s="71">
        <v>508</v>
      </c>
      <c r="C35" s="47"/>
    </row>
    <row r="36" spans="1:3" x14ac:dyDescent="0.25">
      <c r="A36" s="70">
        <v>44136</v>
      </c>
      <c r="B36" s="71">
        <v>619</v>
      </c>
      <c r="C36" s="47"/>
    </row>
    <row r="37" spans="1:3" x14ac:dyDescent="0.25">
      <c r="A37" s="70">
        <v>44166</v>
      </c>
      <c r="B37" s="71">
        <v>900</v>
      </c>
      <c r="C37"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L9" sqref="L9"/>
    </sheetView>
  </sheetViews>
  <sheetFormatPr defaultRowHeight="15" x14ac:dyDescent="0.25"/>
  <cols>
    <col min="1" max="16384" width="9.140625" style="43"/>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I22" sqref="I22"/>
    </sheetView>
  </sheetViews>
  <sheetFormatPr defaultRowHeight="15" x14ac:dyDescent="0.25"/>
  <cols>
    <col min="1" max="5" width="9.140625" style="44"/>
    <col min="6" max="6" width="9.28515625" style="44" customWidth="1"/>
    <col min="7" max="9" width="9.140625" style="44"/>
    <col min="10" max="10" width="9.28515625" style="44" customWidth="1"/>
    <col min="11" max="16384" width="9.140625" style="44"/>
  </cols>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A21" sqref="A21"/>
    </sheetView>
  </sheetViews>
  <sheetFormatPr defaultRowHeight="15" x14ac:dyDescent="0.25"/>
  <cols>
    <col min="1" max="6" width="9.140625" style="43"/>
    <col min="7" max="7" width="10.7109375" style="43" customWidth="1"/>
    <col min="8" max="16384" width="9.140625" style="4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A23" sqref="A23"/>
    </sheetView>
  </sheetViews>
  <sheetFormatPr defaultRowHeight="15" x14ac:dyDescent="0.25"/>
  <cols>
    <col min="1" max="16384" width="9.140625" style="43"/>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showRowColHeaders="0" workbookViewId="0">
      <selection activeCell="D20" sqref="D20"/>
    </sheetView>
  </sheetViews>
  <sheetFormatPr defaultRowHeight="15" x14ac:dyDescent="0.25"/>
  <cols>
    <col min="1" max="3" width="9.140625" style="45"/>
    <col min="4" max="16384" width="9.140625" style="43"/>
  </cols>
  <sheetData>
    <row r="1" spans="1:2" x14ac:dyDescent="0.25">
      <c r="A1" s="45" t="s">
        <v>614</v>
      </c>
      <c r="B1" s="45" t="s">
        <v>615</v>
      </c>
    </row>
    <row r="2" spans="1:2" x14ac:dyDescent="0.25">
      <c r="A2" s="45" t="s">
        <v>171</v>
      </c>
      <c r="B2" s="45">
        <v>1317</v>
      </c>
    </row>
    <row r="3" spans="1:2" x14ac:dyDescent="0.25">
      <c r="A3" s="45" t="s">
        <v>172</v>
      </c>
      <c r="B3" s="45">
        <v>620</v>
      </c>
    </row>
    <row r="4" spans="1:2" x14ac:dyDescent="0.25">
      <c r="A4" s="45" t="s">
        <v>169</v>
      </c>
      <c r="B4" s="45">
        <v>531</v>
      </c>
    </row>
    <row r="5" spans="1:2" x14ac:dyDescent="0.25">
      <c r="A5" s="45" t="s">
        <v>270</v>
      </c>
      <c r="B5" s="45">
        <v>901</v>
      </c>
    </row>
    <row r="6" spans="1:2" x14ac:dyDescent="0.25">
      <c r="A6" s="45" t="s">
        <v>272</v>
      </c>
      <c r="B6" s="45">
        <v>846</v>
      </c>
    </row>
    <row r="7" spans="1:2" x14ac:dyDescent="0.25">
      <c r="A7" s="45" t="s">
        <v>174</v>
      </c>
      <c r="B7" s="45">
        <v>329</v>
      </c>
    </row>
    <row r="8" spans="1:2" x14ac:dyDescent="0.25">
      <c r="A8" s="45" t="s">
        <v>175</v>
      </c>
      <c r="B8" s="45">
        <v>812</v>
      </c>
    </row>
    <row r="9" spans="1:2" x14ac:dyDescent="0.25">
      <c r="A9" s="45" t="s">
        <v>267</v>
      </c>
      <c r="B9" s="45">
        <v>679</v>
      </c>
    </row>
    <row r="10" spans="1:2" x14ac:dyDescent="0.25">
      <c r="A10" s="45" t="s">
        <v>268</v>
      </c>
      <c r="B10" s="45">
        <v>1500</v>
      </c>
    </row>
    <row r="11" spans="1:2" x14ac:dyDescent="0.25">
      <c r="A11" s="45" t="s">
        <v>170</v>
      </c>
      <c r="B11" s="45">
        <v>458</v>
      </c>
    </row>
    <row r="12" spans="1:2" x14ac:dyDescent="0.25">
      <c r="A12" s="45" t="s">
        <v>271</v>
      </c>
      <c r="B12" s="45">
        <v>768</v>
      </c>
    </row>
    <row r="13" spans="1:2" x14ac:dyDescent="0.25">
      <c r="A13" s="45" t="s">
        <v>173</v>
      </c>
      <c r="B13" s="45">
        <v>741</v>
      </c>
    </row>
    <row r="14" spans="1:2" x14ac:dyDescent="0.25">
      <c r="A14" s="45" t="s">
        <v>177</v>
      </c>
      <c r="B14" s="45">
        <v>867</v>
      </c>
    </row>
    <row r="15" spans="1:2" x14ac:dyDescent="0.25">
      <c r="A15" s="45" t="s">
        <v>176</v>
      </c>
      <c r="B15" s="45">
        <v>1416</v>
      </c>
    </row>
    <row r="16" spans="1:2" x14ac:dyDescent="0.25">
      <c r="A16" s="45" t="s">
        <v>264</v>
      </c>
      <c r="B16" s="45">
        <v>1013</v>
      </c>
    </row>
    <row r="17" spans="1:2" x14ac:dyDescent="0.25">
      <c r="A17" s="45" t="s">
        <v>178</v>
      </c>
      <c r="B17" s="45">
        <v>28</v>
      </c>
    </row>
    <row r="18" spans="1:2" x14ac:dyDescent="0.25">
      <c r="A18" s="45" t="s">
        <v>168</v>
      </c>
      <c r="B18" s="45">
        <v>1359</v>
      </c>
    </row>
    <row r="19" spans="1:2" x14ac:dyDescent="0.25">
      <c r="A19" s="45" t="s">
        <v>265</v>
      </c>
      <c r="B19" s="45">
        <v>594</v>
      </c>
    </row>
    <row r="20" spans="1:2" x14ac:dyDescent="0.25">
      <c r="A20" s="45" t="s">
        <v>269</v>
      </c>
      <c r="B20" s="45">
        <v>671</v>
      </c>
    </row>
    <row r="21" spans="1:2" x14ac:dyDescent="0.25">
      <c r="A21" s="45" t="s">
        <v>266</v>
      </c>
      <c r="B21" s="45">
        <v>536</v>
      </c>
    </row>
    <row r="22" spans="1:2" x14ac:dyDescent="0.25">
      <c r="A22" s="45" t="s">
        <v>273</v>
      </c>
      <c r="B22" s="45">
        <v>907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0"/>
  <sheetViews>
    <sheetView showGridLines="0" showRowColHeaders="0" workbookViewId="0">
      <selection activeCell="E20" sqref="E20"/>
    </sheetView>
  </sheetViews>
  <sheetFormatPr defaultRowHeight="15" x14ac:dyDescent="0.25"/>
  <cols>
    <col min="1" max="1" width="9.140625" style="43"/>
    <col min="2" max="2" width="16.140625" style="43" bestFit="1" customWidth="1"/>
    <col min="3" max="3" width="11.5703125" style="43" bestFit="1" customWidth="1"/>
    <col min="4" max="4" width="9.140625" style="43"/>
    <col min="5" max="5" width="13.85546875" style="43" bestFit="1" customWidth="1"/>
    <col min="6" max="6" width="11.5703125" style="43" bestFit="1" customWidth="1"/>
    <col min="7" max="16384" width="9.140625" style="43"/>
  </cols>
  <sheetData>
    <row r="3" spans="2:3" x14ac:dyDescent="0.25">
      <c r="B3" s="43" t="s">
        <v>158</v>
      </c>
      <c r="C3" s="43" t="s">
        <v>229</v>
      </c>
    </row>
    <row r="4" spans="2:3" x14ac:dyDescent="0.25">
      <c r="B4" s="43" t="s">
        <v>164</v>
      </c>
      <c r="C4" s="46">
        <v>1745</v>
      </c>
    </row>
    <row r="5" spans="2:3" x14ac:dyDescent="0.25">
      <c r="B5" s="43" t="s">
        <v>161</v>
      </c>
      <c r="C5" s="46">
        <v>2635</v>
      </c>
    </row>
    <row r="6" spans="2:3" x14ac:dyDescent="0.25">
      <c r="B6" s="43" t="s">
        <v>162</v>
      </c>
      <c r="C6" s="46">
        <v>2495</v>
      </c>
    </row>
    <row r="7" spans="2:3" x14ac:dyDescent="0.25">
      <c r="B7" s="43" t="s">
        <v>165</v>
      </c>
      <c r="C7" s="46">
        <v>2049</v>
      </c>
    </row>
    <row r="8" spans="2:3" x14ac:dyDescent="0.25">
      <c r="B8" s="43" t="s">
        <v>160</v>
      </c>
      <c r="C8" s="46">
        <v>2589</v>
      </c>
    </row>
    <row r="9" spans="2:3" x14ac:dyDescent="0.25">
      <c r="B9" s="43" t="s">
        <v>159</v>
      </c>
      <c r="C9" s="46">
        <v>1965</v>
      </c>
    </row>
    <row r="10" spans="2:3" x14ac:dyDescent="0.25">
      <c r="B10" s="43" t="s">
        <v>163</v>
      </c>
      <c r="C10" s="46">
        <v>3415</v>
      </c>
    </row>
    <row r="11" spans="2:3" x14ac:dyDescent="0.25">
      <c r="B11" s="43" t="s">
        <v>616</v>
      </c>
      <c r="C11" s="46">
        <v>16893</v>
      </c>
    </row>
    <row r="13" spans="2:3" x14ac:dyDescent="0.25">
      <c r="B13" s="43" t="s">
        <v>158</v>
      </c>
      <c r="C13" s="43" t="s">
        <v>229</v>
      </c>
    </row>
    <row r="14" spans="2:3" x14ac:dyDescent="0.25">
      <c r="B14" s="43" t="s">
        <v>163</v>
      </c>
      <c r="C14" s="43">
        <v>3415</v>
      </c>
    </row>
    <row r="15" spans="2:3" x14ac:dyDescent="0.25">
      <c r="B15" s="43" t="s">
        <v>161</v>
      </c>
      <c r="C15" s="43">
        <v>2635</v>
      </c>
    </row>
    <row r="16" spans="2:3" x14ac:dyDescent="0.25">
      <c r="B16" s="43" t="s">
        <v>160</v>
      </c>
      <c r="C16" s="43">
        <v>2589</v>
      </c>
    </row>
    <row r="17" spans="2:3" x14ac:dyDescent="0.25">
      <c r="B17" s="43" t="s">
        <v>162</v>
      </c>
      <c r="C17" s="43">
        <v>2495</v>
      </c>
    </row>
    <row r="18" spans="2:3" x14ac:dyDescent="0.25">
      <c r="B18" s="43" t="s">
        <v>165</v>
      </c>
      <c r="C18" s="43">
        <v>2049</v>
      </c>
    </row>
    <row r="19" spans="2:3" x14ac:dyDescent="0.25">
      <c r="B19" s="43" t="s">
        <v>159</v>
      </c>
      <c r="C19" s="43">
        <v>1965</v>
      </c>
    </row>
    <row r="20" spans="2:3" x14ac:dyDescent="0.25">
      <c r="B20" s="43" t="s">
        <v>164</v>
      </c>
      <c r="C20" s="43">
        <v>1745</v>
      </c>
    </row>
  </sheetData>
  <sortState ref="B14:C20">
    <sortCondition descending="1" ref="C15:C20"/>
  </sortState>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heetViews>
  <sheetFormatPr defaultRowHeight="15" x14ac:dyDescent="0.25"/>
  <cols>
    <col min="1" max="16384" width="9.140625" style="43"/>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2 5 2 4 8 f 2 - 7 9 1 7 - 4 7 f d - a 8 d 7 - b e a 8 7 0 3 0 c 3 9 b " > < C u s t o m C o n t e n t > < ! [ C D A T A [ < ? x m l   v e r s i o n = " 1 . 0 "   e n c o d i n g = " u t f - 1 6 " ? > < S e t t i n g s > < C a l c u l a t e d F i e l d s > < i t e m > < M e a s u r e N a m e > M T D   S a l e s < / M e a s u r e N a m e > < D i s p l a y N a m e > M T D   S a l e s < / D i s p l a y N a m e > < V i s i b l e > F a l s e < / V i s i b l e > < / i t e m > < i t e m > < M e a s u r e N a m e > Y T D   S a l e s < / M e a s u r e N a m e > < D i s p l a y N a m e > Y T D   S a l e s < / D i s p l a y N a m e > < V i s i b l e > F a l s e < / V i s i b l e > < / i t e m > < i t e m > < M e a s u r e N a m e > Q T D   S a l e s < / M e a s u r e N a m e > < D i s p l a y N a m e > Q T D   S a l e s < / 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K e y > < / a : K e y > < a : V a l u e   i : t y p e = " T a b l e W i d g e t B a s e V i e w S t a t e " / > < / a : K e y V a l u e O f D i a g r a m O b j e c t K e y a n y T y p e z b w N T n L X > < a : K e y V a l u e O f D i a g r a m O b j e c t K e y a n y T y p e z b w N T n L X > < a : K e y > < K e y > C o l u m n s \ S a l e s m a n   I D < / 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 C o l u m n s \ S K U   C o d e 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 C o l u m n s \ P e r i o d   I D < / K e y > < / a : K e y > < a : V a l u e   i : t y p e = " T a b l e W i d g e t B a s e V i e w S t a t e " / > < / a : K e y V a l u e O f D i a g r a m O b j e c t K e y a n y T y p e z b w N T n L X > < a : K e y V a l u e O f D i a g r a m O b j e c t K e y a n y T y p e z b w N T n L X > < a : K e y > < K e y > C o l u m n s \ U n i q u e   T r a n s a c t i o n   I D < / K e y > < / a : K e y > < a : V a l u e   i : t y p e = " T a b l e W i d g e t B a s e V i e w S t a t e " / > < / a : K e y V a l u e O f D i a g r a m O b j e c t K e y a n y T y p e z b w N T n L X > < a : K e y V a l u e O f D i a g r a m O b j e c t K e y a n y T y p e z b w N T n L X > < a : K e y > < K e y > C o l u m n s \ A c t u a l   S a l e s < / K e y > < / a : K e y > < a : V a l u e   i : t y p e = " T a b l e W i d g e t B a s e V i e w S t a t e " / > < / a : K e y V a l u e O f D i a g r a m O b j e c t K e y a n y T y p e z b w N T n L X > < a : K e y V a l u e O f D i a g r a m O b j e c t K e y a n y T y p e z b w N T n L X > < a : K e y > < K e y > C o l u m n s \ T a r g e t   S a l e s < / K e y > < / a : K e y > < a : V a l u e   i : t y p e = " T a b l e W i d g e t B a s e V i e w S t a t e " / > < / a : K e y V a l u e O f D i a g r a m O b j e c t K e y a n y T y p e z b w N T n L X > < a : K e y V a l u e O f D i a g r a m O b j e c t K e y a n y T y p e z b w N T n L X > < a : K e y > < K e y > C o l u m n s \ A c t u a l   V i s i t s < / K e y > < / a : K e y > < a : V a l u e   i : t y p e = " T a b l e W i d g e t B a s e V i e w S t a t e " / > < / a : K e y V a l u e O f D i a g r a m O b j e c t K e y a n y T y p e z b w N T n L X > < a : K e y V a l u e O f D i a g r a m O b j e c t K e y a n y T y p e z b w N T n L X > < a : K e y > < K e y > C o l u m n s \ T a r g e t   V i s i t s < / K e y > < / a : K e y > < a : V a l u e   i : t y p e = " T a b l e W i d g e t B a s e V i e w S t a t e " / > < / a : K e y V a l u e O f D i a g r a m O b j e c t K e y a n y T y p e z b w N T n L X > < a : K e y V a l u e O f D i a g r a m O b j e c t K e y a n y T y p e z b w N T n L X > < a : K e y > < K e y > C o l u m n s \ R a n d   S a l e s < / K e y > < / a : K e y > < a : V a l u e   i : t y p e = " T a b l e W i d g e t B a s e V i e w S t a t e " / > < / a : K e y V a l u e O f D i a g r a m O b j e c t K e y a n y T y p e z b w N T n L X > < a : K e y V a l u e O f D i a g r a m O b j e c t K e y a n y T y p e z b w N T n L X > < a : K e y > < K e y > C o l u m n s \ R a n d   V i s i t s 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 S a l e s m a n 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 S a l e s m a n 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 C o l u m n s \ S a l e s m a n   I D < / 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 C o l u m n s \ S a l e s m a n 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 C o l u m n s \ E x p e r i e n c e   ( Y e a r s ) < / 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 C o l u m n s \ S a l e s   M a n a g e r   N a m e 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 C o l u m n s \ E x p e r i e n c e 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 S K U < / 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 S K U < / 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  C o d e < / K e y > < / a : K e y > < a : V a l u e   i : t y p e = " T a b l e W i d g e t B a s e V i e w S t a t e " / > < / a : K e y V a l u e O f D i a g r a m O b j e c t K e y a n y T y p e z b w N T n L X > < a : K e y V a l u e O f D i a g r a m O b j e c t K e y a n y T y p e z b w N T n L X > < a : K e y > < K e y > C o l u m n s \ S K U   T y p e < / K e y > < / a : K e y > < a : V a l u e   i : t y p e = " T a b l e W i d g e t B a s e V i e w S t a t e " / > < / a : K e y V a l u e O f D i a g r a m O b j e c t K e y a n y T y p e z b w N T n L X > < a : K e y V a l u e O f D i a g r a m O b j e c t K e y a n y T y p e z b w N T n L X > < a : K e y > < K e y > C o l u m n s \ P r o d u c t   F o c u s 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 C o l u m n s \ R e t a i l e r   N a m e < / K e y > < / a : K e y > < a : V a l u e   i : t y p e = " T a b l e W i d g e t B a s e V i e w S t a t e " / > < / a : K e y V a l u e O f D i a g r a m O b j e c t K e y a n y T y p e z b w N T n L X > < a : K e y V a l u e O f D i a g r a m O b j e c t K e y a n y T y p e z b w N T n L X > < a : K e y > < K e y > C o l u m n s \ R e t a i l e r   C a t e g o r y < / K e y > < / a : K e y > < a : V a l u e   i : t y p e = " T a b l e W i d g e t B a s e V i e w S t a t e " / > < / a : K e y V a l u e O f D i a g r a m O b j e c t K e y a n y T y p e z b w N T n L X > < a : K e y V a l u e O f D i a g r a m O b j e c t K e y a n y T y p e z b w N T n L X > < a : K e y > < K e y > C o l u m n s \ R e t a i l e r   C l a s s < / K e y > < / a : K e y > < a : V a l u e   i : t y p e = " T a b l e W i d g e t B a s e V i e w S t a t e " / > < / a : K e y V a l u e O f D i a g r a m O b j e c t K e y a n y T y p e z b w N T n L X > < a : K e y V a l u e O f D i a g r a m O b j e c t K e y a n y T y p e z b w N T n L X > < a : K e y > < K e y > C o l u m n s \ P i n   C o d e < / K e y > < / a : K e y > < a : V a l u e   i : t y p e = " T a b l e W i d g e t B a s e V i e w S t a t e " / > < / a : K e y V a l u e O f D i a g r a m O b j e c t K e y a n y T y p e z b w N T n L X > < a : K e y V a l u e O f D i a g r a m O b j e c t K e y a n y T y p e z b w N T n L X > < a : K e y > < K e y > C o l u m n s \ S c h e m e s 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 P e r i o d 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  # < / 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 C o l u m n s \ S e a s o n s < / K e y > < / a : K e y > < a : V a l u e   i : t y p e = " T a b l e W i d g e t B a s e V i e w S t a t e " / > < / a : K e y V a l u e O f D i a g r a m O b j e c t K e y a n y T y p e z b w N T n L X > < a : K e y V a l u e O f D i a g r a m O b j e c t K e y a n y T y p e z b w N T n L X > < a : K e y > < K e y > C o l u m n s \ P r e / P o s t   C o v i d - 1 9 < / 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R e g i o n " > < C u s t o m C o n t e n t > < ! [ C D A T A [ < T a b l e W i d g e t G r i d S e r i a l i z a t i o n   x m l n s : x s d = " h t t p : / / w w w . w 3 . o r g / 2 0 0 1 / X M L S c h e m a "   x m l n s : x s i = " h t t p : / / w w w . w 3 . o r g / 2 0 0 1 / X M L S c h e m a - i n s t a n c e " > < C o l u m n S u g g e s t e d T y p e   / > < C o l u m n F o r m a t   / > < C o l u m n A c c u r a c y   / > < C o l u m n C u r r e n c y S y m b o l   / > < C o l u m n P o s i t i v e P a t t e r n   / > < C o l u m n N e g a t i v e P a t t e r n   / > < C o l u m n W i d t h s > < i t e m > < k e y > < s t r i n g > C i t y - I D < / s t r i n g > < / k e y > < v a l u e > < i n t > 7 8 < / i n t > < / v a l u e > < / i t e m > < i t e m > < k e y > < s t r i n g > C i t y < / s t r i n g > < / k e y > < v a l u e > < i n t > 6 0 < / i n t > < / v a l u e > < / i t e m > < i t e m > < k e y > < s t r i n g > S t a t e < / s t r i n g > < / k e y > < v a l u e > < i n t > 6 8 < / i n t > < / v a l u e > < / i t e m > < i t e m > < k e y > < s t r i n g > R e g i o n < / s t r i n g > < / k e y > < v a l u e > < i n t > 7 9 < / i n t > < / v a l u e > < / i t e m > < i t e m > < k e y > < s t r i n g > P o p u l a t i o n < / s t r i n g > < / k e y > < v a l u e > < i n t > 1 0 3 < / i n t > < / v a l u e > < / i t e m > < / C o l u m n W i d t h s > < C o l u m n D i s p l a y I n d e x > < i t e m > < k e y > < s t r i n g > C i t y - I D < / s t r i n g > < / k e y > < v a l u e > < i n t > 0 < / i n t > < / v a l u e > < / i t e m > < i t e m > < k e y > < s t r i n g > C i t y < / s t r i n g > < / k e y > < v a l u e > < i n t > 1 < / i n t > < / v a l u e > < / i t e m > < i t e m > < k e y > < s t r i n g > S t a t e < / s t r i n g > < / k e y > < v a l u e > < i n t > 2 < / i n t > < / v a l u e > < / i t e m > < i t e m > < k e y > < s t r i n g > R e g i o n < / s t r i n g > < / k e y > < v a l u e > < i n t > 3 < / i n t > < / v a l u e > < / i t e m > < i t e m > < k e y > < s t r i n g > P o p u l a t i o n 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T r a n s a c t i o n , R e g i o n , P e r i o d , S a l e s m a n , S K U , S t o r e s ] ] > < / C u s t o m C o n t e n t > < / G e m i n i > 
</file>

<file path=customXml/item15.xml>��< ? x m l   v e r s i o n = " 1 . 0 "   e n c o d i n g = " U T F - 1 6 " ? > < G e m i n i   x m l n s = " h t t p : / / g e m i n i / p i v o t c u s t o m i z a t i o n / S a n d b o x N o n E m p t y " > < C u s t o m C o n t e n t > < ! [ C D A T A [ 1 ] ] > < / C u s t o m C o n t e n t > < / G e m i n i > 
</file>

<file path=customXml/item16.xml>��< ? x m l   v e r s i o n = " 1 . 0 "   e n c o d i n g = " U T F - 1 6 " ? > < G e m i n i   x m l n s = " h t t p : / / g e m i n i / p i v o t c u s t o m i z a t i o n / S h o w H i d d e n " > < C u s t o m C o n t e n t > < ! [ C D A T A [ T r u e ] ] > < / C u s t o m C o n t e n t > < / G e m i n i > 
</file>

<file path=customXml/item17.xml>��< ? x m l   v e r s i o n = " 1 . 0 "   e n c o d i n g = " U T F - 1 6 " ? > < G e m i n i   x m l n s = " h t t p : / / g e m i n i / p i v o t c u s t o m i z a t i o n / 4 4 7 6 6 0 3 8 - e 5 a f - 4 6 5 d - a b 5 d - f c 3 c 9 9 6 d 9 e 7 c " > < C u s t o m C o n t e n t > < ! [ C D A T A [ < ? x m l   v e r s i o n = " 1 . 0 "   e n c o d i n g = " u t f - 1 6 " ? > < S e t t i n g s > < C a l c u l a t e d F i e l d s > < i t e m > < M e a s u r e N a m e > M T D   S a l e s < / M e a s u r e N a m e > < D i s p l a y N a m e > M T D   S a l e s < / D i s p l a y N a m e > < V i s i b l e > F a l s e < / V i s i b l e > < / i t e m > < i t e m > < M e a s u r e N a m e > Y T D   S a l e s < / M e a s u r e N a m e > < D i s p l a y N a m e > Y T D   S a l e s < / D i s p l a y N a m e > < V i s i b l e > F a l s e < / V i s i b l e > < / i t e m > < i t e m > < M e a s u r e N a m e > Q T D   S a l e s < / M e a s u r e N a m e > < D i s p l a y N a m e > Q T D   S a l e s < / D i s p l a y N a m e > < V i s i b l e > F a l s e < / V i s i b l e > < / i t e m > < / C a l c u l a t e d F i e l d s > < S A H o s t H a s h > 0 < / S A H o s t H a s h > < G e m i n i F i e l d L i s t V i s i b l e > T r u e < / G e m i n i F i e l d L i s t V i s i b l e > < / S e t t i n g s > ] ] > < / C u s t o m C o n t e n t > < / G e m i n i > 
</file>

<file path=customXml/item18.xml>��< ? x m l   v e r s i o n = " 1 . 0 "   e n c o d i n g = " U T F - 1 6 " ? > < G e m i n i   x m l n s = " h t t p : / / g e m i n i / p i v o t c u s t o m i z a t i o n / T a b l e X M L _ S t o r e s " > < 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 S t o r e   N a m e < / s t r i n g > < / k e y > < v a l u e > < i n t > 1 0 9 < / i n t > < / v a l u e > < / i t e m > < i t e m > < k e y > < s t r i n g > C i t y   I D < / s t r i n g > < / k e y > < v a l u e > < i n t > 7 6 < / i n t > < / v a l u e > < / i t e m > < i t e m > < k e y > < s t r i n g > R e t a i l e r   N a m e < / s t r i n g > < / k e y > < v a l u e > < i n t > 1 2 5 < / i n t > < / v a l u e > < / i t e m > < i t e m > < k e y > < s t r i n g > R e t a i l e r   C a t e g o r y < / s t r i n g > < / k e y > < v a l u e > < i n t > 1 4 3 < / i n t > < / v a l u e > < / i t e m > < i t e m > < k e y > < s t r i n g > R e t a i l e r   C l a s s < / s t r i n g > < / k e y > < v a l u e > < i n t > 1 1 9 < / i n t > < / v a l u e > < / i t e m > < i t e m > < k e y > < s t r i n g > P i n   C o d e < / s t r i n g > < / k e y > < v a l u e > < i n t > 9 1 < / i n t > < / v a l u e > < / i t e m > < i t e m > < k e y > < s t r i n g > S c h e m e s < / s t r i n g > < / k e y > < v a l u e > < i n t > 9 1 < / i n t > < / v a l u e > < / i t e m > < / C o l u m n W i d t h s > < C o l u m n D i s p l a y I n d e x > < i t e m > < k e y > < s t r i n g > S t o r e   I D < / s t r i n g > < / k e y > < v a l u e > < i n t > 0 < / i n t > < / v a l u e > < / i t e m > < i t e m > < k e y > < s t r i n g > S t o r e   N a m e < / s t r i n g > < / k e y > < v a l u e > < i n t > 1 < / i n t > < / v a l u e > < / i t e m > < i t e m > < k e y > < s t r i n g > C i t y   I D < / s t r i n g > < / k e y > < v a l u e > < i n t > 2 < / i n t > < / v a l u e > < / i t e m > < i t e m > < k e y > < s t r i n g > R e t a i l e r   N a m e < / s t r i n g > < / k e y > < v a l u e > < i n t > 3 < / i n t > < / v a l u e > < / i t e m > < i t e m > < k e y > < s t r i n g > R e t a i l e r   C a t e g o r y < / s t r i n g > < / k e y > < v a l u e > < i n t > 4 < / i n t > < / v a l u e > < / i t e m > < i t e m > < k e y > < s t r i n g > R e t a i l e r   C l a s s < / s t r i n g > < / k e y > < v a l u e > < i n t > 5 < / i n t > < / v a l u e > < / i t e m > < i t e m > < k e y > < s t r i n g > P i n   C o d e < / s t r i n g > < / k e y > < v a l u e > < i n t > 6 < / i n t > < / v a l u e > < / i t e m > < i t e m > < k e y > < s t r i n g > S c h e m e s < / 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S K U " > < C u s t o m C o n t e n t > < ! [ C D A T A [ < T a b l e W i d g e t G r i d S e r i a l i z a t i o n   x m l n s : x s d = " h t t p : / / w w w . w 3 . o r g / 2 0 0 1 / X M L S c h e m a "   x m l n s : x s i = " h t t p : / / w w w . w 3 . o r g / 2 0 0 1 / X M L S c h e m a - i n s t a n c e " > < C o l u m n S u g g e s t e d T y p e   / > < C o l u m n F o r m a t   / > < C o l u m n A c c u r a c y   / > < C o l u m n C u r r e n c y S y m b o l   / > < C o l u m n P o s i t i v e P a t t e r n   / > < C o l u m n N e g a t i v e P a t t e r n   / > < C o l u m n W i d t h s > < i t e m > < k e y > < s t r i n g > S K U   C o d e < / s t r i n g > < / k e y > < v a l u e > < i n t > 9 5 < / i n t > < / v a l u e > < / i t e m > < i t e m > < k e y > < s t r i n g > S K U   T y p e < / s t r i n g > < / k e y > < v a l u e > < i n t > 9 2 < / i n t > < / v a l u e > < / i t e m > < i t e m > < k e y > < s t r i n g > P r o d u c t   F o c u s < / s t r i n g > < / k e y > < v a l u e > < i n t > 1 2 2 < / i n t > < / v a l u e > < / i t e m > < / C o l u m n W i d t h s > < C o l u m n D i s p l a y I n d e x > < i t e m > < k e y > < s t r i n g > S K U   C o d e < / s t r i n g > < / k e y > < v a l u e > < i n t > 0 < / i n t > < / v a l u e > < / i t e m > < i t e m > < k e y > < s t r i n g > S K U   T y p e < / s t r i n g > < / k e y > < v a l u e > < i n t > 1 < / i n t > < / v a l u e > < / i t e m > < i t e m > < k e y > < s t r i n g > P r o d u c t   F o c u s < / 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S a l e s m a n " > < C u s t o m C o n t e n t > < ! [ C D A T A [ < T a b l e W i d g e t G r i d S e r i a l i z a t i o n   x m l n s : x s d = " h t t p : / / w w w . w 3 . o r g / 2 0 0 1 / X M L S c h e m a "   x m l n s : x s i = " h t t p : / / w w w . w 3 . o r g / 2 0 0 1 / X M L S c h e m a - i n s t a n c e " > < C o l u m n S u g g e s t e d T y p e   / > < C o l u m n F o r m a t   / > < C o l u m n A c c u r a c y   / > < C o l u m n C u r r e n c y S y m b o l   / > < C o l u m n P o s i t i v e P a t t e r n   / > < C o l u m n N e g a t i v e P a t t e r n   / > < C o l u m n W i d t h s > < i t e m > < k e y > < s t r i n g > S a l e s m a n   I D < / s t r i n g > < / k e y > < v a l u e > < i n t > 1 1 1 < / i n t > < / v a l u e > < / i t e m > < i t e m > < k e y > < s t r i n g > F i r s t   N a m e < / s t r i n g > < / k e y > < v a l u e > < i n t > 1 0 3 < / i n t > < / v a l u e > < / i t e m > < i t e m > < k e y > < s t r i n g > L a s t   N a m e < / s t r i n g > < / k e y > < v a l u e > < i n t > 1 0 0 < / i n t > < / v a l u e > < / i t e m > < i t e m > < k e y > < s t r i n g > S a l e s m a n   N a m e < / s t r i n g > < / k e y > < v a l u e > < i n t > 1 3 5 < / i n t > < / v a l u e > < / i t e m > < i t e m > < k e y > < s t r i n g > G e n d e r < / s t r i n g > < / k e y > < v a l u e > < i n t > 8 2 < / i n t > < / v a l u e > < / i t e m > < i t e m > < k e y > < s t r i n g > A g e < / s t r i n g > < / k e y > < v a l u e > < i n t > 6 0 < / i n t > < / v a l u e > < / i t e m > < i t e m > < k e y > < s t r i n g > E x p e r i e n c e   ( Y e a r s ) < / s t r i n g > < / k e y > < v a l u e > < i n t > 1 5 0 < / i n t > < / v a l u e > < / i t e m > < i t e m > < k e y > < s t r i n g > M a r i t a l   S t a t u s < / s t r i n g > < / k e y > < v a l u e > < i n t > 1 2 1 < / i n t > < / v a l u e > < / i t e m > < i t e m > < k e y > < s t r i n g > S a l e s   M a n a g e r   N a m e < / s t r i n g > < / k e y > < v a l u e > < i n t > 1 6 5 < / i n t > < / v a l u e > < / i t e m > < i t e m > < k e y > < s t r i n g > A g e   G r o u p < / s t r i n g > < / k e y > < v a l u e > < i n t > 1 0 1 < / i n t > < / v a l u e > < / i t e m > < i t e m > < k e y > < s t r i n g > E x p e r i e n c e   G r o u p < / s t r i n g > < / k e y > < v a l u e > < i n t > 1 4 6 < / i n t > < / v a l u e > < / i t e m > < / C o l u m n W i d t h s > < C o l u m n D i s p l a y I n d e x > < i t e m > < k e y > < s t r i n g > S a l e s m a n   I D < / s t r i n g > < / k e y > < v a l u e > < i n t > 0 < / i n t > < / v a l u e > < / i t e m > < i t e m > < k e y > < s t r i n g > F i r s t   N a m e < / s t r i n g > < / k e y > < v a l u e > < i n t > 1 < / i n t > < / v a l u e > < / i t e m > < i t e m > < k e y > < s t r i n g > L a s t   N a m e < / s t r i n g > < / k e y > < v a l u e > < i n t > 2 < / i n t > < / v a l u e > < / i t e m > < i t e m > < k e y > < s t r i n g > S a l e s m a n   N a m e < / s t r i n g > < / k e y > < v a l u e > < i n t > 3 < / i n t > < / v a l u e > < / i t e m > < i t e m > < k e y > < s t r i n g > G e n d e r < / s t r i n g > < / k e y > < v a l u e > < i n t > 4 < / i n t > < / v a l u e > < / i t e m > < i t e m > < k e y > < s t r i n g > A g e < / s t r i n g > < / k e y > < v a l u e > < i n t > 5 < / i n t > < / v a l u e > < / i t e m > < i t e m > < k e y > < s t r i n g > E x p e r i e n c e   ( Y e a r s ) < / s t r i n g > < / k e y > < v a l u e > < i n t > 6 < / i n t > < / v a l u e > < / i t e m > < i t e m > < k e y > < s t r i n g > M a r i t a l   S t a t u s < / s t r i n g > < / k e y > < v a l u e > < i n t > 7 < / i n t > < / v a l u e > < / i t e m > < i t e m > < k e y > < s t r i n g > S a l e s   M a n a g e r   N a m e < / s t r i n g > < / k e y > < v a l u e > < i n t > 8 < / i n t > < / v a l u e > < / i t e m > < i t e m > < k e y > < s t r i n g > A g e   G r o u p < / s t r i n g > < / k e y > < v a l u e > < i n t > 9 < / i n t > < / v a l u e > < / i t e m > < i t e m > < k e y > < s t r i n g > E x p e r i e n c e   G r o u p < / 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 C o l u m n s \ C i t y - I D < / K e y > < / D i a g r a m O b j e c t K e y > < D i a g r a m O b j e c t K e y > < K e y > C o l u m n s \ C i t y < / K e y > < / D i a g r a m O b j e c t K e y > < D i a g r a m O b j e c t K e y > < K e y > C o l u m n s \ S t a t e < / K e y > < / D i a g r a m O b j e c t K e y > < D i a g r a m O b j e c t K e y > < K e y > C o l u m n s \ R e g i o n < / 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 C o l u m n s \ P o p u l a t i o n < / K e y > < / a : K e y > < a : V a l u e   i : t y p e = " M e a s u r e G r i d N o d e V i e w S t a t e " > < C o l u m n > 4 < / C o l u m n > < L a y e d O u t > t r u e < / L a y e d O u t > < / a : V a l u e > < / a : K e y V a l u e O f D i a g r a m O b j e c t K e y a n y T y p e z b w N T n L X > < / V i e w S t a t e s > < / D i a g r a m M a n a g e r . S e r i a l i z a b l e D i a g r a m > < D i a g r a m M a n a g e r . S e r i a l i z a b l e D i a g r a m > < A d a p t e r   i : t y p e = " M e a s u r e D i a g r a m S a n d b o x A d a p t e r " > < T a b l e N a m e > S a l e s m a n 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 S a l e s m a n 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 C o l u m n s \ S a l e s m a n   I D < / K e y > < / D i a g r a m O b j e c t K e y > < D i a g r a m O b j e c t K e y > < K e y > C o l u m n s \ F i r s t   N a m e < / K e y > < / D i a g r a m O b j e c t K e y > < D i a g r a m O b j e c t K e y > < K e y > C o l u m n s \ L a s t   N a m e < / K e y > < / D i a g r a m O b j e c t K e y > < D i a g r a m O b j e c t K e y > < K e y > C o l u m n s \ S a l e s m a n   N a m e < / K e y > < / D i a g r a m O b j e c t K e y > < D i a g r a m O b j e c t K e y > < K e y > C o l u m n s \ G e n d e r < / K e y > < / D i a g r a m O b j e c t K e y > < D i a g r a m O b j e c t K e y > < K e y > C o l u m n s \ A g e < / K e y > < / D i a g r a m O b j e c t K e y > < D i a g r a m O b j e c t K e y > < K e y > C o l u m n s \ E x p e r i e n c e   ( Y e a r s ) < / K e y > < / D i a g r a m O b j e c t K e y > < D i a g r a m O b j e c t K e y > < K e y > C o l u m n s \ M a r i t a l   S t a t u s < / K e y > < / D i a g r a m O b j e c t K e y > < D i a g r a m O b j e c t K e y > < K e y > C o l u m n s \ S a l e s   M a n a g e r   N a m e < / K e y > < / D i a g r a m O b j e c t K e y > < D i a g r a m O b j e c t K e y > < K e y > C o l u m n s \ A g e   G r o u p < / K e y > < / D i a g r a m O b j e c t K e y > < D i a g r a m O b j e c t K e y > < K e y > C o l u m n s \ E x p e r i e n c e 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 C o l u m n s \ S a l e s m a n   I D < / K e y > < / a : K e y > < a : V a l u e   i : t y p e = " M e a s u r e G r i d N o d e V i e w S t a t e " > < L a y e d O u t > t r u e < / L a y e d O u t > < / a : V a l u e > < / a : K e y V a l u e O f D i a g r a m O b j e c t K e y a n y T y p e z b w N T n L X > < a : K e y V a l u e O f D i a g r a m O b j e c t K e y a n y T y p e z b w N T n L X > < a : K e y > < K e y > C o l u m n s \ F i r s t   N a m e < / K e y > < / a : K e y > < a : V a l u e   i : t y p e = " M e a s u r e G r i d N o d e V i e w S t a t e " > < C o l u m n > 1 < / C o l u m n > < L a y e d O u t > t r u e < / L a y e d O u t > < / a : V a l u e > < / a : K e y V a l u e O f D i a g r a m O b j e c t K e y a n y T y p e z b w N T n L X > < a : K e y V a l u e O f D i a g r a m O b j e c t K e y a n y T y p e z b w N T n L X > < a : K e y > < K e y > C o l u m n s \ L a s t   N a m e < / K e y > < / a : K e y > < a : V a l u e   i : t y p e = " M e a s u r e G r i d N o d e V i e w S t a t e " > < C o l u m n > 2 < / C o l u m n > < L a y e d O u t > t r u e < / L a y e d O u t > < / a : V a l u e > < / a : K e y V a l u e O f D i a g r a m O b j e c t K e y a n y T y p e z b w N T n L X > < a : K e y V a l u e O f D i a g r a m O b j e c t K e y a n y T y p e z b w N T n L X > < a : K e y > < K e y > C o l u m n s \ S a l e s m a n   N a m e 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 C o l u m n s \ E x p e r i e n c e   ( Y e a r s ) < / K e y > < / a : K e y > < a : V a l u e   i : t y p e = " M e a s u r e G r i d N o d e V i e w S t a t e " > < C o l u m n > 6 < / C o l u m n > < L a y e d O u t > t r u e < / L a y e d O u t > < / a : V a l u e > < / a : K e y V a l u e O f D i a g r a m O b j e c t K e y a n y T y p e z b w N T n L X > < a : K e y V a l u e O f D i a g r a m O b j e c t K e y a n y T y p e z b w N T n L X > < a : K e y > < K e y > C o l u m n s \ M a r i t a l   S t a t u s < / K e y > < / a : K e y > < a : V a l u e   i : t y p e = " M e a s u r e G r i d N o d e V i e w S t a t e " > < C o l u m n > 7 < / C o l u m n > < L a y e d O u t > t r u e < / L a y e d O u t > < / a : V a l u e > < / a : K e y V a l u e O f D i a g r a m O b j e c t K e y a n y T y p e z b w N T n L X > < a : K e y V a l u e O f D i a g r a m O b j e c t K e y a n y T y p e z b w N T n L X > < a : K e y > < K e y > C o l u m n s \ S a l e s   M a n a g e r   N a m e < / K e y > < / a : K e y > < a : V a l u e   i : t y p e = " M e a s u r e G r i d N o d e V i e w S t a t e " > < C o l u m n > 8 < / C o l u m n > < L a y e d O u t > t r u e < / L a y e d O u t > < / a : V a l u e > < / a : K e y V a l u e O f D i a g r a m O b j e c t K e y a n y T y p e z b w N T n L X > < a : K e y V a l u e O f D i a g r a m O b j e c t K e y a n y T y p e z b w N T n L X > < a : K e y > < K e y > C o l u m n s \ A g e   G r o u p < / K e y > < / a : K e y > < a : V a l u e   i : t y p e = " M e a s u r e G r i d N o d e V i e w S t a t e " > < C o l u m n > 9 < / C o l u m n > < L a y e d O u t > t r u e < / L a y e d O u t > < / a : V a l u e > < / a : K e y V a l u e O f D i a g r a m O b j e c t K e y a n y T y p e z b w N T n L X > < a : K e y V a l u e O f D i a g r a m O b j e c t K e y a n y T y p e z b w N T n L X > < a : K e y > < K e y > C o l u m n s \ E x p e r i e n c e   G r o u p < / K e y > < / a : K e y > < a : V a l u e   i : t y p e = " M e a s u r e G r i d N o d e V i e w S t a t e " > < C o l u m n > 1 0 < / C o l u m n > < L a y e d O u t > t r u e < / L a y e d O u t > < / a : V a l u e > < / a : K e y V a l u e O f D i a g r a m O b j e c t K e y a n y T y p e z b w N T n L X > < / V i e w S t a t e s > < / D i a g r a m M a n a g e r . S e r i a l i z a b l e D i a g r a m > < 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 N a m e < / K e y > < / D i a g r a m O b j e c t K e y > < D i a g r a m O b j e c t K e y > < K e y > C o l u m n s \ C i t y   I D < / K e y > < / D i a g r a m O b j e c t K e y > < D i a g r a m O b j e c t K e y > < K e y > C o l u m n s \ R e t a i l e r   N a m e < / K e y > < / D i a g r a m O b j e c t K e y > < D i a g r a m O b j e c t K e y > < K e y > C o l u m n s \ R e t a i l e r   C a t e g o r y < / K e y > < / D i a g r a m O b j e c t K e y > < D i a g r a m O b j e c t K e y > < K e y > C o l u m n s \ R e t a i l e r   C l a s s < / K e y > < / D i a g r a m O b j e c t K e y > < D i a g r a m O b j e c t K e y > < K e y > C o l u m n s \ P i n   C o d e < / K e y > < / D i a g r a m O b j e c t K e y > < D i a g r a m O b j e c t K e y > < K e y > C o l u m n s \ S c h e m e s 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 N a m e < / K e y > < / a : K e y > < a : V a l u e   i : t y p e = " M e a s u r e G r i d N o d e V i e w S t a t e " > < C o l u m n > 1 < / C o l u m n > < L a y e d O u t > t r u e < / L a y e d O u t > < / a : V a l u e > < / a : K e y V a l u e O f D i a g r a m O b j e c t K e y a n y T y p e z b w N T n L X > < a : K e y V a l u e O f D i a g r a m O b j e c t K e y a n y T y p e z b w N T n L X > < a : K e y > < K e y > C o l u m n s \ C i t y   I D < / K e y > < / a : K e y > < a : V a l u e   i : t y p e = " M e a s u r e G r i d N o d e V i e w S t a t e " > < C o l u m n > 2 < / C o l u m n > < L a y e d O u t > t r u e < / L a y e d O u t > < / a : V a l u e > < / a : K e y V a l u e O f D i a g r a m O b j e c t K e y a n y T y p e z b w N T n L X > < a : K e y V a l u e O f D i a g r a m O b j e c t K e y a n y T y p e z b w N T n L X > < a : K e y > < K e y > C o l u m n s \ R e t a i l e r   N a m e < / K e y > < / a : K e y > < a : V a l u e   i : t y p e = " M e a s u r e G r i d N o d e V i e w S t a t e " > < C o l u m n > 3 < / C o l u m n > < L a y e d O u t > t r u e < / L a y e d O u t > < / a : V a l u e > < / a : K e y V a l u e O f D i a g r a m O b j e c t K e y a n y T y p e z b w N T n L X > < a : K e y V a l u e O f D i a g r a m O b j e c t K e y a n y T y p e z b w N T n L X > < a : K e y > < K e y > C o l u m n s \ R e t a i l e r   C a t e g o r y < / K e y > < / a : K e y > < a : V a l u e   i : t y p e = " M e a s u r e G r i d N o d e V i e w S t a t e " > < C o l u m n > 4 < / C o l u m n > < L a y e d O u t > t r u e < / L a y e d O u t > < / a : V a l u e > < / a : K e y V a l u e O f D i a g r a m O b j e c t K e y a n y T y p e z b w N T n L X > < a : K e y V a l u e O f D i a g r a m O b j e c t K e y a n y T y p e z b w N T n L X > < a : K e y > < K e y > C o l u m n s \ R e t a i l e r   C l a s s < / K e y > < / a : K e y > < a : V a l u e   i : t y p e = " M e a s u r e G r i d N o d e V i e w S t a t e " > < C o l u m n > 5 < / C o l u m n > < L a y e d O u t > t r u e < / L a y e d O u t > < / a : V a l u e > < / a : K e y V a l u e O f D i a g r a m O b j e c t K e y a n y T y p e z b w N T n L X > < a : K e y V a l u e O f D i a g r a m O b j e c t K e y a n y T y p e z b w N T n L X > < a : K e y > < K e y > C o l u m n s \ P i n   C o d e < / K e y > < / a : K e y > < a : V a l u e   i : t y p e = " M e a s u r e G r i d N o d e V i e w S t a t e " > < C o l u m n > 6 < / C o l u m n > < L a y e d O u t > t r u e < / L a y e d O u t > < / a : V a l u e > < / a : K e y V a l u e O f D i a g r a m O b j e c t K e y a n y T y p e z b w N T n L X > < a : K e y V a l u e O f D i a g r a m O b j e c t K e y a n y T y p e z b w N T n L X > < a : K e y > < K e y > C o l u m n s \ S c h e m e s < / K e y > < / a : K e y > < a : V a l u e   i : t y p e = " M e a s u r e G r i d N o d e V i e w S t a t e " > < C o l u m n > 7 < / C o l u m n > < L a y e d O u t > t r u e < / L a y e d O u t > < / a : V a l u e > < / a : K e y V a l u e O f D i a g r a m O b j e c t K e y a n y T y p e z b w N T n L X > < / V i e w S t a t e s > < / D i a g r a m M a n a g e r . S e r i a l i z a b l e D i a g r a m > < D i a g r a m M a n a g e r . S e r i a l i z a b l e D i a g r a m > < A d a p t e r   i : t y p e = " M e a s u r e D i a g r a m S a n d b o x A d a p t e r " > < T a b l e N a m e > S K U < / 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 S K U < / 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  C o d e < / K e y > < / D i a g r a m O b j e c t K e y > < D i a g r a m O b j e c t K e y > < K e y > C o l u m n s \ S K U   T y p e < / K e y > < / D i a g r a m O b j e c t K e y > < D i a g r a m O b j e c t K e y > < K e y > C o l u m n s \ P r o d u c t   F o c u s 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  C o d e < / K e y > < / a : K e y > < a : V a l u e   i : t y p e = " M e a s u r e G r i d N o d e V i e w S t a t e " > < L a y e d O u t > t r u e < / L a y e d O u t > < / a : V a l u e > < / a : K e y V a l u e O f D i a g r a m O b j e c t K e y a n y T y p e z b w N T n L X > < a : K e y V a l u e O f D i a g r a m O b j e c t K e y a n y T y p e z b w N T n L X > < a : K e y > < K e y > C o l u m n s \ S K U   T y p e < / K e y > < / a : K e y > < a : V a l u e   i : t y p e = " M e a s u r e G r i d N o d e V i e w S t a t e " > < C o l u m n > 1 < / C o l u m n > < L a y e d O u t > t r u e < / L a y e d O u t > < / a : V a l u e > < / a : K e y V a l u e O f D i a g r a m O b j e c t K e y a n y T y p e z b w N T n L X > < a : K e y V a l u e O f D i a g r a m O b j e c t K e y a n y T y p e z b w N T n L X > < a : K e y > < K e y > C o l u m n s \ P r o d u c t   F o c u s < / K e y > < / a : K e y > < a : V a l u e   i : t y p e = " M e a s u r e G r i d N o d e V i e w S t a t e " > < C o l u m n > 2 < / C o l u m n > < L a y e d O u t > t r u e < / L a y e d O u t > < / a : V a l u e > < / a : K e y V a l u e O f D i a g r a m O b j e c t K e y a n y T y p e z b w N T n L X > < / V i e w S t a t e s > < / D i a g r a m M a n a g e r . S e r i a l i z a b l e D i a g r a m > < D i a g r a m M a n a g e r . S e r i a l i z a b l e D i a g r a m > < A d a p t e r   i : t y p e = " M e a s u r e D i a g r a m S a n d b o x A d a p t e r " > < T a b l e N a m e > T r a n s a c t i o n 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 A c t u a l   S a l e s < / K e y > < / D i a g r a m O b j e c t K e y > < D i a g r a m O b j e c t K e y > < K e y > M e a s u r e s \ S u m   o f   A c t u a l   S a l e s \ T a g I n f o \ F o r m u l a < / K e y > < / D i a g r a m O b j e c t K e y > < D i a g r a m O b j e c t K e y > < K e y > M e a s u r e s \ S u m   o f   A c t u a l   S a l e s \ T a g I n f o \ V a l u e < / K e y > < / D i a g r a m O b j e c t K e y > < D i a g r a m O b j e c t K e y > < K e y > M e a s u r e s \ S u m   o f   T a r g e t   S a l e s < / K e y > < / D i a g r a m O b j e c t K e y > < D i a g r a m O b j e c t K e y > < K e y > M e a s u r e s \ S u m   o f   T a r g e t   S a l e s \ T a g I n f o \ F o r m u l a < / K e y > < / D i a g r a m O b j e c t K e y > < D i a g r a m O b j e c t K e y > < K e y > M e a s u r e s \ S u m   o f   T a r g e t   S a l e s \ T a g I n f o \ V a l u e < / K e y > < / D i a g r a m O b j e c t K e y > < D i a g r a m O b j e c t K e y > < K e y > M e a s u r e s \ S u m   o f   A c t u a l   V i s i t s < / K e y > < / D i a g r a m O b j e c t K e y > < D i a g r a m O b j e c t K e y > < K e y > M e a s u r e s \ S u m   o f   A c t u a l   V i s i t s \ T a g I n f o \ F o r m u l a < / K e y > < / D i a g r a m O b j e c t K e y > < D i a g r a m O b j e c t K e y > < K e y > M e a s u r e s \ S u m   o f   A c t u a l   V i s i t s \ T a g I n f o \ V a l u e < / K e y > < / D i a g r a m O b j e c t K e y > < D i a g r a m O b j e c t K e y > < K e y > M e a s u r e s \ S u m   o f   T a r g e t   V i s i t s < / K e y > < / D i a g r a m O b j e c t K e y > < D i a g r a m O b j e c t K e y > < K e y > M e a s u r e s \ S u m   o f   T a r g e t   V i s i t s \ T a g I n f o \ F o r m u l a < / K e y > < / D i a g r a m O b j e c t K e y > < D i a g r a m O b j e c t K e y > < K e y > M e a s u r e s \ S u m   o f   T a r g e t   V i s i t s \ T a g I n f o \ V a l u e < / K e y > < / D i a g r a m O b j e c t K e y > < D i a g r a m O b j e c t K e y > < K e y > M e a s u r e s \ M T D   S a l e s < / K e y > < / D i a g r a m O b j e c t K e y > < D i a g r a m O b j e c t K e y > < K e y > M e a s u r e s \ M T D   S a l e s \ T a g I n f o \ F o r m u l a < / K e y > < / D i a g r a m O b j e c t K e y > < D i a g r a m O b j e c t K e y > < K e y > M e a s u r e s \ M T D   S a l e s \ T a g I n f o \ V a l u e < / K e y > < / D i a g r a m O b j e c t K e y > < D i a g r a m O b j e c t K e y > < K e y > M e a s u r e s \ Y T D   S a l e s < / K e y > < / D i a g r a m O b j e c t K e y > < D i a g r a m O b j e c t K e y > < K e y > M e a s u r e s \ Y T D   S a l e s \ T a g I n f o \ F o r m u l a < / K e y > < / D i a g r a m O b j e c t K e y > < D i a g r a m O b j e c t K e y > < K e y > M e a s u r e s \ Y T D   S a l e s \ T a g I n f o \ V a l u e < / K e y > < / D i a g r a m O b j e c t K e y > < D i a g r a m O b j e c t K e y > < K e y > M e a s u r e s \ Q T D   S a l e s < / K e y > < / D i a g r a m O b j e c t K e y > < D i a g r a m O b j e c t K e y > < K e y > M e a s u r e s \ Q T D   S a l e s \ T a g I n f o \ F o r m u l a < / K e y > < / D i a g r a m O b j e c t K e y > < D i a g r a m O b j e c t K e y > < K e y > M e a s u r e s \ Q T D   S a l e s \ T a g I n f o \ V a l u e < / K e y > < / D i a g r a m O b j e c t K e y > < D i a g r a m O b j e c t K e y > < K e y > C o l u m n s \ T r a n s a c t i o n   # < / K e y > < / D i a g r a m O b j e c t K e y > < D i a g r a m O b j e c t K e y > < K e y > C o l u m n s \ S a l e s m a n   I D < / K e y > < / D i a g r a m O b j e c t K e y > < D i a g r a m O b j e c t K e y > < K e y > C o l u m n s \ C i t y   I D < / K e y > < / D i a g r a m O b j e c t K e y > < D i a g r a m O b j e c t K e y > < K e y > C o l u m n s \ S K U   C o d e < / K e y > < / D i a g r a m O b j e c t K e y > < D i a g r a m O b j e c t K e y > < K e y > C o l u m n s \ S t o r e   I D < / K e y > < / D i a g r a m O b j e c t K e y > < D i a g r a m O b j e c t K e y > < K e y > C o l u m n s \ P e r i o d   I D < / K e y > < / D i a g r a m O b j e c t K e y > < D i a g r a m O b j e c t K e y > < K e y > C o l u m n s \ U n i q u e   T r a n s a c t i o n   I D < / K e y > < / D i a g r a m O b j e c t K e y > < D i a g r a m O b j e c t K e y > < K e y > C o l u m n s \ A c t u a l   S a l e s < / K e y > < / D i a g r a m O b j e c t K e y > < D i a g r a m O b j e c t K e y > < K e y > C o l u m n s \ T a r g e t   S a l e s < / K e y > < / D i a g r a m O b j e c t K e y > < D i a g r a m O b j e c t K e y > < K e y > C o l u m n s \ A c t u a l   V i s i t s < / K e y > < / D i a g r a m O b j e c t K e y > < D i a g r a m O b j e c t K e y > < K e y > C o l u m n s \ T a r g e t   V i s i t s < / K e y > < / D i a g r a m O b j e c t K e y > < D i a g r a m O b j e c t K e y > < K e y > C o l u m n s \ R a n d   S a l e s < / K e y > < / D i a g r a m O b j e c t K e y > < D i a g r a m O b j e c t K e y > < K e y > C o l u m n s \ R a n d   V i s i t s < / K e y > < / D i a g r a m O b j e c t K e y > < D i a g r a m O b j e c t K e y > < K e y > L i n k s \ & l t ; C o l u m n s \ S u m   o f   A c t u a l   S a l e s & g t ; - & l t ; M e a s u r e s \ A c t u a l   S a l e s & g t ; < / K e y > < / D i a g r a m O b j e c t K e y > < D i a g r a m O b j e c t K e y > < K e y > L i n k s \ & l t ; C o l u m n s \ S u m   o f   A c t u a l   S a l e s & g t ; - & l t ; M e a s u r e s \ A c t u a l   S a l e s & g t ; \ C O L U M N < / K e y > < / D i a g r a m O b j e c t K e y > < D i a g r a m O b j e c t K e y > < K e y > L i n k s \ & l t ; C o l u m n s \ S u m   o f   A c t u a l   S a l e s & g t ; - & l t ; M e a s u r e s \ A c t u a l   S a l e s & g t ; \ M E A S U R E < / K e y > < / D i a g r a m O b j e c t K e y > < D i a g r a m O b j e c t K e y > < K e y > L i n k s \ & l t ; C o l u m n s \ S u m   o f   T a r g e t   S a l e s & g t ; - & l t ; M e a s u r e s \ T a r g e t   S a l e s & g t ; < / K e y > < / D i a g r a m O b j e c t K e y > < D i a g r a m O b j e c t K e y > < K e y > L i n k s \ & l t ; C o l u m n s \ S u m   o f   T a r g e t   S a l e s & g t ; - & l t ; M e a s u r e s \ T a r g e t   S a l e s & g t ; \ C O L U M N < / K e y > < / D i a g r a m O b j e c t K e y > < D i a g r a m O b j e c t K e y > < K e y > L i n k s \ & l t ; C o l u m n s \ S u m   o f   T a r g e t   S a l e s & g t ; - & l t ; M e a s u r e s \ T a r g e t   S a l e s & g t ; \ M E A S U R E < / K e y > < / D i a g r a m O b j e c t K e y > < D i a g r a m O b j e c t K e y > < K e y > L i n k s \ & l t ; C o l u m n s \ S u m   o f   A c t u a l   V i s i t s & g t ; - & l t ; M e a s u r e s \ A c t u a l   V i s i t s & g t ; < / K e y > < / D i a g r a m O b j e c t K e y > < D i a g r a m O b j e c t K e y > < K e y > L i n k s \ & l t ; C o l u m n s \ S u m   o f   A c t u a l   V i s i t s & g t ; - & l t ; M e a s u r e s \ A c t u a l   V i s i t s & g t ; \ C O L U M N < / K e y > < / D i a g r a m O b j e c t K e y > < D i a g r a m O b j e c t K e y > < K e y > L i n k s \ & l t ; C o l u m n s \ S u m   o f   A c t u a l   V i s i t s & g t ; - & l t ; M e a s u r e s \ A c t u a l   V i s i t s & g t ; \ M E A S U R E < / K e y > < / D i a g r a m O b j e c t K e y > < D i a g r a m O b j e c t K e y > < K e y > L i n k s \ & l t ; C o l u m n s \ S u m   o f   T a r g e t   V i s i t s & g t ; - & l t ; M e a s u r e s \ T a r g e t   V i s i t s & g t ; < / K e y > < / D i a g r a m O b j e c t K e y > < D i a g r a m O b j e c t K e y > < K e y > L i n k s \ & l t ; C o l u m n s \ S u m   o f   T a r g e t   V i s i t s & g t ; - & l t ; M e a s u r e s \ T a r g e t   V i s i t s & g t ; \ C O L U M N < / K e y > < / D i a g r a m O b j e c t K e y > < D i a g r a m O b j e c t K e y > < K e y > L i n k s \ & l t ; C o l u m n s \ S u m   o f   T a r g e t   V i s i t s & g t ; - & l t ; M e a s u r e s \ T a r g e t   V i s i t s & g t ; \ M E A S U R E 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 A c t u a l   S a l e s < / K e y > < / a : K e y > < a : V a l u e   i : t y p e = " M e a s u r e G r i d N o d e V i e w S t a t e " > < C o l u m n > 7 < / C o l u m n > < L a y e d O u t > t r u e < / L a y e d O u t > < W a s U I I n v i s i b l e > t r u e < / W a s U I I n v i s i b l e > < / a : V a l u e > < / a : K e y V a l u e O f D i a g r a m O b j e c t K e y a n y T y p e z b w N T n L X > < a : K e y V a l u e O f D i a g r a m O b j e c t K e y a n y T y p e z b w N T n L X > < a : K e y > < K e y > M e a s u r e s \ S u m   o f   A c t u a l   S a l e s \ T a g I n f o \ F o r m u l a < / K e y > < / a : K e y > < a : V a l u e   i : t y p e = " M e a s u r e G r i d V i e w S t a t e I D i a g r a m T a g A d d i t i o n a l I n f o " / > < / a : K e y V a l u e O f D i a g r a m O b j e c t K e y a n y T y p e z b w N T n L X > < a : K e y V a l u e O f D i a g r a m O b j e c t K e y a n y T y p e z b w N T n L X > < a : K e y > < K e y > M e a s u r e s \ S u m   o f   A c t u a l   S a l e s \ T a g I n f o \ V a l u e < / K e y > < / a : K e y > < a : V a l u e   i : t y p e = " M e a s u r e G r i d V i e w S t a t e I D i a g r a m T a g A d d i t i o n a l I n f o " / > < / a : K e y V a l u e O f D i a g r a m O b j e c t K e y a n y T y p e z b w N T n L X > < a : K e y V a l u e O f D i a g r a m O b j e c t K e y a n y T y p e z b w N T n L X > < a : K e y > < K e y > M e a s u r e s \ S u m   o f   T a r g e t   S a l e s < / K e y > < / a : K e y > < a : V a l u e   i : t y p e = " M e a s u r e G r i d N o d e V i e w S t a t e " > < C o l u m n > 8 < / C o l u m n > < L a y e d O u t > t r u e < / L a y e d O u t > < W a s U I I n v i s i b l e > t r u e < / W a s U I I n v i s i b l e > < / a : V a l u e > < / a : K e y V a l u e O f D i a g r a m O b j e c t K e y a n y T y p e z b w N T n L X > < a : K e y V a l u e O f D i a g r a m O b j e c t K e y a n y T y p e z b w N T n L X > < a : K e y > < K e y > M e a s u r e s \ S u m   o f   T a r g e t   S a l e s \ T a g I n f o \ F o r m u l a < / K e y > < / a : K e y > < a : V a l u e   i : t y p e = " M e a s u r e G r i d V i e w S t a t e I D i a g r a m T a g A d d i t i o n a l I n f o " / > < / a : K e y V a l u e O f D i a g r a m O b j e c t K e y a n y T y p e z b w N T n L X > < a : K e y V a l u e O f D i a g r a m O b j e c t K e y a n y T y p e z b w N T n L X > < a : K e y > < K e y > M e a s u r e s \ S u m   o f   T a r g e t   S a l e s \ T a g I n f o \ V a l u e < / K e y > < / a : K e y > < a : V a l u e   i : t y p e = " M e a s u r e G r i d V i e w S t a t e I D i a g r a m T a g A d d i t i o n a l I n f o " / > < / a : K e y V a l u e O f D i a g r a m O b j e c t K e y a n y T y p e z b w N T n L X > < a : K e y V a l u e O f D i a g r a m O b j e c t K e y a n y T y p e z b w N T n L X > < a : K e y > < K e y > M e a s u r e s \ S u m   o f   A c t u a l   V i s i t s < / K e y > < / a : K e y > < a : V a l u e   i : t y p e = " M e a s u r e G r i d N o d e V i e w S t a t e " > < C o l u m n > 9 < / C o l u m n > < L a y e d O u t > t r u e < / L a y e d O u t > < W a s U I I n v i s i b l e > t r u e < / W a s U I I n v i s i b l e > < / a : V a l u e > < / a : K e y V a l u e O f D i a g r a m O b j e c t K e y a n y T y p e z b w N T n L X > < a : K e y V a l u e O f D i a g r a m O b j e c t K e y a n y T y p e z b w N T n L X > < a : K e y > < K e y > M e a s u r e s \ S u m   o f   A c t u a l   V i s i t s \ T a g I n f o \ F o r m u l a < / K e y > < / a : K e y > < a : V a l u e   i : t y p e = " M e a s u r e G r i d V i e w S t a t e I D i a g r a m T a g A d d i t i o n a l I n f o " / > < / a : K e y V a l u e O f D i a g r a m O b j e c t K e y a n y T y p e z b w N T n L X > < a : K e y V a l u e O f D i a g r a m O b j e c t K e y a n y T y p e z b w N T n L X > < a : K e y > < K e y > M e a s u r e s \ S u m   o f   A c t u a l   V i s i t s \ T a g I n f o \ V a l u e < / K e y > < / a : K e y > < a : V a l u e   i : t y p e = " M e a s u r e G r i d V i e w S t a t e I D i a g r a m T a g A d d i t i o n a l I n f o " / > < / a : K e y V a l u e O f D i a g r a m O b j e c t K e y a n y T y p e z b w N T n L X > < a : K e y V a l u e O f D i a g r a m O b j e c t K e y a n y T y p e z b w N T n L X > < a : K e y > < K e y > M e a s u r e s \ S u m   o f   T a r g e t   V i s i t s < / K e y > < / a : K e y > < a : V a l u e   i : t y p e = " M e a s u r e G r i d N o d e V i e w S t a t e " > < C o l u m n > 1 0 < / C o l u m n > < L a y e d O u t > t r u e < / L a y e d O u t > < W a s U I I n v i s i b l e > t r u e < / W a s U I I n v i s i b l e > < / a : V a l u e > < / a : K e y V a l u e O f D i a g r a m O b j e c t K e y a n y T y p e z b w N T n L X > < a : K e y V a l u e O f D i a g r a m O b j e c t K e y a n y T y p e z b w N T n L X > < a : K e y > < K e y > M e a s u r e s \ S u m   o f   T a r g e t   V i s i t s \ T a g I n f o \ F o r m u l a < / K e y > < / a : K e y > < a : V a l u e   i : t y p e = " M e a s u r e G r i d V i e w S t a t e I D i a g r a m T a g A d d i t i o n a l I n f o " / > < / a : K e y V a l u e O f D i a g r a m O b j e c t K e y a n y T y p e z b w N T n L X > < a : K e y V a l u e O f D i a g r a m O b j e c t K e y a n y T y p e z b w N T n L X > < a : K e y > < K e y > M e a s u r e s \ S u m   o f   T a r g e t   V i s i t s \ T a g I n f o \ V a l u e < / K e y > < / a : K e y > < a : V a l u e   i : t y p e = " M e a s u r e G r i d V i e w S t a t e I D i a g r a m T a g A d d i t i o n a l I n f o " / > < / a : K e y V a l u e O f D i a g r a m O b j e c t K e y a n y T y p e z b w N T n L X > < a : K e y V a l u e O f D i a g r a m O b j e c t K e y a n y T y p e z b w N T n L X > < a : K e y > < K e y > M e a s u r e s \ M T D   S a l e s < / K e y > < / a : K e y > < a : V a l u e   i : t y p e = " M e a s u r e G r i d N o d e V i e w S t a t e " > < L a y e d O u t > t r u e < / L a y e d O u t > < / a : V a l u e > < / a : K e y V a l u e O f D i a g r a m O b j e c t K e y a n y T y p e z b w N T n L X > < a : K e y V a l u e O f D i a g r a m O b j e c t K e y a n y T y p e z b w N T n L X > < a : K e y > < K e y > M e a s u r e s \ M T D   S a l e s \ T a g I n f o \ F o r m u l a < / K e y > < / a : K e y > < a : V a l u e   i : t y p e = " M e a s u r e G r i d V i e w S t a t e I D i a g r a m T a g A d d i t i o n a l I n f o " / > < / a : K e y V a l u e O f D i a g r a m O b j e c t K e y a n y T y p e z b w N T n L X > < a : K e y V a l u e O f D i a g r a m O b j e c t K e y a n y T y p e z b w N T n L X > < a : K e y > < K e y > M e a s u r e s \ M T D   S a l e s \ T a g I n f o \ V a l u e < / K e y > < / a : K e y > < a : V a l u e   i : t y p e = " M e a s u r e G r i d V i e w S t a t e I D i a g r a m T a g A d d i t i o n a l I n f o " / > < / a : K e y V a l u e O f D i a g r a m O b j e c t K e y a n y T y p e z b w N T n L X > < a : K e y V a l u e O f D i a g r a m O b j e c t K e y a n y T y p e z b w N T n L X > < a : K e y > < K e y > M e a s u r e s \ Y T D   S a l e s < / K e y > < / a : K e y > < a : V a l u e   i : t y p e = " M e a s u r e G r i d N o d e V i e w S t a t e " > < L a y e d O u t > t r u e < / L a y e d O u t > < R o w > 1 < / R o w > < / a : V a l u e > < / a : K e y V a l u e O f D i a g r a m O b j e c t K e y a n y T y p e z b w N T n L X > < a : K e y V a l u e O f D i a g r a m O b j e c t K e y a n y T y p e z b w N T n L X > < a : K e y > < K e y > M e a s u r e s \ Y T D   S a l e s \ T a g I n f o \ F o r m u l a < / K e y > < / a : K e y > < a : V a l u e   i : t y p e = " M e a s u r e G r i d V i e w S t a t e I D i a g r a m T a g A d d i t i o n a l I n f o " / > < / a : K e y V a l u e O f D i a g r a m O b j e c t K e y a n y T y p e z b w N T n L X > < a : K e y V a l u e O f D i a g r a m O b j e c t K e y a n y T y p e z b w N T n L X > < a : K e y > < K e y > M e a s u r e s \ Y T D   S a l e s \ T a g I n f o \ V a l u e < / K e y > < / a : K e y > < a : V a l u e   i : t y p e = " M e a s u r e G r i d V i e w S t a t e I D i a g r a m T a g A d d i t i o n a l I n f o " / > < / a : K e y V a l u e O f D i a g r a m O b j e c t K e y a n y T y p e z b w N T n L X > < a : K e y V a l u e O f D i a g r a m O b j e c t K e y a n y T y p e z b w N T n L X > < a : K e y > < K e y > M e a s u r e s \ Q T D   S a l e s < / K e y > < / a : K e y > < a : V a l u e   i : t y p e = " M e a s u r e G r i d N o d e V i e w S t a t e " > < L a y e d O u t > t r u e < / L a y e d O u t > < R o w > 2 < / R o w > < / a : V a l u e > < / a : K e y V a l u e O f D i a g r a m O b j e c t K e y a n y T y p e z b w N T n L X > < a : K e y V a l u e O f D i a g r a m O b j e c t K e y a n y T y p e z b w N T n L X > < a : K e y > < K e y > M e a s u r e s \ Q T D   S a l e s \ T a g I n f o \ F o r m u l a < / K e y > < / a : K e y > < a : V a l u e   i : t y p e = " M e a s u r e G r i d V i e w S t a t e I D i a g r a m T a g A d d i t i o n a l I n f o " / > < / a : K e y V a l u e O f D i a g r a m O b j e c t K e y a n y T y p e z b w N T n L X > < a : K e y V a l u e O f D i a g r a m O b j e c t K e y a n y T y p e z b w N T n L X > < a : K e y > < K e y > M e a s u r e s \ Q T D   S a l e s \ T a g I n f o \ V a l u e < / K e y > < / a : K e y > < a : V a l u e   i : t y p e = " M e a s u r e G r i d V i e w S t a t e I D i a g r a m T a g A d d i t i o n a l I n f o " / > < / a : K e y V a l u e O f D i a g r a m O b j e c t K e y a n y T y p e z b w N T n L X > < a : K e y V a l u e O f D i a g r a m O b j e c t K e y a n y T y p e z b w N T n L X > < a : K e y > < K e y > C o l u m n s \ T r a n s a c t i o n   # < / K e y > < / a : K e y > < a : V a l u e   i : t y p e = " M e a s u r e G r i d N o d e V i e w S t a t e " > < L a y e d O u t > t r u e < / L a y e d O u t > < / a : V a l u e > < / a : K e y V a l u e O f D i a g r a m O b j e c t K e y a n y T y p e z b w N T n L X > < a : K e y V a l u e O f D i a g r a m O b j e c t K e y a n y T y p e z b w N T n L X > < a : K e y > < K e y > C o l u m n s \ S a l e s m a n   I D < / K e y > < / a : K e y > < a : V a l u e   i : t y p e = " M e a s u r e G r i d N o d e V i e w S t a t e " > < C o l u m n > 1 < / C o l u m n > < L a y e d O u t > t r u e < / L a y e d O u t > < / a : V a l u e > < / a : K e y V a l u e O f D i a g r a m O b j e c t K e y a n y T y p e z b w N T n L X > < a : K e y V a l u e O f D i a g r a m O b j e c t K e y a n y T y p e z b w N T n L X > < a : K e y > < K e y > C o l u m n s \ C i t y   I D < / K e y > < / a : K e y > < a : V a l u e   i : t y p e = " M e a s u r e G r i d N o d e V i e w S t a t e " > < C o l u m n > 2 < / C o l u m n > < L a y e d O u t > t r u e < / L a y e d O u t > < / a : V a l u e > < / a : K e y V a l u e O f D i a g r a m O b j e c t K e y a n y T y p e z b w N T n L X > < a : K e y V a l u e O f D i a g r a m O b j e c t K e y a n y T y p e z b w N T n L X > < a : K e y > < K e y > C o l u m n s \ S K U   C o d e < / K e y > < / a : K e y > < a : V a l u e   i : t y p e = " M e a s u r e G r i d N o d e V i e w S t a t e " > < C o l u m n > 3 < / C o l u m n > < L a y e d O u t > t r u e < / L a y e d O u t > < / a : V a l u e > < / a : K e y V a l u e O f D i a g r a m O b j e c t K e y a n y T y p e z b w N T n L X > < a : K e y V a l u e O f D i a g r a m O b j e c t K e y a n y T y p e z b w N T n L X > < a : K e y > < K e y > C o l u m n s \ S t o r e   I D < / K e y > < / a : K e y > < a : V a l u e   i : t y p e = " M e a s u r e G r i d N o d e V i e w S t a t e " > < C o l u m n > 4 < / C o l u m n > < L a y e d O u t > t r u e < / L a y e d O u t > < / a : V a l u e > < / a : K e y V a l u e O f D i a g r a m O b j e c t K e y a n y T y p e z b w N T n L X > < a : K e y V a l u e O f D i a g r a m O b j e c t K e y a n y T y p e z b w N T n L X > < a : K e y > < K e y > C o l u m n s \ P e r i o d   I D < / K e y > < / a : K e y > < a : V a l u e   i : t y p e = " M e a s u r e G r i d N o d e V i e w S t a t e " > < C o l u m n > 5 < / C o l u m n > < L a y e d O u t > t r u e < / L a y e d O u t > < / a : V a l u e > < / a : K e y V a l u e O f D i a g r a m O b j e c t K e y a n y T y p e z b w N T n L X > < a : K e y V a l u e O f D i a g r a m O b j e c t K e y a n y T y p e z b w N T n L X > < a : K e y > < K e y > C o l u m n s \ U n i q u e   T r a n s a c t i o n   I D < / K e y > < / a : K e y > < a : V a l u e   i : t y p e = " M e a s u r e G r i d N o d e V i e w S t a t e " > < C o l u m n > 6 < / C o l u m n > < L a y e d O u t > t r u e < / L a y e d O u t > < / a : V a l u e > < / a : K e y V a l u e O f D i a g r a m O b j e c t K e y a n y T y p e z b w N T n L X > < a : K e y V a l u e O f D i a g r a m O b j e c t K e y a n y T y p e z b w N T n L X > < a : K e y > < K e y > C o l u m n s \ A c t u a l   S a l e s < / K e y > < / a : K e y > < a : V a l u e   i : t y p e = " M e a s u r e G r i d N o d e V i e w S t a t e " > < C o l u m n > 7 < / C o l u m n > < L a y e d O u t > t r u e < / L a y e d O u t > < / a : V a l u e > < / a : K e y V a l u e O f D i a g r a m O b j e c t K e y a n y T y p e z b w N T n L X > < a : K e y V a l u e O f D i a g r a m O b j e c t K e y a n y T y p e z b w N T n L X > < a : K e y > < K e y > C o l u m n s \ T a r g e t   S a l e s < / K e y > < / a : K e y > < a : V a l u e   i : t y p e = " M e a s u r e G r i d N o d e V i e w S t a t e " > < C o l u m n > 8 < / C o l u m n > < L a y e d O u t > t r u e < / L a y e d O u t > < / a : V a l u e > < / a : K e y V a l u e O f D i a g r a m O b j e c t K e y a n y T y p e z b w N T n L X > < a : K e y V a l u e O f D i a g r a m O b j e c t K e y a n y T y p e z b w N T n L X > < a : K e y > < K e y > C o l u m n s \ A c t u a l   V i s i t s < / K e y > < / a : K e y > < a : V a l u e   i : t y p e = " M e a s u r e G r i d N o d e V i e w S t a t e " > < C o l u m n > 9 < / C o l u m n > < L a y e d O u t > t r u e < / L a y e d O u t > < / a : V a l u e > < / a : K e y V a l u e O f D i a g r a m O b j e c t K e y a n y T y p e z b w N T n L X > < a : K e y V a l u e O f D i a g r a m O b j e c t K e y a n y T y p e z b w N T n L X > < a : K e y > < K e y > C o l u m n s \ T a r g e t   V i s i t s < / K e y > < / a : K e y > < a : V a l u e   i : t y p e = " M e a s u r e G r i d N o d e V i e w S t a t e " > < C o l u m n > 1 0 < / C o l u m n > < L a y e d O u t > t r u e < / L a y e d O u t > < / a : V a l u e > < / a : K e y V a l u e O f D i a g r a m O b j e c t K e y a n y T y p e z b w N T n L X > < a : K e y V a l u e O f D i a g r a m O b j e c t K e y a n y T y p e z b w N T n L X > < a : K e y > < K e y > C o l u m n s \ R a n d   S a l e s < / K e y > < / a : K e y > < a : V a l u e   i : t y p e = " M e a s u r e G r i d N o d e V i e w S t a t e " > < C o l u m n > 1 1 < / C o l u m n > < L a y e d O u t > t r u e < / L a y e d O u t > < / a : V a l u e > < / a : K e y V a l u e O f D i a g r a m O b j e c t K e y a n y T y p e z b w N T n L X > < a : K e y V a l u e O f D i a g r a m O b j e c t K e y a n y T y p e z b w N T n L X > < a : K e y > < K e y > C o l u m n s \ R a n d   V i s i t s < / K e y > < / a : K e y > < a : V a l u e   i : t y p e = " M e a s u r e G r i d N o d e V i e w S t a t e " > < C o l u m n > 1 2 < / C o l u m n > < L a y e d O u t > t r u e < / L a y e d O u t > < / a : V a l u e > < / a : K e y V a l u e O f D i a g r a m O b j e c t K e y a n y T y p e z b w N T n L X > < a : K e y V a l u e O f D i a g r a m O b j e c t K e y a n y T y p e z b w N T n L X > < a : K e y > < K e y > L i n k s \ & l t ; C o l u m n s \ S u m   o f   A c t u a l   S a l e s & g t ; - & l t ; M e a s u r e s \ A c t u a l   S a l e s & g t ; < / K e y > < / a : K e y > < a : V a l u e   i : t y p e = " M e a s u r e G r i d V i e w S t a t e I D i a g r a m L i n k " / > < / a : K e y V a l u e O f D i a g r a m O b j e c t K e y a n y T y p e z b w N T n L X > < a : K e y V a l u e O f D i a g r a m O b j e c t K e y a n y T y p e z b w N T n L X > < a : K e y > < K e y > L i n k s \ & l t ; C o l u m n s \ S u m   o f   A c t u a l   S a l e s & g t ; - & l t ; M e a s u r e s \ A c t u a l   S a l e s & g t ; \ C O L U M N < / K e y > < / a : K e y > < a : V a l u e   i : t y p e = " M e a s u r e G r i d V i e w S t a t e I D i a g r a m L i n k E n d p o i n t " / > < / a : K e y V a l u e O f D i a g r a m O b j e c t K e y a n y T y p e z b w N T n L X > < a : K e y V a l u e O f D i a g r a m O b j e c t K e y a n y T y p e z b w N T n L X > < a : K e y > < K e y > L i n k s \ & l t ; C o l u m n s \ S u m   o f   A c t u a l   S a l e s & g t ; - & l t ; M e a s u r e s \ A c t u a l   S a l e s & g t ; \ M E A S U R E < / K e y > < / a : K e y > < a : V a l u e   i : t y p e = " M e a s u r e G r i d V i e w S t a t e I D i a g r a m L i n k E n d p o i n t " / > < / a : K e y V a l u e O f D i a g r a m O b j e c t K e y a n y T y p e z b w N T n L X > < a : K e y V a l u e O f D i a g r a m O b j e c t K e y a n y T y p e z b w N T n L X > < a : K e y > < K e y > L i n k s \ & l t ; C o l u m n s \ S u m   o f   T a r g e t   S a l e s & g t ; - & l t ; M e a s u r e s \ T a r g e t   S a l e s & g t ; < / K e y > < / a : K e y > < a : V a l u e   i : t y p e = " M e a s u r e G r i d V i e w S t a t e I D i a g r a m L i n k " / > < / a : K e y V a l u e O f D i a g r a m O b j e c t K e y a n y T y p e z b w N T n L X > < a : K e y V a l u e O f D i a g r a m O b j e c t K e y a n y T y p e z b w N T n L X > < a : K e y > < K e y > L i n k s \ & l t ; C o l u m n s \ S u m   o f   T a r g e t   S a l e s & g t ; - & l t ; M e a s u r e s \ T a r g e t   S a l e s & g t ; \ C O L U M N < / K e y > < / a : K e y > < a : V a l u e   i : t y p e = " M e a s u r e G r i d V i e w S t a t e I D i a g r a m L i n k E n d p o i n t " / > < / a : K e y V a l u e O f D i a g r a m O b j e c t K e y a n y T y p e z b w N T n L X > < a : K e y V a l u e O f D i a g r a m O b j e c t K e y a n y T y p e z b w N T n L X > < a : K e y > < K e y > L i n k s \ & l t ; C o l u m n s \ S u m   o f   T a r g e t   S a l e s & g t ; - & l t ; M e a s u r e s \ T a r g e t   S a l e s & g t ; \ M E A S U R E < / K e y > < / a : K e y > < a : V a l u e   i : t y p e = " M e a s u r e G r i d V i e w S t a t e I D i a g r a m L i n k E n d p o i n t " / > < / a : K e y V a l u e O f D i a g r a m O b j e c t K e y a n y T y p e z b w N T n L X > < a : K e y V a l u e O f D i a g r a m O b j e c t K e y a n y T y p e z b w N T n L X > < a : K e y > < K e y > L i n k s \ & l t ; C o l u m n s \ S u m   o f   A c t u a l   V i s i t s & g t ; - & l t ; M e a s u r e s \ A c t u a l   V i s i t s & g t ; < / K e y > < / a : K e y > < a : V a l u e   i : t y p e = " M e a s u r e G r i d V i e w S t a t e I D i a g r a m L i n k " / > < / a : K e y V a l u e O f D i a g r a m O b j e c t K e y a n y T y p e z b w N T n L X > < a : K e y V a l u e O f D i a g r a m O b j e c t K e y a n y T y p e z b w N T n L X > < a : K e y > < K e y > L i n k s \ & l t ; C o l u m n s \ S u m   o f   A c t u a l   V i s i t s & g t ; - & l t ; M e a s u r e s \ A c t u a l   V i s i t s & g t ; \ C O L U M N < / K e y > < / a : K e y > < a : V a l u e   i : t y p e = " M e a s u r e G r i d V i e w S t a t e I D i a g r a m L i n k E n d p o i n t " / > < / a : K e y V a l u e O f D i a g r a m O b j e c t K e y a n y T y p e z b w N T n L X > < a : K e y V a l u e O f D i a g r a m O b j e c t K e y a n y T y p e z b w N T n L X > < a : K e y > < K e y > L i n k s \ & l t ; C o l u m n s \ S u m   o f   A c t u a l   V i s i t s & g t ; - & l t ; M e a s u r e s \ A c t u a l   V i s i t s & g t ; \ M E A S U R E < / K e y > < / a : K e y > < a : V a l u e   i : t y p e = " M e a s u r e G r i d V i e w S t a t e I D i a g r a m L i n k E n d p o i n t " / > < / a : K e y V a l u e O f D i a g r a m O b j e c t K e y a n y T y p e z b w N T n L X > < a : K e y V a l u e O f D i a g r a m O b j e c t K e y a n y T y p e z b w N T n L X > < a : K e y > < K e y > L i n k s \ & l t ; C o l u m n s \ S u m   o f   T a r g e t   V i s i t s & g t ; - & l t ; M e a s u r e s \ T a r g e t   V i s i t s & g t ; < / K e y > < / a : K e y > < a : V a l u e   i : t y p e = " M e a s u r e G r i d V i e w S t a t e I D i a g r a m L i n k " / > < / a : K e y V a l u e O f D i a g r a m O b j e c t K e y a n y T y p e z b w N T n L X > < a : K e y V a l u e O f D i a g r a m O b j e c t K e y a n y T y p e z b w N T n L X > < a : K e y > < K e y > L i n k s \ & l t ; C o l u m n s \ S u m   o f   T a r g e t   V i s i t s & g t ; - & l t ; M e a s u r e s \ T a r g e t   V i s i t s & g t ; \ C O L U M N < / K e y > < / a : K e y > < a : V a l u e   i : t y p e = " M e a s u r e G r i d V i e w S t a t e I D i a g r a m L i n k E n d p o i n t " / > < / a : K e y V a l u e O f D i a g r a m O b j e c t K e y a n y T y p e z b w N T n L X > < a : K e y V a l u e O f D i a g r a m O b j e c t K e y a n y T y p e z b w N T n L X > < a : K e y > < K e y > L i n k s \ & l t ; C o l u m n s \ S u m   o f   T a r g e t   V i s i t s & g t ; - & l t ; M e a s u r e s \ T a r g e t   V i s i t s & g t ; \ M E A S U R E < / K e y > < / a : K e y > < a : V a l u e   i : t y p e = " M e a s u r e G r i d V i e w S t a t e I D i a g r a m L i n k E n d p o i n t " / > < / a : K e y V a l u e O f D i a g r a m O b j e c t K e y a n y T y p e z b w N T n L X > < / V i e w S t a t e s > < / D i a g r a m M a n a g e r . S e r i a l i z a b l e D i a g r a m > < D i a g r a m M a n a g e r . S e r i a l i z a b l e D i a g r a m > < A d a p t e r   i : t y p e = " M e a s u r e D i a g r a m S a n d b o x A d a p t e r " > < T a b l e N a m e > P e r i o d 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 D a t e   ( M o n t h   I n d e x ) < / K e y > < / D i a g r a m O b j e c t K e y > < D i a g r a m O b j e c t K e y > < K e y > M e a s u r e s \ S u m   o f   D a t e   ( M o n t h   I n d e x ) \ T a g I n f o \ F o r m u l a < / K e y > < / D i a g r a m O b j e c t K e y > < D i a g r a m O b j e c t K e y > < K e y > M e a s u r e s \ S u m   o f   D a t e   ( M o n t h   I n d e x ) \ T a g I n f o \ V a l u e < / K e y > < / D i a g r a m O b j e c t K e y > < D i a g r a m O b j e c t K e y > < K e y > C o l u m n s \ P e r i o d   # < / K e y > < / D i a g r a m O b j e c t K e y > < D i a g r a m O b j e c t K e y > < K e y > C o l u m n s \ D a t e < / K e y > < / D i a g r a m O b j e c t K e y > < D i a g r a m O b j e c t K e y > < K e y > C o l u m n s \ P e r i o d < / K e y > < / D i a g r a m O b j e c t K e y > < D i a g r a m O b j e c t K e y > < K e y > C o l u m n s \ S e a s o n s < / K e y > < / D i a g r a m O b j e c t K e y > < D i a g r a m O b j e c t K e y > < K e y > C o l u m n s \ P r e / P o s t   C o v i d - 1 9 < / 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 D a t e   ( M o n t h   I n d e x ) & g t ; - & l t ; M e a s u r e s \ D a t e   ( M o n t h   I n d e x ) & g t ; < / K e y > < / D i a g r a m O b j e c t K e y > < D i a g r a m O b j e c t K e y > < K e y > L i n k s \ & l t ; C o l u m n s \ S u m   o f   D a t e   ( M o n t h   I n d e x ) & g t ; - & l t ; M e a s u r e s \ D a t e   ( M o n t h   I n d e x ) & g t ; \ C O L U M N < / K e y > < / D i a g r a m O b j e c t K e y > < D i a g r a m O b j e c t K e y > < K e y > L i n k s \ & l t ; C o l u m n s \ S u m   o f   D a t e   ( M o n t h   I n d e x ) & g t ; - & l t ; M e a s u r e s \ D a t e   ( M o n t h   I n d e x ) & g t ; \ M E A S U R E 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 D a t e   ( M o n t h   I n d e x ) < / K e y > < / a : K e y > < a : V a l u e   i : t y p e = " M e a s u r e G r i d N o d e V i e w S t a t e " > < C o l u m n > 7 < / C o l u m n > < L a y e d O u t > t r u e < / L a y e d O u t > < W a s U I I n v i s i b l e > t r u e < / W a s U I I n v i s i b l e > < / a : V a l u e > < / a : K e y V a l u e O f D i a g r a m O b j e c t K e y a n y T y p e z b w N T n L X > < a : K e y V a l u e O f D i a g r a m O b j e c t K e y a n y T y p e z b w N T n L X > < a : K e y > < K e y > M e a s u r e s \ S u m   o f   D a t e   ( M o n t h   I n d e x ) \ T a g I n f o \ F o r m u l a < / K e y > < / a : K e y > < a : V a l u e   i : t y p e = " M e a s u r e G r i d V i e w S t a t e I D i a g r a m T a g A d d i t i o n a l I n f o " / > < / a : K e y V a l u e O f D i a g r a m O b j e c t K e y a n y T y p e z b w N T n L X > < a : K e y V a l u e O f D i a g r a m O b j e c t K e y a n y T y p e z b w N T n L X > < a : K e y > < K e y > M e a s u r e s \ S u m   o f   D a t e   ( M o n t h   I n d e x ) \ T a g I n f o \ V a l u e < / K e y > < / a : K e y > < a : V a l u e   i : t y p e = " M e a s u r e G r i d V i e w S t a t e I D i a g r a m T a g A d d i t i o n a l I n f o " / > < / a : K e y V a l u e O f D i a g r a m O b j e c t K e y a n y T y p e z b w N T n L X > < a : K e y V a l u e O f D i a g r a m O b j e c t K e y a n y T y p e z b w N T n L X > < a : K e y > < K e y > C o l u m n s \ P e r i o d   # < / 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 C o l u m n s \ P e r i o d < / K e y > < / a : K e y > < a : V a l u e   i : t y p e = " M e a s u r e G r i d N o d e V i e w S t a t e " > < C o l u m n > 2 < / C o l u m n > < L a y e d O u t > t r u e < / L a y e d O u t > < / a : V a l u e > < / a : K e y V a l u e O f D i a g r a m O b j e c t K e y a n y T y p e z b w N T n L X > < a : K e y V a l u e O f D i a g r a m O b j e c t K e y a n y T y p e z b w N T n L X > < a : K e y > < K e y > C o l u m n s \ S e a s o n s < / K e y > < / a : K e y > < a : V a l u e   i : t y p e = " M e a s u r e G r i d N o d e V i e w S t a t e " > < C o l u m n > 3 < / C o l u m n > < L a y e d O u t > t r u e < / L a y e d O u t > < / a : V a l u e > < / a : K e y V a l u e O f D i a g r a m O b j e c t K e y a n y T y p e z b w N T n L X > < a : K e y V a l u e O f D i a g r a m O b j e c t K e y a n y T y p e z b w N T n L X > < a : K e y > < K e y > C o l u m n s \ P r e / P o s t   C o v i d - 1 9 < / 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a : K e y V a l u e O f D i a g r a m O b j e c t K e y a n y T y p e z b w N T n L X > < a : K e y > < K e y > C o l u m n s \ D a t e   ( M o n t h   I n d e x ) < / K e y > < / a : K e y > < a : V a l u e   i : t y p e = " M e a s u r e G r i d N o d e V i e w S t a t e " > < C o l u m n > 7 < / C o l u m n > < L a y e d O u t > t r u e < / L a y e d O u t > < / a : V a l u e > < / a : K e y V a l u e O f D i a g r a m O b j e c t K e y a n y T y p e z b w N T n L X > < a : K e y V a l u e O f D i a g r a m O b j e c t K e y a n y T y p e z b w N T n L X > < a : K e y > < K e y > C o l u m n s \ D a t e   ( M o n t h ) < / K e y > < / a : K e y > < a : V a l u e   i : t y p e = " M e a s u r e G r i d N o d e V i e w S t a t e " > < C o l u m n > 8 < / C o l u m n > < L a y e d O u t > t r u e < / L a y e d O u t > < / a : V a l u e > < / a : K e y V a l u e O f D i a g r a m O b j e c t K e y a n y T y p e z b w N T n L X > < a : K e y V a l u e O f D i a g r a m O b j e c t K e y a n y T y p e z b w N T n L X > < a : K e y > < K e y > L i n k s \ & l t ; C o l u m n s \ S u m   o f   D a t e   ( M o n t h   I n d e x ) & g t ; - & l t ; M e a s u r e s \ D a t e   ( M o n t h   I n d e x ) & g t ; < / K e y > < / a : K e y > < a : V a l u e   i : t y p e = " M e a s u r e G r i d V i e w S t a t e I D i a g r a m L i n k " / > < / a : K e y V a l u e O f D i a g r a m O b j e c t K e y a n y T y p e z b w N T n L X > < a : K e y V a l u e O f D i a g r a m O b j e c t K e y a n y T y p e z b w N T n L X > < a : K e y > < K e y > L i n k s \ & l t ; C o l u m n s \ S u m   o f   D a t e   ( M o n t h   I n d e x ) & g t ; - & l t ; M e a s u r e s \ D a t e   ( M o n t h   I n d e x ) & g t ; \ C O L U M N < / K e y > < / a : K e y > < a : V a l u e   i : t y p e = " M e a s u r e G r i d V i e w S t a t e I D i a g r a m L i n k E n d p o i n t " / > < / a : K e y V a l u e O f D i a g r a m O b j e c t K e y a n y T y p e z b w N T n L X > < a : K e y V a l u e O f D i a g r a m O b j e c t K e y a n y T y p e z b w N T n L X > < a : K e y > < K e y > L i n k s \ & l t ; C o l u m n s \ S u m   o f   D a t e   ( M o n t h   I n d e x ) & g t ; - & l t ; M e a s u r e s \ D a t e   ( M o n t h   I n d e x ) & g t ; \ M E A S U R E 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 P e r i o d < / K e y > < / D i a g r a m O b j e c t K e y > < D i a g r a m O b j e c t K e y > < K e y > A c t i o n s \ A d d   t o   h i e r a r c h y   F o r   & l t ; T a b l e s \ P e r i o d \ H i e r a r c h i e s \ D a t e _ Y e a r _ M o n & g t ; < / K e y > < / D i a g r a m O b j e c t K e y > < D i a g r a m O b j e c t K e y > < K e y > A c t i o n s \ M o v e   t o   a   H i e r a r c h y   i n   T a b l e   P e r i o d < / K e y > < / D i a g r a m O b j e c t K e y > < D i a g r a m O b j e c t K e y > < K e y > A c t i o n s \ M o v e   i n t o   h i e r a r c h y   F o r   & l t ; T a b l e s \ P e r i o d \ H i e r a r c h i e s \ D a t e _ Y e a r _ M o n & g t ; 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 T a g s \ T a b l e s \ & l t ; T a b l e s \ T r a n s a c t i o n & g t ; < / K e y > < / D i a g r a m O b j e c t K e y > < D i a g r a m O b j e c t K e y > < K e y > D y n a m i c   T a g s \ T a b l e s \ & l t ; T a b l e s \ R e g i o n & g t ; < / K e y > < / D i a g r a m O b j e c t K e y > < D i a g r a m O b j e c t K e y > < K e y > D y n a m i c   T a g s \ T a b l e s \ & l t ; T a b l e s \ P e r i o d & g t ; < / K e y > < / D i a g r a m O b j e c t K e y > < D i a g r a m O b j e c t K e y > < K e y > D y n a m i c   T a g s \ H i e r a r c h i e s \ & l t ; T a b l e s \ P e r i o d \ H i e r a r c h i e s \ D a t e _ Y e a r _ M o n & g t ; < / K e y > < / D i a g r a m O b j e c t K e y > < D i a g r a m O b j e c t K e y > < K e y > D y n a m i c   T a g s \ T a b l e s \ & l t ; T a b l e s \ S a l e s m a n & g t ; < / K e y > < / D i a g r a m O b j e c t K e y > < D i a g r a m O b j e c t K e y > < K e y > D y n a m i c   T a g s \ T a b l e s \ & l t ; T a b l e s \ S K U & g t ; < / K e y > < / D i a g r a m O b j e c t K e y > < D i a g r a m O b j e c t K e y > < K e y > D y n a m i c   T a g s \ T a b l e s \ & l t ; T a b l e s \ S t o r e s & g t ; < / K e y > < / D i a g r a m O b j e c t K e y > < D i a g r a m O b j e c t K e y > < K e y > T a b l e s \ T r a n s a c t i o n < / K e y > < / D i a g r a m O b j e c t K e y > < D i a g r a m O b j e c t K e y > < K e y > T a b l e s \ T r a n s a c t i o n \ C o l u m n s \ T r a n s a c t i o n   # < / K e y > < / D i a g r a m O b j e c t K e y > < D i a g r a m O b j e c t K e y > < K e y > T a b l e s \ T r a n s a c t i o n \ C o l u m n s \ S a l e s m a n   I D < / K e y > < / D i a g r a m O b j e c t K e y > < D i a g r a m O b j e c t K e y > < K e y > T a b l e s \ T r a n s a c t i o n \ C o l u m n s \ C i t y   I D < / K e y > < / D i a g r a m O b j e c t K e y > < D i a g r a m O b j e c t K e y > < K e y > T a b l e s \ T r a n s a c t i o n \ C o l u m n s \ S K U   C o d e < / K e y > < / D i a g r a m O b j e c t K e y > < D i a g r a m O b j e c t K e y > < K e y > T a b l e s \ T r a n s a c t i o n \ C o l u m n s \ S t o r e   I D < / K e y > < / D i a g r a m O b j e c t K e y > < D i a g r a m O b j e c t K e y > < K e y > T a b l e s \ T r a n s a c t i o n \ C o l u m n s \ P e r i o d   I D < / K e y > < / D i a g r a m O b j e c t K e y > < D i a g r a m O b j e c t K e y > < K e y > T a b l e s \ T r a n s a c t i o n \ C o l u m n s \ U n i q u e   T r a n s a c t i o n   I D < / K e y > < / D i a g r a m O b j e c t K e y > < D i a g r a m O b j e c t K e y > < K e y > T a b l e s \ T r a n s a c t i o n \ C o l u m n s \ A c t u a l   S a l e s < / K e y > < / D i a g r a m O b j e c t K e y > < D i a g r a m O b j e c t K e y > < K e y > T a b l e s \ T r a n s a c t i o n \ C o l u m n s \ T a r g e t   S a l e s < / K e y > < / D i a g r a m O b j e c t K e y > < D i a g r a m O b j e c t K e y > < K e y > T a b l e s \ T r a n s a c t i o n \ C o l u m n s \ A c t u a l   V i s i t s < / K e y > < / D i a g r a m O b j e c t K e y > < D i a g r a m O b j e c t K e y > < K e y > T a b l e s \ T r a n s a c t i o n \ C o l u m n s \ T a r g e t   V i s i t s < / K e y > < / D i a g r a m O b j e c t K e y > < D i a g r a m O b j e c t K e y > < K e y > T a b l e s \ T r a n s a c t i o n \ C o l u m n s \ R a n d   S a l e s < / K e y > < / D i a g r a m O b j e c t K e y > < D i a g r a m O b j e c t K e y > < K e y > T a b l e s \ T r a n s a c t i o n \ C o l u m n s \ R a n d   V i s i t s < / K e y > < / D i a g r a m O b j e c t K e y > < D i a g r a m O b j e c t K e y > < K e y > T a b l e s \ T r a n s a c t i o n \ M e a s u r e s \ S u m   o f   A c t u a l   S a l e s < / K e y > < / D i a g r a m O b j e c t K e y > < D i a g r a m O b j e c t K e y > < K e y > T a b l e s \ T r a n s a c t i o n \ S u m   o f   A c t u a l   S a l e s \ A d d i t i o n a l   I n f o \ I m p l i c i t   M e a s u r e < / K e y > < / D i a g r a m O b j e c t K e y > < D i a g r a m O b j e c t K e y > < K e y > T a b l e s \ T r a n s a c t i o n \ M e a s u r e s \ S u m   o f   T a r g e t   S a l e s < / K e y > < / D i a g r a m O b j e c t K e y > < D i a g r a m O b j e c t K e y > < K e y > T a b l e s \ T r a n s a c t i o n \ S u m   o f   T a r g e t   S a l e s \ A d d i t i o n a l   I n f o \ I m p l i c i t   M e a s u r e < / K e y > < / D i a g r a m O b j e c t K e y > < D i a g r a m O b j e c t K e y > < K e y > T a b l e s \ T r a n s a c t i o n \ M e a s u r e s \ S u m   o f   A c t u a l   V i s i t s < / K e y > < / D i a g r a m O b j e c t K e y > < D i a g r a m O b j e c t K e y > < K e y > T a b l e s \ T r a n s a c t i o n \ S u m   o f   A c t u a l   V i s i t s \ A d d i t i o n a l   I n f o \ I m p l i c i t   M e a s u r e < / K e y > < / D i a g r a m O b j e c t K e y > < D i a g r a m O b j e c t K e y > < K e y > T a b l e s \ T r a n s a c t i o n \ M e a s u r e s \ S u m   o f   T a r g e t   V i s i t s < / K e y > < / D i a g r a m O b j e c t K e y > < D i a g r a m O b j e c t K e y > < K e y > T a b l e s \ T r a n s a c t i o n \ S u m   o f   T a r g e t   V i s i t s \ A d d i t i o n a l   I n f o \ I m p l i c i t   M e a s u r e < / K e y > < / D i a g r a m O b j e c t K e y > < D i a g r a m O b j e c t K e y > < K e y > T a b l e s \ T r a n s a c t i o n \ M e a s u r e s \ M T D   S a l e s < / K e y > < / D i a g r a m O b j e c t K e y > < D i a g r a m O b j e c t K e y > < K e y > T a b l e s \ T r a n s a c t i o n \ M e a s u r e s \ Y T D   S a l e s < / K e y > < / D i a g r a m O b j e c t K e y > < D i a g r a m O b j e c t K e y > < K e y > T a b l e s \ T r a n s a c t i o n \ M e a s u r e s \ Q T D   S a l e s < / K e y > < / D i a g r a m O b j e c t K e y > < D i a g r a m O b j e c t K e y > < K e y > T a b l e s \ R e g i o n < / K e y > < / D i a g r a m O b j e c t K e y > < D i a g r a m O b j e c t K e y > < K e y > T a b l e s \ R e g i o n \ C o l u m n s \ C i t y - I D < / K e y > < / D i a g r a m O b j e c t K e y > < D i a g r a m O b j e c t K e y > < K e y > T a b l e s \ R e g i o n \ C o l u m n s \ C i t y < / K e y > < / D i a g r a m O b j e c t K e y > < D i a g r a m O b j e c t K e y > < K e y > T a b l e s \ R e g i o n \ C o l u m n s \ S t a t e < / K e y > < / D i a g r a m O b j e c t K e y > < D i a g r a m O b j e c t K e y > < K e y > T a b l e s \ R e g i o n \ C o l u m n s \ R e g i o n < / K e y > < / D i a g r a m O b j e c t K e y > < D i a g r a m O b j e c t K e y > < K e y > T a b l e s \ R e g i o n \ C o l u m n s \ P o p u l a t i o n < / K e y > < / D i a g r a m O b j e c t K e y > < D i a g r a m O b j e c t K e y > < K e y > T a b l e s \ P e r i o d < / K e y > < / D i a g r a m O b j e c t K e y > < D i a g r a m O b j e c t K e y > < K e y > T a b l e s \ P e r i o d \ C o l u m n s \ P e r i o d   # < / K e y > < / D i a g r a m O b j e c t K e y > < D i a g r a m O b j e c t K e y > < K e y > T a b l e s \ P e r i o d \ C o l u m n s \ D a t e < / K e y > < / D i a g r a m O b j e c t K e y > < D i a g r a m O b j e c t K e y > < K e y > T a b l e s \ P e r i o d \ C o l u m n s \ P e r i o d < / K e y > < / D i a g r a m O b j e c t K e y > < D i a g r a m O b j e c t K e y > < K e y > T a b l e s \ P e r i o d \ C o l u m n s \ S e a s o n s < / K e y > < / D i a g r a m O b j e c t K e y > < D i a g r a m O b j e c t K e y > < K e y > T a b l e s \ P e r i o d \ C o l u m n s \ P r e / P o s t   C o v i d - 1 9 < / K e y > < / D i a g r a m O b j e c t K e y > < D i a g r a m O b j e c t K e y > < K e y > T a b l e s \ P e r i o d \ C o l u m n s \ D a t e   ( Y e a r ) < / K e y > < / D i a g r a m O b j e c t K e y > < D i a g r a m O b j e c t K e y > < K e y > T a b l e s \ P e r i o d \ C o l u m n s \ D a t e   ( Q u a r t e r ) < / K e y > < / D i a g r a m O b j e c t K e y > < D i a g r a m O b j e c t K e y > < K e y > T a b l e s \ P e r i o d \ C o l u m n s \ D a t e   ( M o n t h   I n d e x ) < / K e y > < / D i a g r a m O b j e c t K e y > < D i a g r a m O b j e c t K e y > < K e y > T a b l e s \ P e r i o d \ C o l u m n s \ D a t e   ( M o n t h ) < / K e y > < / D i a g r a m O b j e c t K e y > < D i a g r a m O b j e c t K e y > < K e y > T a b l e s \ P e r i o d \ M e a s u r e s \ S u m   o f   D a t e   ( M o n t h   I n d e x ) < / K e y > < / D i a g r a m O b j e c t K e y > < D i a g r a m O b j e c t K e y > < K e y > T a b l e s \ P e r i o d \ S u m   o f   D a t e   ( M o n t h   I n d e x ) \ A d d i t i o n a l   I n f o \ I m p l i c i t   M e a s u r e < / K e y > < / D i a g r a m O b j e c t K e y > < D i a g r a m O b j e c t K e y > < K e y > T a b l e s \ P e r i o d \ H i e r a r c h i e s \ D a t e _ Y e a r _ M o n < / K e y > < / D i a g r a m O b j e c t K e y > < D i a g r a m O b j e c t K e y > < K e y > T a b l e s \ P e r i o d \ H i e r a r c h i e s \ D a t e _ Y e a r _ M o n \ L e v e l s \ D a t e   ( Y e a r ) < / K e y > < / D i a g r a m O b j e c t K e y > < D i a g r a m O b j e c t K e y > < K e y > T a b l e s \ P e r i o d \ H i e r a r c h i e s \ D a t e _ Y e a r _ M o n \ L e v e l s \ D a t e   ( Q u a r t e r ) < / K e y > < / D i a g r a m O b j e c t K e y > < D i a g r a m O b j e c t K e y > < K e y > T a b l e s \ P e r i o d \ H i e r a r c h i e s \ D a t e _ Y e a r _ M o n \ L e v e l s \ D a t e   ( M o n t h ) < / K e y > < / D i a g r a m O b j e c t K e y > < D i a g r a m O b j e c t K e y > < K e y > T a b l e s \ S a l e s m a n < / K e y > < / D i a g r a m O b j e c t K e y > < D i a g r a m O b j e c t K e y > < K e y > T a b l e s \ S a l e s m a n \ C o l u m n s \ S a l e s m a n   I D < / K e y > < / D i a g r a m O b j e c t K e y > < D i a g r a m O b j e c t K e y > < K e y > T a b l e s \ S a l e s m a n \ C o l u m n s \ F i r s t   N a m e < / K e y > < / D i a g r a m O b j e c t K e y > < D i a g r a m O b j e c t K e y > < K e y > T a b l e s \ S a l e s m a n \ C o l u m n s \ L a s t   N a m e < / K e y > < / D i a g r a m O b j e c t K e y > < D i a g r a m O b j e c t K e y > < K e y > T a b l e s \ S a l e s m a n \ C o l u m n s \ S a l e s m a n   N a m e < / K e y > < / D i a g r a m O b j e c t K e y > < D i a g r a m O b j e c t K e y > < K e y > T a b l e s \ S a l e s m a n \ C o l u m n s \ G e n d e r < / K e y > < / D i a g r a m O b j e c t K e y > < D i a g r a m O b j e c t K e y > < K e y > T a b l e s \ S a l e s m a n \ C o l u m n s \ A g e < / K e y > < / D i a g r a m O b j e c t K e y > < D i a g r a m O b j e c t K e y > < K e y > T a b l e s \ S a l e s m a n \ C o l u m n s \ E x p e r i e n c e   ( Y e a r s ) < / K e y > < / D i a g r a m O b j e c t K e y > < D i a g r a m O b j e c t K e y > < K e y > T a b l e s \ S a l e s m a n \ C o l u m n s \ M a r i t a l   S t a t u s < / K e y > < / D i a g r a m O b j e c t K e y > < D i a g r a m O b j e c t K e y > < K e y > T a b l e s \ S a l e s m a n \ C o l u m n s \ S a l e s   M a n a g e r   N a m e < / K e y > < / D i a g r a m O b j e c t K e y > < D i a g r a m O b j e c t K e y > < K e y > T a b l e s \ S a l e s m a n \ C o l u m n s \ A g e   G r o u p < / K e y > < / D i a g r a m O b j e c t K e y > < D i a g r a m O b j e c t K e y > < K e y > T a b l e s \ S a l e s m a n \ C o l u m n s \ E x p e r i e n c e   G r o u p < / K e y > < / D i a g r a m O b j e c t K e y > < D i a g r a m O b j e c t K e y > < K e y > T a b l e s \ S K U < / K e y > < / D i a g r a m O b j e c t K e y > < D i a g r a m O b j e c t K e y > < K e y > T a b l e s \ S K U \ C o l u m n s \ S K U   C o d e < / K e y > < / D i a g r a m O b j e c t K e y > < D i a g r a m O b j e c t K e y > < K e y > T a b l e s \ S K U \ C o l u m n s \ S K U   T y p e < / K e y > < / D i a g r a m O b j e c t K e y > < D i a g r a m O b j e c t K e y > < K e y > T a b l e s \ S K U \ C o l u m n s \ P r o d u c t   F o c u s < / K e y > < / D i a g r a m O b j e c t K e y > < D i a g r a m O b j e c t K e y > < K e y > T a b l e s \ S t o r e s < / K e y > < / D i a g r a m O b j e c t K e y > < D i a g r a m O b j e c t K e y > < K e y > T a b l e s \ S t o r e s \ C o l u m n s \ S t o r e   I D < / K e y > < / D i a g r a m O b j e c t K e y > < D i a g r a m O b j e c t K e y > < K e y > T a b l e s \ S t o r e s \ C o l u m n s \ S t o r e   N a m e < / K e y > < / D i a g r a m O b j e c t K e y > < D i a g r a m O b j e c t K e y > < K e y > T a b l e s \ S t o r e s \ C o l u m n s \ C i t y   I D < / K e y > < / D i a g r a m O b j e c t K e y > < D i a g r a m O b j e c t K e y > < K e y > T a b l e s \ S t o r e s \ C o l u m n s \ R e t a i l e r   N a m e < / K e y > < / D i a g r a m O b j e c t K e y > < D i a g r a m O b j e c t K e y > < K e y > T a b l e s \ S t o r e s \ C o l u m n s \ R e t a i l e r   C a t e g o r y < / K e y > < / D i a g r a m O b j e c t K e y > < D i a g r a m O b j e c t K e y > < K e y > T a b l e s \ S t o r e s \ C o l u m n s \ R e t a i l e r   C l a s s < / K e y > < / D i a g r a m O b j e c t K e y > < D i a g r a m O b j e c t K e y > < K e y > T a b l e s \ S t o r e s \ C o l u m n s \ P i n   C o d e < / K e y > < / D i a g r a m O b j e c t K e y > < D i a g r a m O b j e c t K e y > < K e y > T a b l e s \ S t o r e s \ C o l u m n s \ S c h e m e s < / K e y > < / D i a g r a m O b j e c t K e y > < D i a g r a m O b j e c t K e y > < K e y > R e l a t i o n s h i p s \ & l t ; T a b l e s \ T r a n s a c t i o n \ C o l u m n s \ C i t y   I D & g t ; - & l t ; T a b l e s \ R e g i o n \ C o l u m n s \ C i t y - I D & g t ; < / K e y > < / D i a g r a m O b j e c t K e y > < D i a g r a m O b j e c t K e y > < K e y > R e l a t i o n s h i p s \ & l t ; T a b l e s \ T r a n s a c t i o n \ C o l u m n s \ C i t y   I D & g t ; - & l t ; T a b l e s \ R e g i o n \ C o l u m n s \ C i t y - I D & g t ; \ F K < / K e y > < / D i a g r a m O b j e c t K e y > < D i a g r a m O b j e c t K e y > < K e y > R e l a t i o n s h i p s \ & l t ; T a b l e s \ T r a n s a c t i o n \ C o l u m n s \ C i t y   I D & g t ; - & l t ; T a b l e s \ R e g i o n \ C o l u m n s \ C i t y - I D & g t ; \ P K < / K e y > < / D i a g r a m O b j e c t K e y > < D i a g r a m O b j e c t K e y > < K e y > R e l a t i o n s h i p s \ & l t ; T a b l e s \ T r a n s a c t i o n \ C o l u m n s \ C i t y   I D & g t ; - & l t ; T a b l e s \ R e g i o n \ C o l u m n s \ C i t y - I D & g t ; \ C r o s s F i l t e r < / K e y > < / D i a g r a m O b j e c t K e y > < D i a g r a m O b j e c t K e y > < K e y > R e l a t i o n s h i p s \ & l t ; T a b l e s \ T r a n s a c t i o n \ C o l u m n s \ P e r i o d   I D & g t ; - & l t ; T a b l e s \ P e r i o d \ C o l u m n s \ P e r i o d & g t ; < / K e y > < / D i a g r a m O b j e c t K e y > < D i a g r a m O b j e c t K e y > < K e y > R e l a t i o n s h i p s \ & l t ; T a b l e s \ T r a n s a c t i o n \ C o l u m n s \ P e r i o d   I D & g t ; - & l t ; T a b l e s \ P e r i o d \ C o l u m n s \ P e r i o d & g t ; \ F K < / K e y > < / D i a g r a m O b j e c t K e y > < D i a g r a m O b j e c t K e y > < K e y > R e l a t i o n s h i p s \ & l t ; T a b l e s \ T r a n s a c t i o n \ C o l u m n s \ P e r i o d   I D & g t ; - & l t ; T a b l e s \ P e r i o d \ C o l u m n s \ P e r i o d & g t ; \ P K < / K e y > < / D i a g r a m O b j e c t K e y > < D i a g r a m O b j e c t K e y > < K e y > R e l a t i o n s h i p s \ & l t ; T a b l e s \ T r a n s a c t i o n \ C o l u m n s \ P e r i o d   I D & g t ; - & l t ; T a b l e s \ P e r i o d \ C o l u m n s \ P e r i o d & g t ; \ C r o s s F i l t e r < / K e y > < / D i a g r a m O b j e c t K e y > < D i a g r a m O b j e c t K e y > < K e y > R e l a t i o n s h i p s \ & l t ; T a b l e s \ T r a n s a c t i o n \ C o l u m n s \ S a l e s m a n   I D & g t ; - & l t ; T a b l e s \ S a l e s m a n \ C o l u m n s \ S a l e s m a n   I D & g t ; < / K e y > < / D i a g r a m O b j e c t K e y > < D i a g r a m O b j e c t K e y > < K e y > R e l a t i o n s h i p s \ & l t ; T a b l e s \ T r a n s a c t i o n \ C o l u m n s \ S a l e s m a n   I D & g t ; - & l t ; T a b l e s \ S a l e s m a n \ C o l u m n s \ S a l e s m a n   I D & g t ; \ F K < / K e y > < / D i a g r a m O b j e c t K e y > < D i a g r a m O b j e c t K e y > < K e y > R e l a t i o n s h i p s \ & l t ; T a b l e s \ T r a n s a c t i o n \ C o l u m n s \ S a l e s m a n   I D & g t ; - & l t ; T a b l e s \ S a l e s m a n \ C o l u m n s \ S a l e s m a n   I D & g t ; \ P K < / K e y > < / D i a g r a m O b j e c t K e y > < D i a g r a m O b j e c t K e y > < K e y > R e l a t i o n s h i p s \ & l t ; T a b l e s \ T r a n s a c t i o n \ C o l u m n s \ S a l e s m a n   I D & g t ; - & l t ; T a b l e s \ S a l e s m a n \ C o l u m n s \ S a l e s m a n   I D & g t ; \ C r o s s F i l t e r < / K e y > < / D i a g r a m O b j e c t K e y > < D i a g r a m O b j e c t K e y > < K e y > R e l a t i o n s h i p s \ & l t ; T a b l e s \ T r a n s a c t i o n \ C o l u m n s \ S K U   C o d e & g t ; - & l t ; T a b l e s \ S K U \ C o l u m n s \ S K U   C o d e & g t ; < / K e y > < / D i a g r a m O b j e c t K e y > < D i a g r a m O b j e c t K e y > < K e y > R e l a t i o n s h i p s \ & l t ; T a b l e s \ T r a n s a c t i o n \ C o l u m n s \ S K U   C o d e & g t ; - & l t ; T a b l e s \ S K U \ C o l u m n s \ S K U   C o d e & g t ; \ F K < / K e y > < / D i a g r a m O b j e c t K e y > < D i a g r a m O b j e c t K e y > < K e y > R e l a t i o n s h i p s \ & l t ; T a b l e s \ T r a n s a c t i o n \ C o l u m n s \ S K U   C o d e & g t ; - & l t ; T a b l e s \ S K U \ C o l u m n s \ S K U   C o d e & g t ; \ P K < / K e y > < / D i a g r a m O b j e c t K e y > < D i a g r a m O b j e c t K e y > < K e y > R e l a t i o n s h i p s \ & l t ; T a b l e s \ T r a n s a c t i o n \ C o l u m n s \ S K U   C o d e & g t ; - & l t ; T a b l e s \ S K U \ C o l u m n s \ S K U   C o d e & g t ; \ C r o s s F i l t e r < / K e y > < / D i a g r a m O b j e c t K e y > < D i a g r a m O b j e c t K e y > < K e y > R e l a t i o n s h i p s \ & l t ; T a b l e s \ T r a n s a c t i o n \ C o l u m n s \ S t o r e   I D & g t ; - & l t ; T a b l e s \ S t o r e s \ C o l u m n s \ S t o r e   I D & g t ; < / K e y > < / D i a g r a m O b j e c t K e y > < D i a g r a m O b j e c t K e y > < K e y > R e l a t i o n s h i p s \ & l t ; T a b l e s \ T r a n s a c t i o n \ C o l u m n s \ S t o r e   I D & g t ; - & l t ; T a b l e s \ S t o r e s \ C o l u m n s \ S t o r e   I D & g t ; \ F K < / K e y > < / D i a g r a m O b j e c t K e y > < D i a g r a m O b j e c t K e y > < K e y > R e l a t i o n s h i p s \ & l t ; T a b l e s \ T r a n s a c t i o n \ C o l u m n s \ S t o r e   I D & g t ; - & l t ; T a b l e s \ S t o r e s \ C o l u m n s \ S t o r e   I D & g t ; \ P K < / K e y > < / D i a g r a m O b j e c t K e y > < D i a g r a m O b j e c t K e y > < K e y > R e l a t i o n s h i p s \ & l t ; T a b l e s \ T r a n s a c t i o n \ C o l u m n s \ S t o r e   I D & g t ; - & l t ; T a b l e s \ S t o r e s \ C o l u m n s \ S t o r e   I D & g t ; \ C r o s s F i l t e r < / K e y > < / D i a g r a m O b j e c t K e y > < / A l l K e y s > < S e l e c t e d K e y s > < D i a g r a m O b j e c t K e y > < K e y > T a b l e s \ R e g i o n \ C o l u m n s \ P o p u l a t i o n 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 P e r i o d < / K e y > < / a : K e y > < a : V a l u e   i : t y p e = " D i a g r a m D i s p l a y V i e w S t a t e I D i a g r a m A c t i o n " / > < / a : K e y V a l u e O f D i a g r a m O b j e c t K e y a n y T y p e z b w N T n L X > < a : K e y V a l u e O f D i a g r a m O b j e c t K e y a n y T y p e z b w N T n L X > < a : K e y > < K e y > A c t i o n s \ A d d   t o   h i e r a r c h y   F o r   & l t ; T a b l e s \ P e r i o d \ H i e r a r c h i e s \ D a t e _ Y e a r _ M o n & g t ; < / K e y > < / a : K e y > < a : V a l u e   i : t y p e = " D i a g r a m D i s p l a y V i e w S t a t e I D i a g r a m A c t i o n " / > < / a : K e y V a l u e O f D i a g r a m O b j e c t K e y a n y T y p e z b w N T n L X > < a : K e y V a l u e O f D i a g r a m O b j e c t K e y a n y T y p e z b w N T n L X > < a : K e y > < K e y > A c t i o n s \ M o v e   t o   a   H i e r a r c h y   i n   T a b l e   P e r i o d < / K e y > < / a : K e y > < a : V a l u e   i : t y p e = " D i a g r a m D i s p l a y V i e w S t a t e I D i a g r a m A c t i o n " / > < / a : K e y V a l u e O f D i a g r a m O b j e c t K e y a n y T y p e z b w N T n L X > < a : K e y V a l u e O f D i a g r a m O b j e c t K e y a n y T y p e z b w N T n L X > < a : K e y > < K e y > A c t i o n s \ M o v e   i n t o   h i e r a r c h y   F o r   & l t ; T a b l e s \ P e r i o d \ H i e r a r c h i e s \ D a t e _ Y e a r _ M o n & g t ; 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 T a g s \ T a b l e s \ & l t ; T a b l e s \ P e r i o d & g t ; < / K e y > < / a : K e y > < a : V a l u e   i : t y p e = " D i a g r a m D i s p l a y T a g V i e w S t a t e " > < I s N o t F i l t e r e d O u t > t r u e < / I s N o t F i l t e r e d O u t > < / a : V a l u e > < / a : K e y V a l u e O f D i a g r a m O b j e c t K e y a n y T y p e z b w N T n L X > < a : K e y V a l u e O f D i a g r a m O b j e c t K e y a n y T y p e z b w N T n L X > < a : K e y > < K e y > D y n a m i c   T a g s \ H i e r a r c h i e s \ & l t ; T a b l e s \ P e r i o d \ H i e r a r c h i e s \ D a t e _ Y e a r _ M o n & g t ; < / K e y > < / a : K e y > < a : V a l u e   i : t y p e = " D i a g r a m D i s p l a y T a g V i e w S t a t e " > < I s N o t F i l t e r e d O u t > t r u e < / I s N o t F i l t e r e d O u t > < / a : V a l u e > < / a : K e y V a l u e O f D i a g r a m O b j e c t K e y a n y T y p e z b w N T n L X > < a : K e y V a l u e O f D i a g r a m O b j e c t K e y a n y T y p e z b w N T n L X > < a : K e y > < K e y > D y n a m i c   T a g s \ T a b l e s \ & l t ; T a b l e s \ S a l e s m a n & g t ; < / K e y > < / a : K e y > < a : V a l u e   i : t y p e = " D i a g r a m D i s p l a y T a g V i e w S t a t e " > < I s N o t F i l t e r e d O u t > t r u e < / I s N o t F i l t e r e d O u t > < / a : V a l u e > < / a : K e y V a l u e O f D i a g r a m O b j e c t K e y a n y T y p e z b w N T n L X > < a : K e y V a l u e O f D i a g r a m O b j e c t K e y a n y T y p e z b w N T n L X > < a : K e y > < K e y > D y n a m i c   T a g s \ T a b l e s \ & l t ; T a b l e s \ S K U & g t ; 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 T a b l e s \ T r a n s a c t i o n < / K e y > < / a : K e y > < a : V a l u e   i : t y p e = " D i a g r a m D i s p l a y N o d e V i e w S t a t e " > < H e i g h t > 3 6 9 . 3 3 1 6 6 2 2 2 1 1 7 5 5 2 < / H e i g h t > < I s E x p a n d e d > t r u e < / I s E x p a n d e d > < L a y e d O u t > t r u e < / L a y e d O u t > < L e f t > 2 9 6 . 9 0 3 8 1 0 5 6 7 6 6 5 8 < / L e f t > < T a b I n d e x > 1 < / T a b I n d e x > < T o p > 2 < / T o p > < W i d t h > 2 0 0 < / W i d t h > < / a : V a l u e > < / a : K e y V a l u e O f D i a g r a m O b j e c t K e y a n y T y p e z b w N T n L X > < a : K e y V a l u e O f D i a g r a m O b j e c t K e y a n y T y p e z b w N T n L X > < a : K e y > < K e y > T a b l e s \ T r a n s a c t i o n \ C o l u m n s \ T r a n s a c t i o n   # < / K e y > < / a : K e y > < a : V a l u e   i : t y p e = " D i a g r a m D i s p l a y N o d e V i e w S t a t e " > < H e i g h t > 1 5 0 < / H e i g h t > < I s E x p a n d e d > t r u e < / I s E x p a n d e d > < W i d t h > 2 0 0 < / W i d t h > < / a : V a l u e > < / a : K e y V a l u e O f D i a g r a m O b j e c t K e y a n y T y p e z b w N T n L X > < a : K e y V a l u e O f D i a g r a m O b j e c t K e y a n y T y p e z b w N T n L X > < a : K e y > < K e y > T a b l e s \ T r a n s a c t i o n \ C o l u m n s \ S a l e s m a n   I D < / K e y > < / a : K e y > < a : V a l u e   i : t y p e = " D i a g r a m D i s p l a y N o d e V i e w S t a t e " > < H e i g h t > 1 5 0 < / H e i g h t > < I s E x p a n d e d > t r u e < / I s E x p a n d e d > < W i d t h > 2 0 0 < / W i d t h > < / a : V a l u e > < / a : K e y V a l u e O f D i a g r a m O b j e c t K e y a n y T y p e z b w N T n L X > < a : K e y V a l u e O f D i a g r a m O b j e c t K e y a n y T y p e z b w N T n L X > < a : K e y > < K e y > T a b l e s \ T r a n s a c t i o n \ C o l u m n s \ C i t y   I D < / K e y > < / a : K e y > < a : V a l u e   i : t y p e = " D i a g r a m D i s p l a y N o d e V i e w S t a t e " > < H e i g h t > 1 5 0 < / H e i g h t > < I s E x p a n d e d > t r u e < / I s E x p a n d e d > < W i d t h > 2 0 0 < / W i d t h > < / a : V a l u e > < / a : K e y V a l u e O f D i a g r a m O b j e c t K e y a n y T y p e z b w N T n L X > < a : K e y V a l u e O f D i a g r a m O b j e c t K e y a n y T y p e z b w N T n L X > < a : K e y > < K e y > T a b l e s \ T r a n s a c t i o n \ C o l u m n s \ S K U   C o d e < / K e y > < / a : K e y > < a : V a l u e   i : t y p e = " D i a g r a m D i s p l a y N o d e V i e w S t a t e " > < H e i g h t > 1 5 0 < / H e i g h t > < I s E x p a n d e d > t r u e < / I s E x p a n d e d > < W i d t h > 2 0 0 < / W i d t h > < / a : V a l u e > < / a : K e y V a l u e O f D i a g r a m O b j e c t K e y a n y T y p e z b w N T n L X > < a : K e y V a l u e O f D i a g r a m O b j e c t K e y a n y T y p e z b w N T n L X > < a : K e y > < K e y > T a b l e s \ T r a n s a c t i o n \ C o l u m n s \ S t o r e   I D < / K e y > < / a : K e y > < a : V a l u e   i : t y p e = " D i a g r a m D i s p l a y N o d e V i e w S t a t e " > < H e i g h t > 1 5 0 < / H e i g h t > < I s E x p a n d e d > t r u e < / I s E x p a n d e d > < W i d t h > 2 0 0 < / W i d t h > < / a : V a l u e > < / a : K e y V a l u e O f D i a g r a m O b j e c t K e y a n y T y p e z b w N T n L X > < a : K e y V a l u e O f D i a g r a m O b j e c t K e y a n y T y p e z b w N T n L X > < a : K e y > < K e y > T a b l e s \ T r a n s a c t i o n \ C o l u m n s \ P e r i o d   I D < / K e y > < / a : K e y > < a : V a l u e   i : t y p e = " D i a g r a m D i s p l a y N o d e V i e w S t a t e " > < H e i g h t > 1 5 0 < / H e i g h t > < I s E x p a n d e d > t r u e < / I s E x p a n d e d > < W i d t h > 2 0 0 < / W i d t h > < / a : V a l u e > < / a : K e y V a l u e O f D i a g r a m O b j e c t K e y a n y T y p e z b w N T n L X > < a : K e y V a l u e O f D i a g r a m O b j e c t K e y a n y T y p e z b w N T n L X > < a : K e y > < K e y > T a b l e s \ T r a n s a c t i o n \ C o l u m n s \ U n i q u e   T r a n s a c t i o n   I D < / K e y > < / a : K e y > < a : V a l u e   i : t y p e = " D i a g r a m D i s p l a y N o d e V i e w S t a t e " > < H e i g h t > 1 5 0 < / H e i g h t > < I s E x p a n d e d > t r u e < / I s E x p a n d e d > < W i d t h > 2 0 0 < / W i d t h > < / a : V a l u e > < / a : K e y V a l u e O f D i a g r a m O b j e c t K e y a n y T y p e z b w N T n L X > < a : K e y V a l u e O f D i a g r a m O b j e c t K e y a n y T y p e z b w N T n L X > < a : K e y > < K e y > T a b l e s \ T r a n s a c t i o n \ C o l u m n s \ A c t u a l   S a l e s < / K e y > < / a : K e y > < a : V a l u e   i : t y p e = " D i a g r a m D i s p l a y N o d e V i e w S t a t e " > < H e i g h t > 1 5 0 < / H e i g h t > < I s E x p a n d e d > t r u e < / I s E x p a n d e d > < W i d t h > 2 0 0 < / W i d t h > < / a : V a l u e > < / a : K e y V a l u e O f D i a g r a m O b j e c t K e y a n y T y p e z b w N T n L X > < a : K e y V a l u e O f D i a g r a m O b j e c t K e y a n y T y p e z b w N T n L X > < a : K e y > < K e y > T a b l e s \ T r a n s a c t i o n \ C o l u m n s \ T a r g e t   S a l e s < / K e y > < / a : K e y > < a : V a l u e   i : t y p e = " D i a g r a m D i s p l a y N o d e V i e w S t a t e " > < H e i g h t > 1 5 0 < / H e i g h t > < I s E x p a n d e d > t r u e < / I s E x p a n d e d > < W i d t h > 2 0 0 < / W i d t h > < / a : V a l u e > < / a : K e y V a l u e O f D i a g r a m O b j e c t K e y a n y T y p e z b w N T n L X > < a : K e y V a l u e O f D i a g r a m O b j e c t K e y a n y T y p e z b w N T n L X > < a : K e y > < K e y > T a b l e s \ T r a n s a c t i o n \ C o l u m n s \ A c t u a l   V i s i t s < / K e y > < / a : K e y > < a : V a l u e   i : t y p e = " D i a g r a m D i s p l a y N o d e V i e w S t a t e " > < H e i g h t > 1 5 0 < / H e i g h t > < I s E x p a n d e d > t r u e < / I s E x p a n d e d > < W i d t h > 2 0 0 < / W i d t h > < / a : V a l u e > < / a : K e y V a l u e O f D i a g r a m O b j e c t K e y a n y T y p e z b w N T n L X > < a : K e y V a l u e O f D i a g r a m O b j e c t K e y a n y T y p e z b w N T n L X > < a : K e y > < K e y > T a b l e s \ T r a n s a c t i o n \ C o l u m n s \ T a r g e t   V i s i t s < / K e y > < / a : K e y > < a : V a l u e   i : t y p e = " D i a g r a m D i s p l a y N o d e V i e w S t a t e " > < H e i g h t > 1 5 0 < / H e i g h t > < I s E x p a n d e d > t r u e < / I s E x p a n d e d > < W i d t h > 2 0 0 < / W i d t h > < / a : V a l u e > < / a : K e y V a l u e O f D i a g r a m O b j e c t K e y a n y T y p e z b w N T n L X > < a : K e y V a l u e O f D i a g r a m O b j e c t K e y a n y T y p e z b w N T n L X > < a : K e y > < K e y > T a b l e s \ T r a n s a c t i o n \ C o l u m n s \ R a n d   S a l e s < / K e y > < / a : K e y > < a : V a l u e   i : t y p e = " D i a g r a m D i s p l a y N o d e V i e w S t a t e " > < H e i g h t > 1 5 0 < / H e i g h t > < I s E x p a n d e d > t r u e < / I s E x p a n d e d > < W i d t h > 2 0 0 < / W i d t h > < / a : V a l u e > < / a : K e y V a l u e O f D i a g r a m O b j e c t K e y a n y T y p e z b w N T n L X > < a : K e y V a l u e O f D i a g r a m O b j e c t K e y a n y T y p e z b w N T n L X > < a : K e y > < K e y > T a b l e s \ T r a n s a c t i o n \ C o l u m n s \ R a n d   V i s i t s < / K e y > < / a : K e y > < a : V a l u e   i : t y p e = " D i a g r a m D i s p l a y N o d e V i e w S t a t e " > < H e i g h t > 1 5 0 < / H e i g h t > < I s E x p a n d e d > t r u e < / I s E x p a n d e d > < W i d t h > 2 0 0 < / W i d t h > < / a : V a l u e > < / a : K e y V a l u e O f D i a g r a m O b j e c t K e y a n y T y p e z b w N T n L X > < a : K e y V a l u e O f D i a g r a m O b j e c t K e y a n y T y p e z b w N T n L X > < a : K e y > < K e y > T a b l e s \ T r a n s a c t i o n \ M e a s u r e s \ S u m   o f   A c t u a l   S a l e s < / K e y > < / a : K e y > < a : V a l u e   i : t y p e = " D i a g r a m D i s p l a y N o d e V i e w S t a t e " > < H e i g h t > 1 5 0 < / H e i g h t > < I s E x p a n d e d > t r u e < / I s E x p a n d e d > < W i d t h > 2 0 0 < / W i d t h > < / a : V a l u e > < / a : K e y V a l u e O f D i a g r a m O b j e c t K e y a n y T y p e z b w N T n L X > < a : K e y V a l u e O f D i a g r a m O b j e c t K e y a n y T y p e z b w N T n L X > < a : K e y > < K e y > T a b l e s \ T r a n s a c t i o n \ S u m   o f   A c t u a l   S a l e s \ A d d i t i o n a l   I n f o \ I m p l i c i t   M e a s u r e < / K e y > < / a : K e y > < a : V a l u e   i : t y p e = " D i a g r a m D i s p l a y V i e w S t a t e I D i a g r a m T a g A d d i t i o n a l I n f o " / > < / a : K e y V a l u e O f D i a g r a m O b j e c t K e y a n y T y p e z b w N T n L X > < a : K e y V a l u e O f D i a g r a m O b j e c t K e y a n y T y p e z b w N T n L X > < a : K e y > < K e y > T a b l e s \ T r a n s a c t i o n \ M e a s u r e s \ S u m   o f   T a r g e t   S a l e s < / K e y > < / a : K e y > < a : V a l u e   i : t y p e = " D i a g r a m D i s p l a y N o d e V i e w S t a t e " > < H e i g h t > 1 5 0 < / H e i g h t > < I s E x p a n d e d > t r u e < / I s E x p a n d e d > < W i d t h > 2 0 0 < / W i d t h > < / a : V a l u e > < / a : K e y V a l u e O f D i a g r a m O b j e c t K e y a n y T y p e z b w N T n L X > < a : K e y V a l u e O f D i a g r a m O b j e c t K e y a n y T y p e z b w N T n L X > < a : K e y > < K e y > T a b l e s \ T r a n s a c t i o n \ S u m   o f   T a r g e t   S a l e s \ A d d i t i o n a l   I n f o \ I m p l i c i t   M e a s u r e < / K e y > < / a : K e y > < a : V a l u e   i : t y p e = " D i a g r a m D i s p l a y V i e w S t a t e I D i a g r a m T a g A d d i t i o n a l I n f o " / > < / a : K e y V a l u e O f D i a g r a m O b j e c t K e y a n y T y p e z b w N T n L X > < a : K e y V a l u e O f D i a g r a m O b j e c t K e y a n y T y p e z b w N T n L X > < a : K e y > < K e y > T a b l e s \ T r a n s a c t i o n \ M e a s u r e s \ S u m   o f   A c t u a l   V i s i t s < / K e y > < / a : K e y > < a : V a l u e   i : t y p e = " D i a g r a m D i s p l a y N o d e V i e w S t a t e " > < H e i g h t > 1 5 0 < / H e i g h t > < I s E x p a n d e d > t r u e < / I s E x p a n d e d > < W i d t h > 2 0 0 < / W i d t h > < / a : V a l u e > < / a : K e y V a l u e O f D i a g r a m O b j e c t K e y a n y T y p e z b w N T n L X > < a : K e y V a l u e O f D i a g r a m O b j e c t K e y a n y T y p e z b w N T n L X > < a : K e y > < K e y > T a b l e s \ T r a n s a c t i o n \ S u m   o f   A c t u a l   V i s i t s \ A d d i t i o n a l   I n f o \ I m p l i c i t   M e a s u r e < / K e y > < / a : K e y > < a : V a l u e   i : t y p e = " D i a g r a m D i s p l a y V i e w S t a t e I D i a g r a m T a g A d d i t i o n a l I n f o " / > < / a : K e y V a l u e O f D i a g r a m O b j e c t K e y a n y T y p e z b w N T n L X > < a : K e y V a l u e O f D i a g r a m O b j e c t K e y a n y T y p e z b w N T n L X > < a : K e y > < K e y > T a b l e s \ T r a n s a c t i o n \ M e a s u r e s \ S u m   o f   T a r g e t   V i s i t s < / K e y > < / a : K e y > < a : V a l u e   i : t y p e = " D i a g r a m D i s p l a y N o d e V i e w S t a t e " > < H e i g h t > 1 5 0 < / H e i g h t > < I s E x p a n d e d > t r u e < / I s E x p a n d e d > < W i d t h > 2 0 0 < / W i d t h > < / a : V a l u e > < / a : K e y V a l u e O f D i a g r a m O b j e c t K e y a n y T y p e z b w N T n L X > < a : K e y V a l u e O f D i a g r a m O b j e c t K e y a n y T y p e z b w N T n L X > < a : K e y > < K e y > T a b l e s \ T r a n s a c t i o n \ S u m   o f   T a r g e t   V i s i t s \ A d d i t i o n a l   I n f o \ I m p l i c i t   M e a s u r e < / K e y > < / a : K e y > < a : V a l u e   i : t y p e = " D i a g r a m D i s p l a y V i e w S t a t e I D i a g r a m T a g A d d i t i o n a l I n f o " / > < / a : K e y V a l u e O f D i a g r a m O b j e c t K e y a n y T y p e z b w N T n L X > < a : K e y V a l u e O f D i a g r a m O b j e c t K e y a n y T y p e z b w N T n L X > < a : K e y > < K e y > T a b l e s \ T r a n s a c t i o n \ M e a s u r e s \ M T D   S a l e s < / K e y > < / a : K e y > < a : V a l u e   i : t y p e = " D i a g r a m D i s p l a y N o d e V i e w S t a t e " > < H e i g h t > 1 5 0 < / H e i g h t > < I s E x p a n d e d > t r u e < / I s E x p a n d e d > < W i d t h > 2 0 0 < / W i d t h > < / a : V a l u e > < / a : K e y V a l u e O f D i a g r a m O b j e c t K e y a n y T y p e z b w N T n L X > < a : K e y V a l u e O f D i a g r a m O b j e c t K e y a n y T y p e z b w N T n L X > < a : K e y > < K e y > T a b l e s \ T r a n s a c t i o n \ M e a s u r e s \ Y T D   S a l e s < / K e y > < / a : K e y > < a : V a l u e   i : t y p e = " D i a g r a m D i s p l a y N o d e V i e w S t a t e " > < H e i g h t > 1 5 0 < / H e i g h t > < I s E x p a n d e d > t r u e < / I s E x p a n d e d > < W i d t h > 2 0 0 < / W i d t h > < / a : V a l u e > < / a : K e y V a l u e O f D i a g r a m O b j e c t K e y a n y T y p e z b w N T n L X > < a : K e y V a l u e O f D i a g r a m O b j e c t K e y a n y T y p e z b w N T n L X > < a : K e y > < K e y > T a b l e s \ T r a n s a c t i o n \ M e a s u r e s \ Q T D   S a l e s < / K e y > < / a : K e y > < a : V a l u e   i : t y p e = " D i a g r a m D i s p l a y N o d e V i e w S t a t e " > < H e i g h t > 1 5 0 < / H e i g h t > < I s E x p a n d e d > t r u e < / I s E x p a n d e d > < W i d t h > 2 0 0 < / W i d t h > < / a : V a l u e > < / a : K e y V a l u e O f D i a g r a m O b j e c t K e y a n y T y p e z b w N T n L X > < a : K e y V a l u e O f D i a g r a m O b j e c t K e y a n y T y p e z b w N T n L X > < a : K e y > < K e y > T a b l e s \ R e g i o n < / K e y > < / a : K e y > < a : V a l u e   i : t y p e = " D i a g r a m D i s p l a y N o d e V i e w S t a t e " > < H e i g h t > 2 3 8 . 7 5 0 0 0 0 0 0 0 0 0 0 0 6 < / H e i g h t > < I s E x p a n d e d > t r u e < / I s E x p a n d e d > < L a y e d O u t > t r u e < / L a y e d O u t > < L e f t > 5 1 5 . 8 0 7 6 2 1 1 3 5 3 3 1 6 < / L e f t > < T a b I n d e x > 2 < / T a b I n d e x > < T o p > 8 1 . 3 4 3 7 4 4 1 1 2 2 8 5 3 2 2 < / T o p > < W i d t h > 2 0 0 < / W i d t h > < / a : V a l u e > < / a : K e y V a l u e O f D i a g r a m O b j e c t K e y a n y T y p e z b w N T n L X > < a : K e y V a l u e O f D i a g r a m O b j e c t K e y a n y T y p e z b w N T n L X > < a : K e y > < K e y > T a b l e s \ R e g i o n \ C o l u m n s \ C i t y - I D < / K e y > < / a : K e y > < a : V a l u e   i : t y p e = " D i a g r a m D i s p l a y N o d e V i e w S t a t e " > < H e i g h t > 1 5 0 < / H e i g h t > < I s E x p a n d e d > t r u e < / I s E x p a n d e d > < W i d t h > 2 0 0 < / W i d t h > < / a : V a l u e > < / a : K e y V a l u e O f D i a g r a m O b j e c t K e y a n y T y p e z b w N T n L X > < a : K e y V a l u e O f D i a g r a m O b j e c t K e y a n y T y p e z b w N T n L X > < a : K e y > < K e y > T a b l e s \ R e g i o n \ C o l u m n s \ C i t y < / K e y > < / a : K e y > < a : V a l u e   i : t y p e = " D i a g r a m D i s p l a y N o d e V i e w S t a t e " > < H e i g h t > 1 5 0 < / H e i g h t > < I s E x p a n d e d > t r u e < / I s E x p a n d e d > < W i d t h > 2 0 0 < / W i d t h > < / a : V a l u e > < / a : K e y V a l u e O f D i a g r a m O b j e c t K e y a n y T y p e z b w N T n L X > < a : K e y V a l u e O f D i a g r a m O b j e c t K e y a n y T y p e z b w N T n L X > < a : K e y > < K e y > T a b l e s \ R e g i o n \ C o l u m n s \ S t a t e < / K e y > < / a : K e y > < a : V a l u e   i : t y p e = " D i a g r a m D i s p l a y N o d e V i e w S t a t e " > < H e i g h t > 1 5 0 < / H e i g h t > < I s E x p a n d e d > t r u e < / I s E x p a n d e d > < 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 T a b l e s \ R e g i o n \ C o l u m n s \ P o p u l a t i o n < / K e y > < / a : K e y > < a : V a l u e   i : t y p e = " D i a g r a m D i s p l a y N o d e V i e w S t a t e " > < H e i g h t > 1 5 0 < / H e i g h t > < I s E x p a n d e d > t r u e < / I s E x p a n d e d > < I s F o c u s e d > t r u e < / I s F o c u s e d > < W i d t h > 2 0 0 < / W i d t h > < / a : V a l u e > < / a : K e y V a l u e O f D i a g r a m O b j e c t K e y a n y T y p e z b w N T n L X > < a : K e y V a l u e O f D i a g r a m O b j e c t K e y a n y T y p e z b w N T n L X > < a : K e y > < K e y > T a b l e s \ P e r i o d < / K e y > < / a : K e y > < a : V a l u e   i : t y p e = " D i a g r a m D i s p l a y N o d e V i e w S t a t e " > < H e i g h t > 3 8 0 . 2 5 < / H e i g h t > < I s E x p a n d e d > t r u e < / I s E x p a n d e d > < L a y e d O u t > t r u e < / L a y e d O u t > < W i d t h > 2 7 1 < / W i d t h > < / a : V a l u e > < / a : K e y V a l u e O f D i a g r a m O b j e c t K e y a n y T y p e z b w N T n L X > < a : K e y V a l u e O f D i a g r a m O b j e c t K e y a n y T y p e z b w N T n L X > < a : K e y > < K e y > T a b l e s \ P e r i o d \ C o l u m n s \ P e r i o d   # < / K e y > < / a : K e y > < a : V a l u e   i : t y p e = " D i a g r a m D i s p l a y N o d e V i e w S t a t e " > < H e i g h t > 1 5 0 < / H e i g h t > < I s E x p a n d e d > t r u e < / I s E x p a n d e d > < W i d t h > 2 0 0 < / W i d t h > < / a : V a l u e > < / a : K e y V a l u e O f D i a g r a m O b j e c t K e y a n y T y p e z b w N T n L X > < a : K e y V a l u e O f D i a g r a m O b j e c t K e y a n y T y p e z b w N T n L X > < a : K e y > < K e y > T a b l e s \ P e r i o d \ C o l u m n s \ D a t e < / K e y > < / a : K e y > < a : V a l u e   i : t y p e = " D i a g r a m D i s p l a y N o d e V i e w S t a t e " > < H e i g h t > 1 5 0 < / H e i g h t > < I s E x p a n d e d > t r u e < / I s E x p a n d e d > < W i d t h > 2 0 0 < / W i d t h > < / a : V a l u e > < / a : K e y V a l u e O f D i a g r a m O b j e c t K e y a n y T y p e z b w N T n L X > < a : K e y V a l u e O f D i a g r a m O b j e c t K e y a n y T y p e z b w N T n L X > < a : K e y > < K e y > T a b l e s \ P e r i o d \ C o l u m n s \ P e r i o d < / K e y > < / a : K e y > < a : V a l u e   i : t y p e = " D i a g r a m D i s p l a y N o d e V i e w S t a t e " > < H e i g h t > 1 5 0 < / H e i g h t > < I s E x p a n d e d > t r u e < / I s E x p a n d e d > < W i d t h > 2 0 0 < / W i d t h > < / a : V a l u e > < / a : K e y V a l u e O f D i a g r a m O b j e c t K e y a n y T y p e z b w N T n L X > < a : K e y V a l u e O f D i a g r a m O b j e c t K e y a n y T y p e z b w N T n L X > < a : K e y > < K e y > T a b l e s \ P e r i o d \ C o l u m n s \ S e a s o n s < / K e y > < / a : K e y > < a : V a l u e   i : t y p e = " D i a g r a m D i s p l a y N o d e V i e w S t a t e " > < H e i g h t > 1 5 0 < / H e i g h t > < I s E x p a n d e d > t r u e < / I s E x p a n d e d > < W i d t h > 2 0 0 < / W i d t h > < / a : V a l u e > < / a : K e y V a l u e O f D i a g r a m O b j e c t K e y a n y T y p e z b w N T n L X > < a : K e y V a l u e O f D i a g r a m O b j e c t K e y a n y T y p e z b w N T n L X > < a : K e y > < K e y > T a b l e s \ P e r i o d \ C o l u m n s \ P r e / P o s t   C o v i d - 1 9 < / K e y > < / a : K e y > < a : V a l u e   i : t y p e = " D i a g r a m D i s p l a y N o d e V i e w S t a t e " > < H e i g h t > 1 5 0 < / H e i g h t > < I s E x p a n d e d > t r u e < / I s E x p a n d e d > < W i d t h > 2 0 0 < / W i d t h > < / a : V a l u e > < / a : K e y V a l u e O f D i a g r a m O b j e c t K e y a n y T y p e z b w N T n L X > < a : K e y V a l u e O f D i a g r a m O b j e c t K e y a n y T y p e z b w N T n L X > < a : K e y > < K e y > T a b l e s \ P e r i o d \ C o l u m n s \ D a t e   ( Y e a r ) < / K e y > < / a : K e y > < a : V a l u e   i : t y p e = " D i a g r a m D i s p l a y N o d e V i e w S t a t e " > < H e i g h t > 1 5 0 < / H e i g h t > < I s E x p a n d e d > t r u e < / I s E x p a n d e d > < W i d t h > 2 0 0 < / W i d t h > < / a : V a l u e > < / a : K e y V a l u e O f D i a g r a m O b j e c t K e y a n y T y p e z b w N T n L X > < a : K e y V a l u e O f D i a g r a m O b j e c t K e y a n y T y p e z b w N T n L X > < a : K e y > < K e y > T a b l e s \ P e r i o d \ C o l u m n s \ D a t e   ( Q u a r t e r ) < / K e y > < / a : K e y > < a : V a l u e   i : t y p e = " D i a g r a m D i s p l a y N o d e V i e w S t a t e " > < H e i g h t > 1 5 0 < / H e i g h t > < I s E x p a n d e d > t r u e < / I s E x p a n d e d > < W i d t h > 2 0 0 < / W i d t h > < / a : V a l u e > < / a : K e y V a l u e O f D i a g r a m O b j e c t K e y a n y T y p e z b w N T n L X > < a : K e y V a l u e O f D i a g r a m O b j e c t K e y a n y T y p e z b w N T n L X > < a : K e y > < K e y > T a b l e s \ P e r i o d \ C o l u m n s \ D a t e   ( M o n t h   I n d e x ) < / K e y > < / a : K e y > < a : V a l u e   i : t y p e = " D i a g r a m D i s p l a y N o d e V i e w S t a t e " > < H e i g h t > 1 5 0 < / H e i g h t > < I s E x p a n d e d > t r u e < / I s E x p a n d e d > < W i d t h > 2 0 0 < / W i d t h > < / a : V a l u e > < / a : K e y V a l u e O f D i a g r a m O b j e c t K e y a n y T y p e z b w N T n L X > < a : K e y V a l u e O f D i a g r a m O b j e c t K e y a n y T y p e z b w N T n L X > < a : K e y > < K e y > T a b l e s \ P e r i o d \ C o l u m n s \ D a t e   ( M o n t h ) < / K e y > < / a : K e y > < a : V a l u e   i : t y p e = " D i a g r a m D i s p l a y N o d e V i e w S t a t e " > < H e i g h t > 1 5 0 < / H e i g h t > < I s E x p a n d e d > t r u e < / I s E x p a n d e d > < W i d t h > 2 0 0 < / W i d t h > < / a : V a l u e > < / a : K e y V a l u e O f D i a g r a m O b j e c t K e y a n y T y p e z b w N T n L X > < a : K e y V a l u e O f D i a g r a m O b j e c t K e y a n y T y p e z b w N T n L X > < a : K e y > < K e y > T a b l e s \ P e r i o d \ M e a s u r e s \ S u m   o f   D a t e   ( M o n t h   I n d e x ) < / K e y > < / a : K e y > < a : V a l u e   i : t y p e = " D i a g r a m D i s p l a y N o d e V i e w S t a t e " > < H e i g h t > 1 5 0 < / H e i g h t > < I s E x p a n d e d > t r u e < / I s E x p a n d e d > < W i d t h > 2 0 0 < / W i d t h > < / a : V a l u e > < / a : K e y V a l u e O f D i a g r a m O b j e c t K e y a n y T y p e z b w N T n L X > < a : K e y V a l u e O f D i a g r a m O b j e c t K e y a n y T y p e z b w N T n L X > < a : K e y > < K e y > T a b l e s \ P e r i o d \ S u m   o f   D a t e   ( M o n t h   I n d e x ) \ A d d i t i o n a l   I n f o \ I m p l i c i t   M e a s u r e < / K e y > < / a : K e y > < a : V a l u e   i : t y p e = " D i a g r a m D i s p l a y V i e w S t a t e I D i a g r a m T a g A d d i t i o n a l I n f o " / > < / a : K e y V a l u e O f D i a g r a m O b j e c t K e y a n y T y p e z b w N T n L X > < a : K e y V a l u e O f D i a g r a m O b j e c t K e y a n y T y p e z b w N T n L X > < a : K e y > < K e y > T a b l e s \ P e r i o d \ H i e r a r c h i e s \ D a t e _ Y e a r _ M o n < / K e y > < / a : K e y > < a : V a l u e   i : t y p e = " D i a g r a m D i s p l a y N o d e V i e w S t a t e " > < H e i g h t > 1 5 0 < / H e i g h t > < I s E x p a n d e d > t r u e < / I s E x p a n d e d > < W i d t h > 2 0 0 < / W i d t h > < / a : V a l u e > < / a : K e y V a l u e O f D i a g r a m O b j e c t K e y a n y T y p e z b w N T n L X > < a : K e y V a l u e O f D i a g r a m O b j e c t K e y a n y T y p e z b w N T n L X > < a : K e y > < K e y > T a b l e s \ P e r i o d \ H i e r a r c h i e s \ D a t e _ Y e a r _ M o n \ L e v e l s \ D a t e   ( Y e a r ) < / K e y > < / a : K e y > < a : V a l u e   i : t y p e = " D i a g r a m D i s p l a y N o d e V i e w S t a t e " > < H e i g h t > 1 5 0 < / H e i g h t > < I s E x p a n d e d > t r u e < / I s E x p a n d e d > < W i d t h > 2 0 0 < / W i d t h > < / a : V a l u e > < / a : K e y V a l u e O f D i a g r a m O b j e c t K e y a n y T y p e z b w N T n L X > < a : K e y V a l u e O f D i a g r a m O b j e c t K e y a n y T y p e z b w N T n L X > < a : K e y > < K e y > T a b l e s \ P e r i o d \ H i e r a r c h i e s \ D a t e _ Y e a r _ M o n \ L e v e l s \ D a t e   ( Q u a r t e r ) < / K e y > < / a : K e y > < a : V a l u e   i : t y p e = " D i a g r a m D i s p l a y N o d e V i e w S t a t e " > < H e i g h t > 1 5 0 < / H e i g h t > < I s E x p a n d e d > t r u e < / I s E x p a n d e d > < W i d t h > 2 0 0 < / W i d t h > < / a : V a l u e > < / a : K e y V a l u e O f D i a g r a m O b j e c t K e y a n y T y p e z b w N T n L X > < a : K e y V a l u e O f D i a g r a m O b j e c t K e y a n y T y p e z b w N T n L X > < a : K e y > < K e y > T a b l e s \ P e r i o d \ H i e r a r c h i e s \ D a t e _ Y e a r _ M o n \ L e v e l s \ D a t e   ( M o n t h ) < / K e y > < / a : K e y > < a : V a l u e   i : t y p e = " D i a g r a m D i s p l a y N o d e V i e w S t a t e " > < H e i g h t > 1 5 0 < / H e i g h t > < I s E x p a n d e d > t r u e < / I s E x p a n d e d > < W i d t h > 2 0 0 < / W i d t h > < / a : V a l u e > < / a : K e y V a l u e O f D i a g r a m O b j e c t K e y a n y T y p e z b w N T n L X > < a : K e y V a l u e O f D i a g r a m O b j e c t K e y a n y T y p e z b w N T n L X > < a : K e y > < K e y > T a b l e s \ S a l e s m a n < / K e y > < / a : K e y > < a : V a l u e   i : t y p e = " D i a g r a m D i s p l a y N o d e V i e w S t a t e " > < H e i g h t > 3 2 7 . 5 < / H e i g h t > < I s E x p a n d e d > t r u e < / I s E x p a n d e d > < L a y e d O u t > t r u e < / L a y e d O u t > < L e f t > 7 3 4 . 8 0 7 6 2 1 1 3 5 3 3 1 6 < / L e f t > < T a b I n d e x > 3 < / T a b I n d e x > < T o p > 1 1 . 0 4 6 8 7 2 0 5 6 1 4 2 6 6 1 < / T o p > < W i d t h > 2 0 0 < / W i d t h > < / a : V a l u e > < / a : K e y V a l u e O f D i a g r a m O b j e c t K e y a n y T y p e z b w N T n L X > < a : K e y V a l u e O f D i a g r a m O b j e c t K e y a n y T y p e z b w N T n L X > < a : K e y > < K e y > T a b l e s \ S a l e s m a n \ C o l u m n s \ S a l e s m a n   I D < / K e y > < / a : K e y > < a : V a l u e   i : t y p e = " D i a g r a m D i s p l a y N o d e V i e w S t a t e " > < H e i g h t > 1 5 0 < / H e i g h t > < I s E x p a n d e d > t r u e < / I s E x p a n d e d > < W i d t h > 2 0 0 < / W i d t h > < / a : V a l u e > < / a : K e y V a l u e O f D i a g r a m O b j e c t K e y a n y T y p e z b w N T n L X > < a : K e y V a l u e O f D i a g r a m O b j e c t K e y a n y T y p e z b w N T n L X > < a : K e y > < K e y > T a b l e s \ S a l e s m a n \ C o l u m n s \ F i r s t   N a m e < / K e y > < / a : K e y > < a : V a l u e   i : t y p e = " D i a g r a m D i s p l a y N o d e V i e w S t a t e " > < H e i g h t > 1 5 0 < / H e i g h t > < I s E x p a n d e d > t r u e < / I s E x p a n d e d > < W i d t h > 2 0 0 < / W i d t h > < / a : V a l u e > < / a : K e y V a l u e O f D i a g r a m O b j e c t K e y a n y T y p e z b w N T n L X > < a : K e y V a l u e O f D i a g r a m O b j e c t K e y a n y T y p e z b w N T n L X > < a : K e y > < K e y > T a b l e s \ S a l e s m a n \ C o l u m n s \ L a s t   N a m e < / K e y > < / a : K e y > < a : V a l u e   i : t y p e = " D i a g r a m D i s p l a y N o d e V i e w S t a t e " > < H e i g h t > 1 5 0 < / H e i g h t > < I s E x p a n d e d > t r u e < / I s E x p a n d e d > < W i d t h > 2 0 0 < / W i d t h > < / a : V a l u e > < / a : K e y V a l u e O f D i a g r a m O b j e c t K e y a n y T y p e z b w N T n L X > < a : K e y V a l u e O f D i a g r a m O b j e c t K e y a n y T y p e z b w N T n L X > < a : K e y > < K e y > T a b l e s \ S a l e s m a n \ C o l u m n s \ S a l e s m a n   N a m e < / K e y > < / a : K e y > < a : V a l u e   i : t y p e = " D i a g r a m D i s p l a y N o d e V i e w S t a t e " > < H e i g h t > 1 5 0 < / H e i g h t > < I s E x p a n d e d > t r u e < / I s E x p a n d e d > < W i d t h > 2 0 0 < / W i d t h > < / a : V a l u e > < / a : K e y V a l u e O f D i a g r a m O b j e c t K e y a n y T y p e z b w N T n L X > < a : K e y V a l u e O f D i a g r a m O b j e c t K e y a n y T y p e z b w N T n L X > < a : K e y > < K e y > T a b l e s \ S a l e s m a n \ C o l u m n s \ G e n d e r < / K e y > < / a : K e y > < a : V a l u e   i : t y p e = " D i a g r a m D i s p l a y N o d e V i e w S t a t e " > < H e i g h t > 1 5 0 < / H e i g h t > < I s E x p a n d e d > t r u e < / I s E x p a n d e d > < W i d t h > 2 0 0 < / W i d t h > < / a : V a l u e > < / a : K e y V a l u e O f D i a g r a m O b j e c t K e y a n y T y p e z b w N T n L X > < a : K e y V a l u e O f D i a g r a m O b j e c t K e y a n y T y p e z b w N T n L X > < a : K e y > < K e y > T a b l e s \ S a l e s m a n \ C o l u m n s \ A g e < / K e y > < / a : K e y > < a : V a l u e   i : t y p e = " D i a g r a m D i s p l a y N o d e V i e w S t a t e " > < H e i g h t > 1 5 0 < / H e i g h t > < I s E x p a n d e d > t r u e < / I s E x p a n d e d > < W i d t h > 2 0 0 < / W i d t h > < / a : V a l u e > < / a : K e y V a l u e O f D i a g r a m O b j e c t K e y a n y T y p e z b w N T n L X > < a : K e y V a l u e O f D i a g r a m O b j e c t K e y a n y T y p e z b w N T n L X > < a : K e y > < K e y > T a b l e s \ S a l e s m a n \ C o l u m n s \ E x p e r i e n c e   ( Y e a r s ) < / K e y > < / a : K e y > < a : V a l u e   i : t y p e = " D i a g r a m D i s p l a y N o d e V i e w S t a t e " > < H e i g h t > 1 5 0 < / H e i g h t > < I s E x p a n d e d > t r u e < / I s E x p a n d e d > < W i d t h > 2 0 0 < / W i d t h > < / a : V a l u e > < / a : K e y V a l u e O f D i a g r a m O b j e c t K e y a n y T y p e z b w N T n L X > < a : K e y V a l u e O f D i a g r a m O b j e c t K e y a n y T y p e z b w N T n L X > < a : K e y > < K e y > T a b l e s \ S a l e s m a n \ C o l u m n s \ M a r i t a l   S t a t u s < / K e y > < / a : K e y > < a : V a l u e   i : t y p e = " D i a g r a m D i s p l a y N o d e V i e w S t a t e " > < H e i g h t > 1 5 0 < / H e i g h t > < I s E x p a n d e d > t r u e < / I s E x p a n d e d > < W i d t h > 2 0 0 < / W i d t h > < / a : V a l u e > < / a : K e y V a l u e O f D i a g r a m O b j e c t K e y a n y T y p e z b w N T n L X > < a : K e y V a l u e O f D i a g r a m O b j e c t K e y a n y T y p e z b w N T n L X > < a : K e y > < K e y > T a b l e s \ S a l e s m a n \ C o l u m n s \ S a l e s   M a n a g e r   N a m e < / K e y > < / a : K e y > < a : V a l u e   i : t y p e = " D i a g r a m D i s p l a y N o d e V i e w S t a t e " > < H e i g h t > 1 5 0 < / H e i g h t > < I s E x p a n d e d > t r u e < / I s E x p a n d e d > < W i d t h > 2 0 0 < / W i d t h > < / a : V a l u e > < / a : K e y V a l u e O f D i a g r a m O b j e c t K e y a n y T y p e z b w N T n L X > < a : K e y V a l u e O f D i a g r a m O b j e c t K e y a n y T y p e z b w N T n L X > < a : K e y > < K e y > T a b l e s \ S a l e s m a n \ C o l u m n s \ A g e   G r o u p < / K e y > < / a : K e y > < a : V a l u e   i : t y p e = " D i a g r a m D i s p l a y N o d e V i e w S t a t e " > < H e i g h t > 1 5 0 < / H e i g h t > < I s E x p a n d e d > t r u e < / I s E x p a n d e d > < W i d t h > 2 0 0 < / W i d t h > < / a : V a l u e > < / a : K e y V a l u e O f D i a g r a m O b j e c t K e y a n y T y p e z b w N T n L X > < a : K e y V a l u e O f D i a g r a m O b j e c t K e y a n y T y p e z b w N T n L X > < a : K e y > < K e y > T a b l e s \ S a l e s m a n \ C o l u m n s \ E x p e r i e n c e   G r o u p < / K e y > < / a : K e y > < a : V a l u e   i : t y p e = " D i a g r a m D i s p l a y N o d e V i e w S t a t e " > < H e i g h t > 1 5 0 < / H e i g h t > < I s E x p a n d e d > t r u e < / I s E x p a n d e d > < W i d t h > 2 0 0 < / W i d t h > < / a : V a l u e > < / a : K e y V a l u e O f D i a g r a m O b j e c t K e y a n y T y p e z b w N T n L X > < a : K e y V a l u e O f D i a g r a m O b j e c t K e y a n y T y p e z b w N T n L X > < a : K e y > < K e y > T a b l e s \ S K U < / K e y > < / a : K e y > < a : V a l u e   i : t y p e = " D i a g r a m D i s p l a y N o d e V i e w S t a t e " > < H e i g h t > 1 5 0 < / H e i g h t > < I s E x p a n d e d > t r u e < / I s E x p a n d e d > < L a y e d O u t > t r u e < / L a y e d O u t > < L e f t > 9 8 8 . 8 0 7 6 2 1 1 3 5 3 3 1 6 < / L e f t > < T a b I n d e x > 4 < / T a b I n d e x > < T o p > 2 0 . 6 6 5 8 3 1 1 1 0 5 8 7 7 6 < / T o p > < W i d t h > 2 0 0 < / W i d t h > < / a : V a l u e > < / a : K e y V a l u e O f D i a g r a m O b j e c t K e y a n y T y p e z b w N T n L X > < a : K e y V a l u e O f D i a g r a m O b j e c t K e y a n y T y p e z b w N T n L X > < a : K e y > < K e y > T a b l e s \ S K U \ C o l u m n s \ S K U   C o d e < / K e y > < / a : K e y > < a : V a l u e   i : t y p e = " D i a g r a m D i s p l a y N o d e V i e w S t a t e " > < H e i g h t > 1 5 0 < / H e i g h t > < I s E x p a n d e d > t r u e < / I s E x p a n d e d > < W i d t h > 2 0 0 < / W i d t h > < / a : V a l u e > < / a : K e y V a l u e O f D i a g r a m O b j e c t K e y a n y T y p e z b w N T n L X > < a : K e y V a l u e O f D i a g r a m O b j e c t K e y a n y T y p e z b w N T n L X > < a : K e y > < K e y > T a b l e s \ S K U \ C o l u m n s \ S K U   T y p e < / K e y > < / a : K e y > < a : V a l u e   i : t y p e = " D i a g r a m D i s p l a y N o d e V i e w S t a t e " > < H e i g h t > 1 5 0 < / H e i g h t > < I s E x p a n d e d > t r u e < / I s E x p a n d e d > < W i d t h > 2 0 0 < / W i d t h > < / a : V a l u e > < / a : K e y V a l u e O f D i a g r a m O b j e c t K e y a n y T y p e z b w N T n L X > < a : K e y V a l u e O f D i a g r a m O b j e c t K e y a n y T y p e z b w N T n L X > < a : K e y > < K e y > T a b l e s \ S K U \ C o l u m n s \ P r o d u c t   F o c u s < / K e y > < / a : K e y > < a : V a l u e   i : t y p e = " D i a g r a m D i s p l a y N o d e V i e w S t a t e " > < H e i g h t > 1 5 0 < / H e i g h t > < I s E x p a n d e d > t r u e < / I s E x p a n d e d > < W i d t h > 2 0 0 < / W i d t h > < / a : V a l u e > < / a : K e y V a l u e O f D i a g r a m O b j e c t K e y a n y T y p e z b w N T n L X > < a : K e y V a l u e O f D i a g r a m O b j e c t K e y a n y T y p e z b w N T n L X > < a : K e y > < K e y > T a b l e s \ S t o r e s < / K e y > < / a : K e y > < a : V a l u e   i : t y p e = " D i a g r a m D i s p l a y N o d e V i e w S t a t e " > < H e i g h t > 2 0 2 . 3 3 1 6 6 2 2 2 1 1 7 5 5 2 < / H e i g h t > < I s E x p a n d e d > t r u e < / I s E x p a n d e d > < L a y e d O u t > t r u e < / L a y e d O u t > < T a b I n d e x > 5 < / T a b I n d e x > < T o p > 4 2 7 . 6 6 5 8 3 1 1 1 0 5 8 7 7 6 < / T o p > < W i d t h > 2 1 4 < / 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 T a b l e s \ S t o r e s \ C o l u m n s \ S t o r e   N a m e < / K e y > < / a : K e y > < a : V a l u e   i : t y p e = " D i a g r a m D i s p l a y N o d e V i e w S t a t e " > < H e i g h t > 1 5 0 < / H e i g h t > < I s E x p a n d e d > t r u e < / I s E x p a n d e d > < W i d t h > 2 0 0 < / W i d t h > < / a : V a l u e > < / a : K e y V a l u e O f D i a g r a m O b j e c t K e y a n y T y p e z b w N T n L X > < a : K e y V a l u e O f D i a g r a m O b j e c t K e y a n y T y p e z b w N T n L X > < a : K e y > < K e y > T a b l e s \ S t o r e s \ C o l u m n s \ C i t y   I D < / K e y > < / a : K e y > < a : V a l u e   i : t y p e = " D i a g r a m D i s p l a y N o d e V i e w S t a t e " > < H e i g h t > 1 5 0 < / H e i g h t > < I s E x p a n d e d > t r u e < / I s E x p a n d e d > < W i d t h > 2 0 0 < / W i d t h > < / a : V a l u e > < / a : K e y V a l u e O f D i a g r a m O b j e c t K e y a n y T y p e z b w N T n L X > < a : K e y V a l u e O f D i a g r a m O b j e c t K e y a n y T y p e z b w N T n L X > < a : K e y > < K e y > T a b l e s \ S t o r e s \ C o l u m n s \ R e t a i l e r   N a m e < / K e y > < / a : K e y > < a : V a l u e   i : t y p e = " D i a g r a m D i s p l a y N o d e V i e w S t a t e " > < H e i g h t > 1 5 0 < / H e i g h t > < I s E x p a n d e d > t r u e < / I s E x p a n d e d > < W i d t h > 2 0 0 < / W i d t h > < / a : V a l u e > < / a : K e y V a l u e O f D i a g r a m O b j e c t K e y a n y T y p e z b w N T n L X > < a : K e y V a l u e O f D i a g r a m O b j e c t K e y a n y T y p e z b w N T n L X > < a : K e y > < K e y > T a b l e s \ S t o r e s \ C o l u m n s \ R e t a i l e r   C a t e g o r y < / K e y > < / a : K e y > < a : V a l u e   i : t y p e = " D i a g r a m D i s p l a y N o d e V i e w S t a t e " > < H e i g h t > 1 5 0 < / H e i g h t > < I s E x p a n d e d > t r u e < / I s E x p a n d e d > < W i d t h > 2 0 0 < / W i d t h > < / a : V a l u e > < / a : K e y V a l u e O f D i a g r a m O b j e c t K e y a n y T y p e z b w N T n L X > < a : K e y V a l u e O f D i a g r a m O b j e c t K e y a n y T y p e z b w N T n L X > < a : K e y > < K e y > T a b l e s \ S t o r e s \ C o l u m n s \ R e t a i l e r   C l a s s < / K e y > < / a : K e y > < a : V a l u e   i : t y p e = " D i a g r a m D i s p l a y N o d e V i e w S t a t e " > < H e i g h t > 1 5 0 < / H e i g h t > < I s E x p a n d e d > t r u e < / I s E x p a n d e d > < W i d t h > 2 0 0 < / W i d t h > < / a : V a l u e > < / a : K e y V a l u e O f D i a g r a m O b j e c t K e y a n y T y p e z b w N T n L X > < a : K e y V a l u e O f D i a g r a m O b j e c t K e y a n y T y p e z b w N T n L X > < a : K e y > < K e y > T a b l e s \ S t o r e s \ C o l u m n s \ P i n   C o d e < / K e y > < / a : K e y > < a : V a l u e   i : t y p e = " D i a g r a m D i s p l a y N o d e V i e w S t a t e " > < H e i g h t > 1 5 0 < / H e i g h t > < I s E x p a n d e d > t r u e < / I s E x p a n d e d > < W i d t h > 2 0 0 < / W i d t h > < / a : V a l u e > < / a : K e y V a l u e O f D i a g r a m O b j e c t K e y a n y T y p e z b w N T n L X > < a : K e y V a l u e O f D i a g r a m O b j e c t K e y a n y T y p e z b w N T n L X > < a : K e y > < K e y > T a b l e s \ S t o r e s \ C o l u m n s \ S c h e m e s < / K e y > < / a : K e y > < a : V a l u e   i : t y p e = " D i a g r a m D i s p l a y N o d e V i e w S t a t e " > < H e i g h t > 1 5 0 < / H e i g h t > < I s E x p a n d e d > t r u e < / I s E x p a n d e d > < W i d t h > 2 0 0 < / W i d t h > < / a : V a l u e > < / a : K e y V a l u e O f D i a g r a m O b j e c t K e y a n y T y p e z b w N T n L X > < a : K e y V a l u e O f D i a g r a m O b j e c t K e y a n y T y p e z b w N T n L X > < a : K e y > < K e y > R e l a t i o n s h i p s \ & l t ; T a b l e s \ T r a n s a c t i o n \ C o l u m n s \ C i t y   I D & g t ; - & l t ; T a b l e s \ R e g i o n \ C o l u m n s \ C i t y - I D & g t ; < / K e y > < / a : K e y > < a : V a l u e   i : t y p e = " D i a g r a m D i s p l a y L i n k V i e w S t a t e " > < A u t o m a t i o n P r o p e r t y H e l p e r T e x t > E n d   p o i n t   1 :   ( 4 0 6 . 9 0 3 8 1 1 , 3 8 7 . 3 3 1 6 6 2 2 2 1 1 7 6 ) .   E n d   p o i n t   2 :   ( 6 1 5 . 8 0 7 6 2 1 , 3 3 6 . 0 9 3 7 4 4 1 1 2 2 8 5 )   < / A u t o m a t i o n P r o p e r t y H e l p e r T e x t > < L a y e d O u t > t r u e < / L a y e d O u t > < P o i n t s   x m l n s : b = " h t t p : / / s c h e m a s . d a t a c o n t r a c t . o r g / 2 0 0 4 / 0 7 / S y s t e m . W i n d o w s " > < b : P o i n t > < b : _ x > 4 0 6 . 9 0 3 8 1 1 < / b : _ x > < b : _ y > 3 8 7 . 3 3 1 6 6 2 2 2 1 1 7 5 5 2 < / b : _ y > < / b : P o i n t > < b : P o i n t > < b : _ x > 4 0 6 . 9 0 3 8 1 1 < / b : _ x > < b : _ y > 3 8 8 . 8 3 1 6 6 2 < / b : _ y > < / b : P o i n t > < b : P o i n t > < b : _ x > 4 0 8 . 9 0 3 8 1 1 < / b : _ x > < b : _ y > 3 9 0 . 8 3 1 6 6 2 < / b : _ y > < / b : P o i n t > < b : P o i n t > < b : _ x > 6 1 3 . 8 0 7 6 2 1 < / b : _ x > < b : _ y > 3 9 0 . 8 3 1 6 6 2 < / b : _ y > < / b : P o i n t > < b : P o i n t > < b : _ x > 6 1 5 . 8 0 7 6 2 1 < / b : _ x > < b : _ y > 3 8 8 . 8 3 1 6 6 2 < / b : _ y > < / b : P o i n t > < b : P o i n t > < b : _ x > 6 1 5 . 8 0 7 6 2 1 < / b : _ x > < b : _ y > 3 3 6 . 0 9 3 7 4 4 1 1 2 2 8 5 3 2 < / b : _ y > < / b : P o i n t > < / P o i n t s > < / a : V a l u e > < / a : K e y V a l u e O f D i a g r a m O b j e c t K e y a n y T y p e z b w N T n L X > < a : K e y V a l u e O f D i a g r a m O b j e c t K e y a n y T y p e z b w N T n L X > < a : K e y > < K e y > R e l a t i o n s h i p s \ & l t ; T a b l e s \ T r a n s a c t i o n \ C o l u m n s \ C i t y   I D & g t ; - & l t ; T a b l e s \ R e g i o n \ C o l u m n s \ C i t y - I D & g t ; \ F K < / K e y > < / a : K e y > < a : V a l u e   i : t y p e = " D i a g r a m D i s p l a y L i n k E n d p o i n t V i e w S t a t e " > < H e i g h t > 1 6 < / H e i g h t > < L a b e l L o c a t i o n   x m l n s : b = " h t t p : / / s c h e m a s . d a t a c o n t r a c t . o r g / 2 0 0 4 / 0 7 / S y s t e m . W i n d o w s " > < b : _ x > 3 9 8 . 9 0 3 8 1 1 < / b : _ x > < b : _ y > 3 7 1 . 3 3 1 6 6 2 2 2 1 1 7 5 5 2 < / b : _ y > < / L a b e l L o c a t i o n > < L o c a t i o n   x m l n s : b = " h t t p : / / s c h e m a s . d a t a c o n t r a c t . o r g / 2 0 0 4 / 0 7 / S y s t e m . W i n d o w s " > < b : _ x > 4 0 6 . 9 0 3 8 1 1 < / b : _ x > < b : _ y > 3 7 1 . 3 3 1 6 6 2 2 2 1 1 7 5 5 2 < / b : _ y > < / L o c a t i o n > < S h a p e R o t a t e A n g l e > 9 0 < / S h a p e R o t a t e A n g l e > < W i d t h > 1 6 < / W i d t h > < / a : V a l u e > < / a : K e y V a l u e O f D i a g r a m O b j e c t K e y a n y T y p e z b w N T n L X > < a : K e y V a l u e O f D i a g r a m O b j e c t K e y a n y T y p e z b w N T n L X > < a : K e y > < K e y > R e l a t i o n s h i p s \ & l t ; T a b l e s \ T r a n s a c t i o n \ C o l u m n s \ C i t y   I D & g t ; - & l t ; T a b l e s \ R e g i o n \ C o l u m n s \ C i t y - I D & g t ; \ P K < / K e y > < / a : K e y > < a : V a l u e   i : t y p e = " D i a g r a m D i s p l a y L i n k E n d p o i n t V i e w S t a t e " > < H e i g h t > 1 6 < / H e i g h t > < L a b e l L o c a t i o n   x m l n s : b = " h t t p : / / s c h e m a s . d a t a c o n t r a c t . o r g / 2 0 0 4 / 0 7 / S y s t e m . W i n d o w s " > < b : _ x > 6 0 7 . 8 0 7 6 2 1 < / b : _ x > < b : _ y > 3 2 0 . 0 9 3 7 4 4 1 1 2 2 8 5 3 2 < / b : _ y > < / L a b e l L o c a t i o n > < L o c a t i o n   x m l n s : b = " h t t p : / / s c h e m a s . d a t a c o n t r a c t . o r g / 2 0 0 4 / 0 7 / S y s t e m . W i n d o w s " > < b : _ x > 6 1 5 . 8 0 7 6 2 1 < / b : _ x > < b : _ y > 3 2 0 . 0 9 3 7 4 4 1 1 2 2 8 5 3 2 < / b : _ y > < / L o c a t i o n > < S h a p e R o t a t e A n g l e > 9 0 < / S h a p e R o t a t e A n g l e > < W i d t h > 1 6 < / W i d t h > < / a : V a l u e > < / a : K e y V a l u e O f D i a g r a m O b j e c t K e y a n y T y p e z b w N T n L X > < a : K e y V a l u e O f D i a g r a m O b j e c t K e y a n y T y p e z b w N T n L X > < a : K e y > < K e y > R e l a t i o n s h i p s \ & l t ; T a b l e s \ T r a n s a c t i o n \ C o l u m n s \ C i t y   I D & g t ; - & l t ; T a b l e s \ R e g i o n \ C o l u m n s \ C i t y - I D & g t ; \ C r o s s F i l t e r < / K e y > < / a : K e y > < a : V a l u e   i : t y p e = " D i a g r a m D i s p l a y L i n k C r o s s F i l t e r V i e w S t a t e " > < P o i n t s   x m l n s : b = " h t t p : / / s c h e m a s . d a t a c o n t r a c t . o r g / 2 0 0 4 / 0 7 / S y s t e m . W i n d o w s " > < b : P o i n t > < b : _ x > 4 0 6 . 9 0 3 8 1 1 < / b : _ x > < b : _ y > 3 8 7 . 3 3 1 6 6 2 2 2 1 1 7 5 5 2 < / b : _ y > < / b : P o i n t > < b : P o i n t > < b : _ x > 4 0 6 . 9 0 3 8 1 1 < / b : _ x > < b : _ y > 3 8 8 . 8 3 1 6 6 2 < / b : _ y > < / b : P o i n t > < b : P o i n t > < b : _ x > 4 0 8 . 9 0 3 8 1 1 < / b : _ x > < b : _ y > 3 9 0 . 8 3 1 6 6 2 < / b : _ y > < / b : P o i n t > < b : P o i n t > < b : _ x > 6 1 3 . 8 0 7 6 2 1 < / b : _ x > < b : _ y > 3 9 0 . 8 3 1 6 6 2 < / b : _ y > < / b : P o i n t > < b : P o i n t > < b : _ x > 6 1 5 . 8 0 7 6 2 1 < / b : _ x > < b : _ y > 3 8 8 . 8 3 1 6 6 2 < / b : _ y > < / b : P o i n t > < b : P o i n t > < b : _ x > 6 1 5 . 8 0 7 6 2 1 < / b : _ x > < b : _ y > 3 3 6 . 0 9 3 7 4 4 1 1 2 2 8 5 3 2 < / b : _ y > < / b : P o i n t > < / P o i n t s > < / a : V a l u e > < / a : K e y V a l u e O f D i a g r a m O b j e c t K e y a n y T y p e z b w N T n L X > < a : K e y V a l u e O f D i a g r a m O b j e c t K e y a n y T y p e z b w N T n L X > < a : K e y > < K e y > R e l a t i o n s h i p s \ & l t ; T a b l e s \ T r a n s a c t i o n \ C o l u m n s \ P e r i o d   I D & g t ; - & l t ; T a b l e s \ P e r i o d \ C o l u m n s \ P e r i o d & g t ; < / K e y > < / a : K e y > < a : V a l u e   i : t y p e = " D i a g r a m D i s p l a y L i n k V i e w S t a t e " > < A u t o m a t i o n P r o p e r t y H e l p e r T e x t > E n d   p o i n t   1 :   ( 3 7 6 . 9 0 3 8 1 1 , - 1 4 ) .   E n d   p o i n t   2 :   ( 1 3 5 . 5 , - 1 6 )   < / A u t o m a t i o n P r o p e r t y H e l p e r T e x t > < L a y e d O u t > t r u e < / L a y e d O u t > < P o i n t s   x m l n s : b = " h t t p : / / s c h e m a s . d a t a c o n t r a c t . o r g / 2 0 0 4 / 0 7 / S y s t e m . W i n d o w s " > < b : P o i n t > < b : _ x > 3 7 6 . 9 0 3 8 1 1 < / b : _ x > < b : _ y > - 1 4 . 0 0 0 0 0 0 0 0 0 0 0 0 0 0 9 < / b : _ y > < / b : P o i n t > < b : P o i n t > < b : _ x > 3 7 6 . 9 0 3 8 1 1 < / b : _ x > < b : _ y > - 1 7 . 5 < / b : _ y > < / b : P o i n t > < b : P o i n t > < b : _ x > 3 7 4 . 9 0 3 8 1 1 < / b : _ x > < b : _ y > - 1 9 . 5 < / b : _ y > < / b : P o i n t > < b : P o i n t > < b : _ x > 1 3 7 . 5 < / b : _ x > < b : _ y > - 1 9 . 5 < / b : _ y > < / b : P o i n t > < b : P o i n t > < b : _ x > 1 3 5 . 5 < / b : _ x > < b : _ y > - 1 7 . 5 < / b : _ y > < / b : P o i n t > < b : P o i n t > < b : _ x > 1 3 5 . 5 < / b : _ x > < b : _ y > - 1 5 . 9 9 9 9 9 9 9 9 9 9 9 9 9 7 3 < / b : _ y > < / b : P o i n t > < / P o i n t s > < / a : V a l u e > < / a : K e y V a l u e O f D i a g r a m O b j e c t K e y a n y T y p e z b w N T n L X > < a : K e y V a l u e O f D i a g r a m O b j e c t K e y a n y T y p e z b w N T n L X > < a : K e y > < K e y > R e l a t i o n s h i p s \ & l t ; T a b l e s \ T r a n s a c t i o n \ C o l u m n s \ P e r i o d   I D & g t ; - & l t ; T a b l e s \ P e r i o d \ C o l u m n s \ P e r i o d & g t ; \ F K < / K e y > < / a : K e y > < a : V a l u e   i : t y p e = " D i a g r a m D i s p l a y L i n k E n d p o i n t V i e w S t a t e " > < H e i g h t > 1 6 < / H e i g h t > < L a b e l L o c a t i o n   x m l n s : b = " h t t p : / / s c h e m a s . d a t a c o n t r a c t . o r g / 2 0 0 4 / 0 7 / S y s t e m . W i n d o w s " > < b : _ x > 3 6 8 . 9 0 3 8 1 1 < / b : _ x > < b : _ y > - 1 4 . 0 0 0 0 0 0 0 0 0 0 0 0 0 0 9 < / b : _ y > < / L a b e l L o c a t i o n > < L o c a t i o n   x m l n s : b = " h t t p : / / s c h e m a s . d a t a c o n t r a c t . o r g / 2 0 0 4 / 0 7 / S y s t e m . W i n d o w s " > < b : _ x > 3 7 6 . 9 0 3 8 1 1 < / b : _ x > < b : _ y > 1 . 9 9 9 9 9 9 9 9 9 9 9 9 9 9 1 1 < / b : _ y > < / L o c a t i o n > < S h a p e R o t a t e A n g l e > 2 7 0 < / S h a p e R o t a t e A n g l e > < W i d t h > 1 6 < / W i d t h > < / a : V a l u e > < / a : K e y V a l u e O f D i a g r a m O b j e c t K e y a n y T y p e z b w N T n L X > < a : K e y V a l u e O f D i a g r a m O b j e c t K e y a n y T y p e z b w N T n L X > < a : K e y > < K e y > R e l a t i o n s h i p s \ & l t ; T a b l e s \ T r a n s a c t i o n \ C o l u m n s \ P e r i o d   I D & g t ; - & l t ; T a b l e s \ P e r i o d \ C o l u m n s \ P e r i o d & g t ; \ P K < / K e y > < / a : K e y > < a : V a l u e   i : t y p e = " D i a g r a m D i s p l a y L i n k E n d p o i n t V i e w S t a t e " > < H e i g h t > 1 6 < / H e i g h t > < L a b e l L o c a t i o n   x m l n s : b = " h t t p : / / s c h e m a s . d a t a c o n t r a c t . o r g / 2 0 0 4 / 0 7 / S y s t e m . W i n d o w s " > < b : _ x > 1 2 7 . 5 < / b : _ x > < b : _ y > - 1 5 . 9 9 9 9 9 9 9 9 9 9 9 9 9 7 3 < / b : _ y > < / L a b e l L o c a t i o n > < L o c a t i o n   x m l n s : b = " h t t p : / / s c h e m a s . d a t a c o n t r a c t . o r g / 2 0 0 4 / 0 7 / S y s t e m . W i n d o w s " > < b : _ x > 1 3 5 . 5 < / b : _ x > < b : _ y > 2 . 1 3 1 6 2 8 2 0 7 2 8 0 3 0 0 6 E - 1 4 < / b : _ y > < / L o c a t i o n > < S h a p e R o t a t e A n g l e > 2 7 0 < / S h a p e R o t a t e A n g l e > < W i d t h > 1 6 < / W i d t h > < / a : V a l u e > < / a : K e y V a l u e O f D i a g r a m O b j e c t K e y a n y T y p e z b w N T n L X > < a : K e y V a l u e O f D i a g r a m O b j e c t K e y a n y T y p e z b w N T n L X > < a : K e y > < K e y > R e l a t i o n s h i p s \ & l t ; T a b l e s \ T r a n s a c t i o n \ C o l u m n s \ P e r i o d   I D & g t ; - & l t ; T a b l e s \ P e r i o d \ C o l u m n s \ P e r i o d & g t ; \ C r o s s F i l t e r < / K e y > < / a : K e y > < a : V a l u e   i : t y p e = " D i a g r a m D i s p l a y L i n k C r o s s F i l t e r V i e w S t a t e " > < P o i n t s   x m l n s : b = " h t t p : / / s c h e m a s . d a t a c o n t r a c t . o r g / 2 0 0 4 / 0 7 / S y s t e m . W i n d o w s " > < b : P o i n t > < b : _ x > 3 7 6 . 9 0 3 8 1 1 < / b : _ x > < b : _ y > - 1 4 . 0 0 0 0 0 0 0 0 0 0 0 0 0 0 9 < / b : _ y > < / b : P o i n t > < b : P o i n t > < b : _ x > 3 7 6 . 9 0 3 8 1 1 < / b : _ x > < b : _ y > - 1 7 . 5 < / b : _ y > < / b : P o i n t > < b : P o i n t > < b : _ x > 3 7 4 . 9 0 3 8 1 1 < / b : _ x > < b : _ y > - 1 9 . 5 < / b : _ y > < / b : P o i n t > < b : P o i n t > < b : _ x > 1 3 7 . 5 < / b : _ x > < b : _ y > - 1 9 . 5 < / b : _ y > < / b : P o i n t > < b : P o i n t > < b : _ x > 1 3 5 . 5 < / b : _ x > < b : _ y > - 1 7 . 5 < / b : _ y > < / b : P o i n t > < b : P o i n t > < b : _ x > 1 3 5 . 5 < / b : _ x > < b : _ y > - 1 5 . 9 9 9 9 9 9 9 9 9 9 9 9 9 7 3 < / b : _ y > < / b : P o i n t > < / P o i n t s > < / a : V a l u e > < / a : K e y V a l u e O f D i a g r a m O b j e c t K e y a n y T y p e z b w N T n L X > < a : K e y V a l u e O f D i a g r a m O b j e c t K e y a n y T y p e z b w N T n L X > < a : K e y > < K e y > R e l a t i o n s h i p s \ & l t ; T a b l e s \ T r a n s a c t i o n \ C o l u m n s \ S a l e s m a n   I D & g t ; - & l t ; T a b l e s \ S a l e s m a n \ C o l u m n s \ S a l e s m a n   I D & g t ; < / K e y > < / a : K e y > < a : V a l u e   i : t y p e = " D i a g r a m D i s p l a y L i n k V i e w S t a t e " > < A u t o m a t i o n P r o p e r t y H e l p e r T e x t > E n d   p o i n t   1 :   ( 4 1 6 . 9 0 3 8 1 1 , - 1 4 ) .   E n d   p o i n t   2 :   ( 8 3 4 . 8 0 7 6 2 1 , - 4 . 9 5 3 1 2 7 9 4 3 8 5 7 3 1 )   < / A u t o m a t i o n P r o p e r t y H e l p e r T e x t > < L a y e d O u t > t r u e < / L a y e d O u t > < P o i n t s   x m l n s : b = " h t t p : / / s c h e m a s . d a t a c o n t r a c t . o r g / 2 0 0 4 / 0 7 / S y s t e m . W i n d o w s " > < b : P o i n t > < b : _ x > 4 1 6 . 9 0 3 8 1 1 < / b : _ x > < b : _ y > - 1 4 . 0 0 0 0 0 0 0 0 0 0 0 0 0 0 9 < / b : _ y > < / b : P o i n t > < b : P o i n t > < b : _ x > 4 1 6 . 9 0 3 8 1 1 < / b : _ x > < b : _ y > - 1 5 . 5 < / b : _ y > < / b : P o i n t > < b : P o i n t > < b : _ x > 4 1 8 . 9 0 3 8 1 1 < / b : _ x > < b : _ y > - 1 7 . 5 < / b : _ y > < / b : P o i n t > < b : P o i n t > < b : _ x > 8 3 2 . 8 0 7 6 2 1 < / b : _ x > < b : _ y > - 1 7 . 5 < / b : _ y > < / b : P o i n t > < b : P o i n t > < b : _ x > 8 3 4 . 8 0 7 6 2 1 < / b : _ x > < b : _ y > - 1 5 . 5 < / b : _ y > < / b : P o i n t > < b : P o i n t > < b : _ x > 8 3 4 . 8 0 7 6 2 1 < / b : _ x > < b : _ y > - 4 . 9 5 3 1 2 7 9 4 3 8 5 7 3 1 0 8 < / b : _ y > < / b : P o i n t > < / P o i n t s > < / a : V a l u e > < / a : K e y V a l u e O f D i a g r a m O b j e c t K e y a n y T y p e z b w N T n L X > < a : K e y V a l u e O f D i a g r a m O b j e c t K e y a n y T y p e z b w N T n L X > < a : K e y > < K e y > R e l a t i o n s h i p s \ & l t ; T a b l e s \ T r a n s a c t i o n \ C o l u m n s \ S a l e s m a n   I D & g t ; - & l t ; T a b l e s \ S a l e s m a n \ C o l u m n s \ S a l e s m a n   I D & g t ; \ F K < / K e y > < / a : K e y > < a : V a l u e   i : t y p e = " D i a g r a m D i s p l a y L i n k E n d p o i n t V i e w S t a t e " > < H e i g h t > 1 6 < / H e i g h t > < L a b e l L o c a t i o n   x m l n s : b = " h t t p : / / s c h e m a s . d a t a c o n t r a c t . o r g / 2 0 0 4 / 0 7 / S y s t e m . W i n d o w s " > < b : _ x > 4 0 8 . 9 0 3 8 1 1 < / b : _ x > < b : _ y > - 1 4 . 0 0 0 0 0 0 0 0 0 0 0 0 0 0 9 < / b : _ y > < / L a b e l L o c a t i o n > < L o c a t i o n   x m l n s : b = " h t t p : / / s c h e m a s . d a t a c o n t r a c t . o r g / 2 0 0 4 / 0 7 / S y s t e m . W i n d o w s " > < b : _ x > 4 1 6 . 9 0 3 8 1 1 < / b : _ x > < b : _ y > 1 . 9 9 9 9 9 9 9 9 9 9 9 9 9 9 1 1 < / b : _ y > < / L o c a t i o n > < S h a p e R o t a t e A n g l e > 2 7 0 < / S h a p e R o t a t e A n g l e > < W i d t h > 1 6 < / W i d t h > < / a : V a l u e > < / a : K e y V a l u e O f D i a g r a m O b j e c t K e y a n y T y p e z b w N T n L X > < a : K e y V a l u e O f D i a g r a m O b j e c t K e y a n y T y p e z b w N T n L X > < a : K e y > < K e y > R e l a t i o n s h i p s \ & l t ; T a b l e s \ T r a n s a c t i o n \ C o l u m n s \ S a l e s m a n   I D & g t ; - & l t ; T a b l e s \ S a l e s m a n \ C o l u m n s \ S a l e s m a n   I D & g t ; \ P K < / K e y > < / a : K e y > < a : V a l u e   i : t y p e = " D i a g r a m D i s p l a y L i n k E n d p o i n t V i e w S t a t e " > < H e i g h t > 1 6 < / H e i g h t > < L a b e l L o c a t i o n   x m l n s : b = " h t t p : / / s c h e m a s . d a t a c o n t r a c t . o r g / 2 0 0 4 / 0 7 / S y s t e m . W i n d o w s " > < b : _ x > 8 2 6 . 8 0 7 6 2 1 < / b : _ x > < b : _ y > - 4 . 9 5 3 1 2 7 9 4 3 8 5 7 3 1 0 8 < / b : _ y > < / L a b e l L o c a t i o n > < L o c a t i o n   x m l n s : b = " h t t p : / / s c h e m a s . d a t a c o n t r a c t . o r g / 2 0 0 4 / 0 7 / S y s t e m . W i n d o w s " > < b : _ x > 8 3 4 . 8 0 7 6 2 1 < / b : _ x > < b : _ y > 1 1 . 0 4 6 8 7 2 0 5 6 1 4 2 6 8 2 < / b : _ y > < / L o c a t i o n > < S h a p e R o t a t e A n g l e > 2 7 0 < / S h a p e R o t a t e A n g l e > < W i d t h > 1 6 < / W i d t h > < / a : V a l u e > < / a : K e y V a l u e O f D i a g r a m O b j e c t K e y a n y T y p e z b w N T n L X > < a : K e y V a l u e O f D i a g r a m O b j e c t K e y a n y T y p e z b w N T n L X > < a : K e y > < K e y > R e l a t i o n s h i p s \ & l t ; T a b l e s \ T r a n s a c t i o n \ C o l u m n s \ S a l e s m a n   I D & g t ; - & l t ; T a b l e s \ S a l e s m a n \ C o l u m n s \ S a l e s m a n   I D & g t ; \ C r o s s F i l t e r < / K e y > < / a : K e y > < a : V a l u e   i : t y p e = " D i a g r a m D i s p l a y L i n k C r o s s F i l t e r V i e w S t a t e " > < P o i n t s   x m l n s : b = " h t t p : / / s c h e m a s . d a t a c o n t r a c t . o r g / 2 0 0 4 / 0 7 / S y s t e m . W i n d o w s " > < b : P o i n t > < b : _ x > 4 1 6 . 9 0 3 8 1 1 < / b : _ x > < b : _ y > - 1 4 . 0 0 0 0 0 0 0 0 0 0 0 0 0 0 9 < / b : _ y > < / b : P o i n t > < b : P o i n t > < b : _ x > 4 1 6 . 9 0 3 8 1 1 < / b : _ x > < b : _ y > - 1 5 . 5 < / b : _ y > < / b : P o i n t > < b : P o i n t > < b : _ x > 4 1 8 . 9 0 3 8 1 1 < / b : _ x > < b : _ y > - 1 7 . 5 < / b : _ y > < / b : P o i n t > < b : P o i n t > < b : _ x > 8 3 2 . 8 0 7 6 2 1 < / b : _ x > < b : _ y > - 1 7 . 5 < / b : _ y > < / b : P o i n t > < b : P o i n t > < b : _ x > 8 3 4 . 8 0 7 6 2 1 < / b : _ x > < b : _ y > - 1 5 . 5 < / b : _ y > < / b : P o i n t > < b : P o i n t > < b : _ x > 8 3 4 . 8 0 7 6 2 1 < / b : _ x > < b : _ y > - 4 . 9 5 3 1 2 7 9 4 3 8 5 7 3 1 0 8 < / b : _ y > < / b : P o i n t > < / P o i n t s > < / a : V a l u e > < / a : K e y V a l u e O f D i a g r a m O b j e c t K e y a n y T y p e z b w N T n L X > < a : K e y V a l u e O f D i a g r a m O b j e c t K e y a n y T y p e z b w N T n L X > < a : K e y > < K e y > R e l a t i o n s h i p s \ & l t ; T a b l e s \ T r a n s a c t i o n \ C o l u m n s \ S K U   C o d e & g t ; - & l t ; T a b l e s \ S K U \ C o l u m n s \ S K U   C o d e & g t ; < / K e y > < / a : K e y > < a : V a l u e   i : t y p e = " D i a g r a m D i s p l a y L i n k V i e w S t a t e " > < A u t o m a t i o n P r o p e r t y H e l p e r T e x t > E n d   p o i n t   1 :   ( 3 9 6 . 9 0 3 8 1 1 , - 1 4 ) .   E n d   p o i n t   2 :   ( 9 7 2 . 8 0 7 6 2 1 1 3 5 3 3 2 , 9 5 . 6 6 5 8 3 1 )   < / A u t o m a t i o n P r o p e r t y H e l p e r T e x t > < L a y e d O u t > t r u e < / L a y e d O u t > < P o i n t s   x m l n s : b = " h t t p : / / s c h e m a s . d a t a c o n t r a c t . o r g / 2 0 0 4 / 0 7 / S y s t e m . W i n d o w s " > < b : P o i n t > < b : _ x > 3 9 6 . 9 0 3 8 1 1 < / b : _ x > < b : _ y > - 1 4 < / b : _ y > < / b : P o i n t > < b : P o i n t > < b : _ x > 3 9 6 . 9 0 3 8 1 1 < / b : _ x > < b : _ y > - 2 0 . 5 < / b : _ y > < / b : P o i n t > < b : P o i n t > < b : _ x > 3 9 8 . 9 0 3 8 1 1 < / b : _ x > < b : _ y > - 2 2 . 5 < / b : _ y > < / b : P o i n t > < b : P o i n t > < b : _ x > 9 5 2 . 3 0 7 6 2 0 9 9 5 5 < / b : _ x > < b : _ y > - 2 2 . 5 < / b : _ y > < / b : P o i n t > < b : P o i n t > < b : _ x > 9 5 4 . 3 0 7 6 2 0 9 9 5 5 < / b : _ x > < b : _ y > - 2 0 . 5 < / b : _ y > < / b : P o i n t > < b : P o i n t > < b : _ x > 9 5 4 . 3 0 7 6 2 0 9 9 5 5 < / b : _ x > < b : _ y > 9 3 . 6 6 5 8 3 1 < / b : _ y > < / b : P o i n t > < b : P o i n t > < b : _ x > 9 5 6 . 3 0 7 6 2 0 9 9 5 5 < / b : _ x > < b : _ y > 9 5 . 6 6 5 8 3 1 < / b : _ y > < / b : P o i n t > < b : P o i n t > < b : _ x > 9 7 2 . 8 0 7 6 2 1 1 3 5 3 3 1 6 < / b : _ x > < b : _ y > 9 5 . 6 6 5 8 3 1 < / b : _ y > < / b : P o i n t > < / P o i n t s > < / a : V a l u e > < / a : K e y V a l u e O f D i a g r a m O b j e c t K e y a n y T y p e z b w N T n L X > < a : K e y V a l u e O f D i a g r a m O b j e c t K e y a n y T y p e z b w N T n L X > < a : K e y > < K e y > R e l a t i o n s h i p s \ & l t ; T a b l e s \ T r a n s a c t i o n \ C o l u m n s \ S K U   C o d e & g t ; - & l t ; T a b l e s \ S K U \ C o l u m n s \ S K U   C o d e & g t ; \ F K < / K e y > < / a : K e y > < a : V a l u e   i : t y p e = " D i a g r a m D i s p l a y L i n k E n d p o i n t V i e w S t a t e " > < H e i g h t > 1 6 < / H e i g h t > < L a b e l L o c a t i o n   x m l n s : b = " h t t p : / / s c h e m a s . d a t a c o n t r a c t . o r g / 2 0 0 4 / 0 7 / S y s t e m . W i n d o w s " > < b : _ x > 3 8 8 . 9 0 3 8 1 1 < / b : _ x > < b : _ y > - 1 4 < / b : _ y > < / L a b e l L o c a t i o n > < L o c a t i o n   x m l n s : b = " h t t p : / / s c h e m a s . d a t a c o n t r a c t . o r g / 2 0 0 4 / 0 7 / S y s t e m . W i n d o w s " > < b : _ x > 3 9 6 . 9 0 3 8 1 1 < / b : _ x > < b : _ y > 2 < / b : _ y > < / L o c a t i o n > < S h a p e R o t a t e A n g l e > 2 7 0 < / S h a p e R o t a t e A n g l e > < W i d t h > 1 6 < / W i d t h > < / a : V a l u e > < / a : K e y V a l u e O f D i a g r a m O b j e c t K e y a n y T y p e z b w N T n L X > < a : K e y V a l u e O f D i a g r a m O b j e c t K e y a n y T y p e z b w N T n L X > < a : K e y > < K e y > R e l a t i o n s h i p s \ & l t ; T a b l e s \ T r a n s a c t i o n \ C o l u m n s \ S K U   C o d e & g t ; - & l t ; T a b l e s \ S K U \ C o l u m n s \ S K U   C o d e & g t ; \ P K < / K e y > < / a : K e y > < a : V a l u e   i : t y p e = " D i a g r a m D i s p l a y L i n k E n d p o i n t V i e w S t a t e " > < H e i g h t > 1 6 < / H e i g h t > < L a b e l L o c a t i o n   x m l n s : b = " h t t p : / / s c h e m a s . d a t a c o n t r a c t . o r g / 2 0 0 4 / 0 7 / S y s t e m . W i n d o w s " > < b : _ x > 9 7 2 . 8 0 7 6 2 1 1 3 5 3 3 1 6 < / b : _ x > < b : _ y > 8 7 . 6 6 5 8 3 1 < / b : _ y > < / L a b e l L o c a t i o n > < L o c a t i o n   x m l n s : b = " h t t p : / / s c h e m a s . d a t a c o n t r a c t . o r g / 2 0 0 4 / 0 7 / S y s t e m . W i n d o w s " > < b : _ x > 9 8 8 . 8 0 7 6 2 1 1 3 5 3 3 1 6 < / b : _ x > < b : _ y > 9 5 . 6 6 5 8 3 1 < / b : _ y > < / L o c a t i o n > < S h a p e R o t a t e A n g l e > 1 8 0 < / S h a p e R o t a t e A n g l e > < W i d t h > 1 6 < / W i d t h > < / a : V a l u e > < / a : K e y V a l u e O f D i a g r a m O b j e c t K e y a n y T y p e z b w N T n L X > < a : K e y V a l u e O f D i a g r a m O b j e c t K e y a n y T y p e z b w N T n L X > < a : K e y > < K e y > R e l a t i o n s h i p s \ & l t ; T a b l e s \ T r a n s a c t i o n \ C o l u m n s \ S K U   C o d e & g t ; - & l t ; T a b l e s \ S K U \ C o l u m n s \ S K U   C o d e & g t ; \ C r o s s F i l t e r < / K e y > < / a : K e y > < a : V a l u e   i : t y p e = " D i a g r a m D i s p l a y L i n k C r o s s F i l t e r V i e w S t a t e " > < P o i n t s   x m l n s : b = " h t t p : / / s c h e m a s . d a t a c o n t r a c t . o r g / 2 0 0 4 / 0 7 / S y s t e m . W i n d o w s " > < b : P o i n t > < b : _ x > 3 9 6 . 9 0 3 8 1 1 < / b : _ x > < b : _ y > - 1 4 < / b : _ y > < / b : P o i n t > < b : P o i n t > < b : _ x > 3 9 6 . 9 0 3 8 1 1 < / b : _ x > < b : _ y > - 2 0 . 5 < / b : _ y > < / b : P o i n t > < b : P o i n t > < b : _ x > 3 9 8 . 9 0 3 8 1 1 < / b : _ x > < b : _ y > - 2 2 . 5 < / b : _ y > < / b : P o i n t > < b : P o i n t > < b : _ x > 9 5 2 . 3 0 7 6 2 0 9 9 5 5 < / b : _ x > < b : _ y > - 2 2 . 5 < / b : _ y > < / b : P o i n t > < b : P o i n t > < b : _ x > 9 5 4 . 3 0 7 6 2 0 9 9 5 5 < / b : _ x > < b : _ y > - 2 0 . 5 < / b : _ y > < / b : P o i n t > < b : P o i n t > < b : _ x > 9 5 4 . 3 0 7 6 2 0 9 9 5 5 < / b : _ x > < b : _ y > 9 3 . 6 6 5 8 3 1 < / b : _ y > < / b : P o i n t > < b : P o i n t > < b : _ x > 9 5 6 . 3 0 7 6 2 0 9 9 5 5 < / b : _ x > < b : _ y > 9 5 . 6 6 5 8 3 1 < / b : _ y > < / b : P o i n t > < b : P o i n t > < b : _ x > 9 7 2 . 8 0 7 6 2 1 1 3 5 3 3 1 6 < / b : _ x > < b : _ y > 9 5 . 6 6 5 8 3 1 < / b : _ y > < / b : P o i n t > < / P o i n t s > < / a : V a l u e > < / a : K e y V a l u e O f D i a g r a m O b j e c t K e y a n y T y p e z b w N T n L X > < a : K e y V a l u e O f D i a g r a m O b j e c t K e y a n y T y p e z b w N T n L X > < a : K e y > < K e y > R e l a t i o n s h i p s \ & l t ; T a b l e s \ T r a n s a c t i o n \ C o l u m n s \ S t o r e   I D & g t ; - & l t ; T a b l e s \ S t o r e s \ C o l u m n s \ S t o r e   I D & g t ; < / K e y > < / a : K e y > < a : V a l u e   i : t y p e = " D i a g r a m D i s p l a y L i n k V i e w S t a t e " > < A u t o m a t i o n P r o p e r t y H e l p e r T e x t > E n d   p o i n t   1 :   ( 3 8 6 . 9 0 3 8 1 1 , 3 8 7 . 3 3 1 6 6 2 2 2 1 1 7 6 ) .   E n d   p o i n t   2 :   ( 2 3 0 , 5 2 8 . 8 3 1 6 6 2 )   < / A u t o m a t i o n P r o p e r t y H e l p e r T e x t > < L a y e d O u t > t r u e < / L a y e d O u t > < P o i n t s   x m l n s : b = " h t t p : / / s c h e m a s . d a t a c o n t r a c t . o r g / 2 0 0 4 / 0 7 / S y s t e m . W i n d o w s " > < b : P o i n t > < b : _ x > 3 8 6 . 9 0 3 8 1 1 < / b : _ x > < b : _ y > 3 8 7 . 3 3 1 6 6 2 2 2 1 1 7 5 5 2 < / b : _ y > < / b : P o i n t > < b : P o i n t > < b : _ x > 3 8 6 . 9 0 3 8 1 1 < / b : _ x > < b : _ y > 5 2 6 . 8 3 1 6 6 2 < / b : _ y > < / b : P o i n t > < b : P o i n t > < b : _ x > 3 8 4 . 9 0 3 8 1 1 < / b : _ x > < b : _ y > 5 2 8 . 8 3 1 6 6 2 < / b : _ y > < / b : P o i n t > < b : P o i n t > < b : _ x > 2 3 0 . 0 0 0 0 0 0 0 0 0 0 0 0 0 6 < / b : _ x > < b : _ y > 5 2 8 . 8 3 1 6 6 2 < / b : _ y > < / b : P o i n t > < / P o i n t s > < / a : V a l u e > < / a : K e y V a l u e O f D i a g r a m O b j e c t K e y a n y T y p e z b w N T n L X > < a : K e y V a l u e O f D i a g r a m O b j e c t K e y a n y T y p e z b w N T n L X > < a : K e y > < K e y > R e l a t i o n s h i p s \ & l t ; T a b l e s \ T r a n s a c t i o n \ C o l u m n s \ S t o r e   I D & g t ; - & l t ; T a b l e s \ S t o r e s \ C o l u m n s \ S t o r e   I D & g t ; \ F K < / K e y > < / a : K e y > < a : V a l u e   i : t y p e = " D i a g r a m D i s p l a y L i n k E n d p o i n t V i e w S t a t e " > < H e i g h t > 1 6 < / H e i g h t > < L a b e l L o c a t i o n   x m l n s : b = " h t t p : / / s c h e m a s . d a t a c o n t r a c t . o r g / 2 0 0 4 / 0 7 / S y s t e m . W i n d o w s " > < b : _ x > 3 7 8 . 9 0 3 8 1 1 < / b : _ x > < b : _ y > 3 7 1 . 3 3 1 6 6 2 2 2 1 1 7 5 5 2 < / b : _ y > < / L a b e l L o c a t i o n > < L o c a t i o n   x m l n s : b = " h t t p : / / s c h e m a s . d a t a c o n t r a c t . o r g / 2 0 0 4 / 0 7 / S y s t e m . W i n d o w s " > < b : _ x > 3 8 6 . 9 0 3 8 1 1 < / b : _ x > < b : _ y > 3 7 1 . 3 3 1 6 6 2 2 2 1 1 7 5 5 2 < / b : _ y > < / L o c a t i o n > < S h a p e R o t a t e A n g l e > 9 0 < / S h a p e R o t a t e A n g l e > < W i d t h > 1 6 < / W i d t h > < / a : V a l u e > < / a : K e y V a l u e O f D i a g r a m O b j e c t K e y a n y T y p e z b w N T n L X > < a : K e y V a l u e O f D i a g r a m O b j e c t K e y a n y T y p e z b w N T n L X > < a : K e y > < K e y > R e l a t i o n s h i p s \ & l t ; T a b l e s \ T r a n s a c t i o n \ C o l u m n s \ S t o r e   I D & g t ; - & l t ; T a b l e s \ S t o r e s \ C o l u m n s \ S t o r e   I D & g t ; \ P K < / K e y > < / a : K e y > < a : V a l u e   i : t y p e = " D i a g r a m D i s p l a y L i n k E n d p o i n t V i e w S t a t e " > < H e i g h t > 1 6 < / H e i g h t > < L a b e l L o c a t i o n   x m l n s : b = " h t t p : / / s c h e m a s . d a t a c o n t r a c t . o r g / 2 0 0 4 / 0 7 / S y s t e m . W i n d o w s " > < b : _ x > 2 1 4 . 0 0 0 0 0 0 0 0 0 0 0 0 0 6 < / b : _ x > < b : _ y > 5 2 0 . 8 3 1 6 6 2 < / b : _ y > < / L a b e l L o c a t i o n > < L o c a t i o n   x m l n s : b = " h t t p : / / s c h e m a s . d a t a c o n t r a c t . o r g / 2 0 0 4 / 0 7 / S y s t e m . W i n d o w s " > < b : _ x > 2 1 4 . 0 0 0 0 0 0 0 0 0 0 0 0 0 6 < / b : _ x > < b : _ y > 5 2 8 . 8 3 1 6 6 2 < / b : _ y > < / L o c a t i o n > < S h a p e R o t a t e A n g l e > 3 6 0 < / S h a p e R o t a t e A n g l e > < W i d t h > 1 6 < / W i d t h > < / a : V a l u e > < / a : K e y V a l u e O f D i a g r a m O b j e c t K e y a n y T y p e z b w N T n L X > < a : K e y V a l u e O f D i a g r a m O b j e c t K e y a n y T y p e z b w N T n L X > < a : K e y > < K e y > R e l a t i o n s h i p s \ & l t ; T a b l e s \ T r a n s a c t i o n \ C o l u m n s \ S t o r e   I D & g t ; - & l t ; T a b l e s \ S t o r e s \ C o l u m n s \ S t o r e   I D & g t ; \ C r o s s F i l t e r < / K e y > < / a : K e y > < a : V a l u e   i : t y p e = " D i a g r a m D i s p l a y L i n k C r o s s F i l t e r V i e w S t a t e " > < P o i n t s   x m l n s : b = " h t t p : / / s c h e m a s . d a t a c o n t r a c t . o r g / 2 0 0 4 / 0 7 / S y s t e m . W i n d o w s " > < b : P o i n t > < b : _ x > 3 8 6 . 9 0 3 8 1 1 < / b : _ x > < b : _ y > 3 8 7 . 3 3 1 6 6 2 2 2 1 1 7 5 5 2 < / b : _ y > < / b : P o i n t > < b : P o i n t > < b : _ x > 3 8 6 . 9 0 3 8 1 1 < / b : _ x > < b : _ y > 5 2 6 . 8 3 1 6 6 2 < / b : _ y > < / b : P o i n t > < b : P o i n t > < b : _ x > 3 8 4 . 9 0 3 8 1 1 < / b : _ x > < b : _ y > 5 2 8 . 8 3 1 6 6 2 < / b : _ y > < / b : P o i n t > < b : P o i n t > < b : _ x > 2 3 0 . 0 0 0 0 0 0 0 0 0 0 0 0 0 6 < / b : _ x > < b : _ y > 5 2 8 . 8 3 1 6 6 2 < / b : _ y > < / b : P o i n t > < / P o i n t s > < / a : V a l u e > < / a : K e y V a l u e O f D i a g r a m O b j e c t K e y a n y T y p e z b w N T n L X > < / V i e w S t a t e s > < / D i a g r a m M a n a g e r . S e r i a l i z a b l e D i a g r a m > < / A r r a y O f D i a g r a m M a n a g e r . S e r i a l i z a b l e D i a g r a m > ] ] > < / 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X M L _ P e r i o d " > < C u s t o m C o n t e n t > < ! [ C D A T A [ < T a b l e W i d g e t G r i d S e r i a l i z a t i o n   x m l n s : x s d = " h t t p : / / w w w . w 3 . o r g / 2 0 0 1 / X M L S c h e m a "   x m l n s : x s i = " h t t p : / / w w w . w 3 . o r g / 2 0 0 1 / X M L S c h e m a - i n s t a n c e " > < C o l u m n S u g g e s t e d T y p e   / > < C o l u m n F o r m a t   / > < C o l u m n A c c u r a c y   / > < C o l u m n C u r r e n c y S y m b o l   / > < C o l u m n P o s i t i v e P a t t e r n   / > < C o l u m n N e g a t i v e P a t t e r n   / > < C o l u m n W i d t h s > < i t e m > < k e y > < s t r i n g > P e r i o d   # < / s t r i n g > < / k e y > < v a l u e > < i n t > 8 7 < / i n t > < / v a l u e > < / i t e m > < i t e m > < k e y > < s t r i n g > D a t e < / s t r i n g > < / k e y > < v a l u e > < i n t > 6 5 < / i n t > < / v a l u e > < / i t e m > < i t e m > < k e y > < s t r i n g > P e r i o d < / s t r i n g > < / k e y > < v a l u e > < i n t > 7 7 < / i n t > < / v a l u e > < / i t e m > < i t e m > < k e y > < s t r i n g > S e a s o n s < / s t r i n g > < / k e y > < v a l u e > < i n t > 8 6 < / i n t > < / v a l u e > < / i t e m > < i t e m > < k e y > < s t r i n g > P r e / P o s t   C o v i d - 1 9 < / s t r i n g > < / k e y > < v a l u e > < i n t > 1 4 7 < / 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 P e r i o d   # < / s t r i n g > < / k e y > < v a l u e > < i n t > 0 < / i n t > < / v a l u e > < / i t e m > < i t e m > < k e y > < s t r i n g > D a t e < / s t r i n g > < / k e y > < v a l u e > < i n t > 1 < / i n t > < / v a l u e > < / i t e m > < i t e m > < k e y > < s t r i n g > P e r i o d < / s t r i n g > < / k e y > < v a l u e > < i n t > 2 < / i n t > < / v a l u e > < / i t e m > < i t e m > < k e y > < s t r i n g > S e a s o n s < / s t r i n g > < / k e y > < v a l u e > < i n t > 3 < / i n t > < / v a l u e > < / i t e m > < i t e m > < k e y > < s t r i n g > P r e / P o s t   C o v i d - 1 9 < / s t r i n g > < / k e y > < v a l u e > < i n t > 4 < / i n t > < / v a l u e > < / i t e m > < i t e m > < k e y > < s t r i n g > D a t e   ( Y e a r ) < / s t r i n g > < / k e y > < v a l u e > < i n t > 5 < / i n t > < / v a l u e > < / i t e m > < i t e m > < k e y > < s t r i n g > D a t e   ( Q u a r t e r ) < / s t r i n g > < / k e y > < v a l u e > < i n t > 6 < / i n t > < / v a l u e > < / i t e m > < i t e m > < k e y > < s t r i n g > D a t e   ( M o n t h   I n d e x ) < / s t r i n g > < / k e y > < v a l u e > < i n t > 7 < / i n t > < / v a l u e > < / i t e m > < i t e m > < k e y > < s t r i n g > D a t e   ( M o n t h ) < / s t r i n g > < / k e y > < v a l u e > < i n t > 8 < / 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C l i e n t W i n d o w X M L " > < C u s t o m C o n t e n t > < ! [ C D A T A [ P e r i o d ] ] > < / C u s t o m C o n t e n t > < / G e m i n i > 
</file>

<file path=customXml/item3.xml>��< ? x m l   v e r s i o n = " 1 . 0 "   e n c o d i n g = " U T F - 1 6 " ? > < G e m i n i   x m l n s = " h t t p : / / g e m i n i / p i v o t c u s t o m i z a t i o n / T a b l e X M L _ T r a n s a c t i o n " > < C u s t o m C o n t e n t > < ! [ C D A T A [ < T a b l e W i d g e t G r i d S e r i a l i z a t i o n   x m l n s : x s d = " h t t p : / / w w w . w 3 . o r g / 2 0 0 1 / X M L S c h e m a "   x m l n s : x s i = " h t t p : / / w w w . w 3 . o r g / 2 0 0 1 / X M L S c h e m a - i n s t a n c e " > < C o l u m n S u g g e s t e d T y p e   / > < C o l u m n F o r m a t   / > < C o l u m n A c c u r a c y   / > < C o l u m n C u r r e n c y S y m b o l   / > < C o l u m n P o s i t i v e P a t t e r n   / > < C o l u m n N e g a t i v e P a t t e r n   / > < C o l u m n W i d t h s > < i t e m > < k e y > < s t r i n g > T r a n s a c t i o n   # < / s t r i n g > < / k e y > < v a l u e > < i n t > 1 1 5 < / i n t > < / v a l u e > < / i t e m > < i t e m > < k e y > < s t r i n g > S a l e s m a n   I D < / s t r i n g > < / k e y > < v a l u e > < i n t > 1 1 1 < / i n t > < / v a l u e > < / i t e m > < i t e m > < k e y > < s t r i n g > C i t y   I D < / s t r i n g > < / k e y > < v a l u e > < i n t > 7 6 < / i n t > < / v a l u e > < / i t e m > < i t e m > < k e y > < s t r i n g > S K U   C o d e < / s t r i n g > < / k e y > < v a l u e > < i n t > 9 5 < / i n t > < / v a l u e > < / i t e m > < i t e m > < k e y > < s t r i n g > S t o r e   I D < / s t r i n g > < / k e y > < v a l u e > < i n t > 8 5 < / i n t > < / v a l u e > < / i t e m > < i t e m > < k e y > < s t r i n g > P e r i o d   I D < / s t r i n g > < / k e y > < v a l u e > < i n t > 9 3 < / i n t > < / v a l u e > < / i t e m > < i t e m > < k e y > < s t r i n g > U n i q u e   T r a n s a c t i o n   I D < / s t r i n g > < / k e y > < v a l u e > < i n t > 1 6 9 < / i n t > < / v a l u e > < / i t e m > < i t e m > < k e y > < s t r i n g > A c t u a l   S a l e s < / s t r i n g > < / k e y > < v a l u e > < i n t > 1 1 0 < / i n t > < / v a l u e > < / i t e m > < i t e m > < k e y > < s t r i n g > T a r g e t   S a l e s < / s t r i n g > < / k e y > < v a l u e > < i n t > 1 0 9 < / i n t > < / v a l u e > < / i t e m > < i t e m > < k e y > < s t r i n g > A c t u a l   V i s i t s < / s t r i n g > < / k e y > < v a l u e > < i n t > 1 1 2 < / i n t > < / v a l u e > < / i t e m > < i t e m > < k e y > < s t r i n g > T a r g e t   V i s i t s < / s t r i n g > < / k e y > < v a l u e > < i n t > 1 1 1 < / i n t > < / v a l u e > < / i t e m > < i t e m > < k e y > < s t r i n g > R a n d   S a l e s < / s t r i n g > < / k e y > < v a l u e > < i n t > 1 0 2 < / i n t > < / v a l u e > < / i t e m > < i t e m > < k e y > < s t r i n g > R a n d   V i s i t s < / s t r i n g > < / k e y > < v a l u e > < i n t > 1 0 4 < / i n t > < / v a l u e > < / i t e m > < / C o l u m n W i d t h s > < C o l u m n D i s p l a y I n d e x > < i t e m > < k e y > < s t r i n g > T r a n s a c t i o n   # < / s t r i n g > < / k e y > < v a l u e > < i n t > 0 < / i n t > < / v a l u e > < / i t e m > < i t e m > < k e y > < s t r i n g > S a l e s m a n   I D < / s t r i n g > < / k e y > < v a l u e > < i n t > 1 < / i n t > < / v a l u e > < / i t e m > < i t e m > < k e y > < s t r i n g > C i t y   I D < / s t r i n g > < / k e y > < v a l u e > < i n t > 2 < / i n t > < / v a l u e > < / i t e m > < i t e m > < k e y > < s t r i n g > S K U   C o d e < / s t r i n g > < / k e y > < v a l u e > < i n t > 3 < / i n t > < / v a l u e > < / i t e m > < i t e m > < k e y > < s t r i n g > S t o r e   I D < / s t r i n g > < / k e y > < v a l u e > < i n t > 4 < / i n t > < / v a l u e > < / i t e m > < i t e m > < k e y > < s t r i n g > P e r i o d   I D < / s t r i n g > < / k e y > < v a l u e > < i n t > 5 < / i n t > < / v a l u e > < / i t e m > < i t e m > < k e y > < s t r i n g > U n i q u e   T r a n s a c t i o n   I D < / s t r i n g > < / k e y > < v a l u e > < i n t > 6 < / i n t > < / v a l u e > < / i t e m > < i t e m > < k e y > < s t r i n g > A c t u a l   S a l e s < / s t r i n g > < / k e y > < v a l u e > < i n t > 7 < / i n t > < / v a l u e > < / i t e m > < i t e m > < k e y > < s t r i n g > T a r g e t   S a l e s < / s t r i n g > < / k e y > < v a l u e > < i n t > 8 < / i n t > < / v a l u e > < / i t e m > < i t e m > < k e y > < s t r i n g > A c t u a l   V i s i t s < / s t r i n g > < / k e y > < v a l u e > < i n t > 9 < / i n t > < / v a l u e > < / i t e m > < i t e m > < k e y > < s t r i n g > T a r g e t   V i s i t s < / s t r i n g > < / k e y > < v a l u e > < i n t > 1 0 < / i n t > < / v a l u e > < / i t e m > < i t e m > < k e y > < s t r i n g > R a n d   S a l e s < / s t r i n g > < / k e y > < v a l u e > < i n t > 1 1 < / i n t > < / v a l u e > < / i t e m > < i t e m > < k e y > < s t r i n g > R a n d   V i s i t s 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K e y > < V a l u e   x m l n s : a = " h t t p : / / s c h e m a s . d a t a c o n t r a c t . o r g / 2 0 0 4 / 0 7 / M i c r o s o f t . A n a l y s i s S e r v i c e s . C o m m o n " > < a : H a s F o c u s > t r u e < / a : H a s F o c u s > < a : S i z e A t D p i 9 6 > 1 8 8 < / a : S i z e A t D p i 9 6 > < a : V i s i b l e > t r u e < / a : V i s i b l e > < / V a l u e > < / K e y V a l u e O f s t r i n g S a n d b o x E d i t o r . M e a s u r e G r i d S t a t e S c d E 3 5 R y > < K e y V a l u e O f s t r i n g S a n d b o x E d i t o r . M e a s u r e G r i d S t a t e S c d E 3 5 R y > < K e y > R e g i o n < / K e y > < V a l u e   x m l n s : a = " h t t p : / / s c h e m a s . d a t a c o n t r a c t . o r g / 2 0 0 4 / 0 7 / M i c r o s o f t . A n a l y s i s S e r v i c e s . C o m m o n " > < a : H a s F o c u s > t r u e < / a : H a s F o c u s > < a : S i z e A t D p i 9 6 > 1 1 3 < / a : S i z e A t D p i 9 6 > < a : V i s i b l e > t r u e < / a : V i s i b l e > < / V a l u e > < / K e y V a l u e O f s t r i n g S a n d b o x E d i t o r . M e a s u r e G r i d S t a t e S c d E 3 5 R y > < K e y V a l u e O f s t r i n g S a n d b o x E d i t o r . M e a s u r e G r i d S t a t e S c d E 3 5 R y > < K e y > P e r i o d < / K e y > < V a l u e   x m l n s : a = " h t t p : / / s c h e m a s . d a t a c o n t r a c t . o r g / 2 0 0 4 / 0 7 / M i c r o s o f t . A n a l y s i s S e r v i c e s . C o m m o n " > < a : H a s F o c u s > t r u e < / a : H a s F o c u s > < a : S i z e A t D p i 9 6 > 1 1 3 < / a : S i z e A t D p i 9 6 > < a : V i s i b l e > t r u e < / a : V i s i b l e > < / V a l u e > < / K e y V a l u e O f s t r i n g S a n d b o x E d i t o r . M e a s u r e G r i d S t a t e S c d E 3 5 R y > < K e y V a l u e O f s t r i n g S a n d b o x E d i t o r . M e a s u r e G r i d S t a t e S c d E 3 5 R y > < K e y > S a l e s m a n < / K e y > < V a l u e   x m l n s : a = " h t t p : / / s c h e m a s . d a t a c o n t r a c t . o r g / 2 0 0 4 / 0 7 / M i c r o s o f t . A n a l y s i s S e r v i c e s . C o m m o n " > < a : H a s F o c u s > t r u e < / a : H a s F o c u s > < a : S i z e A t D p i 9 6 > 1 1 3 < / a : S i z e A t D p i 9 6 > < a : V i s i b l e > t r u e < / a : V i s i b l e > < / V a l u e > < / K e y V a l u e O f s t r i n g S a n d b o x E d i t o r . M e a s u r e G r i d S t a t e S c d E 3 5 R y > < K e y V a l u e O f s t r i n g S a n d b o x E d i t o r . M e a s u r e G r i d S t a t e S c d E 3 5 R y > < K e y > S K U < / K e y > < V a l u e   x m l n s : a = " h t t p : / / s c h e m a s . d a t a c o n t r a c t . o r g / 2 0 0 4 / 0 7 / M i c r o s o f t . A n a l y s i s S e r v i c e s . C o m m o n " > < a : H a s F o c u s > f a l s e < / a : H a s F o c u s > < a : S i z e A t D p i 9 6 > 1 1 3 < / a : S i z e A t D p i 9 6 > < a : V i s i b l e > t r u e < / a : V i s i b l e > < / V a l u e > < / K e y V a l u e O f s t r i n g S a n d b o x E d i t o r . M e a s u r e G r i d S t a t e S c d E 3 5 R y > < K e y V a l u e O f s t r i n g S a n d b o x E d i t o r . M e a s u r e G r i d S t a t e S c d E 3 5 R y > < K e y > S t o r e s 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1 6 0 5 . 4 0 6 ] ] > < / C u s t o m C o n t e n t > < / G e m i n i > 
</file>

<file path=customXml/item6.xml>��< ? x m l   v e r s i o n = " 1 . 0 "   e n c o d i n g = " U T F - 1 6 " ? > < G e m i n i   x m l n s = " h t t p : / / g e m i n i / p i v o t c u s t o m i z a t i o n / I s S a n d b o x E m b e d d e d " > < C u s t o m C o n t e n t > < ! [ C D A T A [ y e 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a n u a l C a l c M o d e " > < 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 2 0 2 1 - 1 2 - 1 1 T 1 6 : 2 4 : 3 2 . 2 9 0 1 8 2 + 0 5 : 3 0 < / L a s t P r o c e s s e d T i m e > < / D a t a M o d e l i n g S a n d b o x . S e r i a l i z e d S a n d b o x E r r o r C a c h e > ] ] > < / C u s t o m C o n t e n t > < / G e m i n i > 
</file>

<file path=customXml/itemProps1.xml><?xml version="1.0" encoding="utf-8"?>
<ds:datastoreItem xmlns:ds="http://schemas.openxmlformats.org/officeDocument/2006/customXml" ds:itemID="{681BE95A-7264-4C61-A6DD-D876D96B8499}">
  <ds:schemaRefs/>
</ds:datastoreItem>
</file>

<file path=customXml/itemProps10.xml><?xml version="1.0" encoding="utf-8"?>
<ds:datastoreItem xmlns:ds="http://schemas.openxmlformats.org/officeDocument/2006/customXml" ds:itemID="{322E3A72-458B-4423-9048-A6211634FC7D}">
  <ds:schemaRefs/>
</ds:datastoreItem>
</file>

<file path=customXml/itemProps11.xml><?xml version="1.0" encoding="utf-8"?>
<ds:datastoreItem xmlns:ds="http://schemas.openxmlformats.org/officeDocument/2006/customXml" ds:itemID="{6F8EE1CF-4320-447F-B21B-3BC797C55F6E}">
  <ds:schemaRefs/>
</ds:datastoreItem>
</file>

<file path=customXml/itemProps12.xml><?xml version="1.0" encoding="utf-8"?>
<ds:datastoreItem xmlns:ds="http://schemas.openxmlformats.org/officeDocument/2006/customXml" ds:itemID="{B6E0CA2F-E6F5-47F1-9414-F9374644A5C8}">
  <ds:schemaRefs/>
</ds:datastoreItem>
</file>

<file path=customXml/itemProps13.xml><?xml version="1.0" encoding="utf-8"?>
<ds:datastoreItem xmlns:ds="http://schemas.openxmlformats.org/officeDocument/2006/customXml" ds:itemID="{2A11A1B0-948D-4D22-8EA5-9EAA5B2DF016}">
  <ds:schemaRefs/>
</ds:datastoreItem>
</file>

<file path=customXml/itemProps14.xml><?xml version="1.0" encoding="utf-8"?>
<ds:datastoreItem xmlns:ds="http://schemas.openxmlformats.org/officeDocument/2006/customXml" ds:itemID="{B58A4F4E-1D08-4353-82A8-F4F3DB0ED1CE}">
  <ds:schemaRefs/>
</ds:datastoreItem>
</file>

<file path=customXml/itemProps15.xml><?xml version="1.0" encoding="utf-8"?>
<ds:datastoreItem xmlns:ds="http://schemas.openxmlformats.org/officeDocument/2006/customXml" ds:itemID="{26F25194-D18E-4D49-9B9D-006E125E7415}">
  <ds:schemaRefs/>
</ds:datastoreItem>
</file>

<file path=customXml/itemProps16.xml><?xml version="1.0" encoding="utf-8"?>
<ds:datastoreItem xmlns:ds="http://schemas.openxmlformats.org/officeDocument/2006/customXml" ds:itemID="{5C9BC76B-449A-4B6F-913E-7E6F74C3A760}">
  <ds:schemaRefs/>
</ds:datastoreItem>
</file>

<file path=customXml/itemProps17.xml><?xml version="1.0" encoding="utf-8"?>
<ds:datastoreItem xmlns:ds="http://schemas.openxmlformats.org/officeDocument/2006/customXml" ds:itemID="{FE6B7F69-8BBA-416D-8946-2BFE301F3985}">
  <ds:schemaRefs/>
</ds:datastoreItem>
</file>

<file path=customXml/itemProps18.xml><?xml version="1.0" encoding="utf-8"?>
<ds:datastoreItem xmlns:ds="http://schemas.openxmlformats.org/officeDocument/2006/customXml" ds:itemID="{28FEF671-D4DF-470D-8E92-0911404376CC}">
  <ds:schemaRefs/>
</ds:datastoreItem>
</file>

<file path=customXml/itemProps19.xml><?xml version="1.0" encoding="utf-8"?>
<ds:datastoreItem xmlns:ds="http://schemas.openxmlformats.org/officeDocument/2006/customXml" ds:itemID="{45F670D3-C9BF-412C-8F98-BB4693DBDF35}">
  <ds:schemaRefs/>
</ds:datastoreItem>
</file>

<file path=customXml/itemProps2.xml><?xml version="1.0" encoding="utf-8"?>
<ds:datastoreItem xmlns:ds="http://schemas.openxmlformats.org/officeDocument/2006/customXml" ds:itemID="{D2C61340-6D8A-45DD-86DE-B0E79DCFA175}">
  <ds:schemaRefs/>
</ds:datastoreItem>
</file>

<file path=customXml/itemProps20.xml><?xml version="1.0" encoding="utf-8"?>
<ds:datastoreItem xmlns:ds="http://schemas.openxmlformats.org/officeDocument/2006/customXml" ds:itemID="{A189DE52-33FE-4650-B4AD-13DC81706509}">
  <ds:schemaRefs/>
</ds:datastoreItem>
</file>

<file path=customXml/itemProps21.xml><?xml version="1.0" encoding="utf-8"?>
<ds:datastoreItem xmlns:ds="http://schemas.openxmlformats.org/officeDocument/2006/customXml" ds:itemID="{82239DC9-5920-45DE-A336-9B217062885C}">
  <ds:schemaRefs/>
</ds:datastoreItem>
</file>

<file path=customXml/itemProps22.xml><?xml version="1.0" encoding="utf-8"?>
<ds:datastoreItem xmlns:ds="http://schemas.openxmlformats.org/officeDocument/2006/customXml" ds:itemID="{58CF7648-07E5-47EF-9E5C-574013003FB8}">
  <ds:schemaRefs/>
</ds:datastoreItem>
</file>

<file path=customXml/itemProps23.xml><?xml version="1.0" encoding="utf-8"?>
<ds:datastoreItem xmlns:ds="http://schemas.openxmlformats.org/officeDocument/2006/customXml" ds:itemID="{05420539-B44E-4BB0-B5CF-84986D8EBB9C}">
  <ds:schemaRefs/>
</ds:datastoreItem>
</file>

<file path=customXml/itemProps3.xml><?xml version="1.0" encoding="utf-8"?>
<ds:datastoreItem xmlns:ds="http://schemas.openxmlformats.org/officeDocument/2006/customXml" ds:itemID="{B482B1E8-9413-4E55-9E69-D3F38B8D529A}">
  <ds:schemaRefs/>
</ds:datastoreItem>
</file>

<file path=customXml/itemProps4.xml><?xml version="1.0" encoding="utf-8"?>
<ds:datastoreItem xmlns:ds="http://schemas.openxmlformats.org/officeDocument/2006/customXml" ds:itemID="{FB1012D9-E49B-4E45-A273-88E8C7897474}">
  <ds:schemaRefs/>
</ds:datastoreItem>
</file>

<file path=customXml/itemProps5.xml><?xml version="1.0" encoding="utf-8"?>
<ds:datastoreItem xmlns:ds="http://schemas.openxmlformats.org/officeDocument/2006/customXml" ds:itemID="{597F553C-E8DA-4D54-895F-29546487B58B}">
  <ds:schemaRefs/>
</ds:datastoreItem>
</file>

<file path=customXml/itemProps6.xml><?xml version="1.0" encoding="utf-8"?>
<ds:datastoreItem xmlns:ds="http://schemas.openxmlformats.org/officeDocument/2006/customXml" ds:itemID="{6C1D2F0C-3FAC-4C0A-ABC1-144E977BB531}">
  <ds:schemaRefs/>
</ds:datastoreItem>
</file>

<file path=customXml/itemProps7.xml><?xml version="1.0" encoding="utf-8"?>
<ds:datastoreItem xmlns:ds="http://schemas.openxmlformats.org/officeDocument/2006/customXml" ds:itemID="{EE267BD3-4D97-48A4-8F76-2A6D0C9FBF17}">
  <ds:schemaRefs/>
</ds:datastoreItem>
</file>

<file path=customXml/itemProps8.xml><?xml version="1.0" encoding="utf-8"?>
<ds:datastoreItem xmlns:ds="http://schemas.openxmlformats.org/officeDocument/2006/customXml" ds:itemID="{821DF363-4584-4806-AEDD-C338EA6A3F33}">
  <ds:schemaRefs/>
</ds:datastoreItem>
</file>

<file path=customXml/itemProps9.xml><?xml version="1.0" encoding="utf-8"?>
<ds:datastoreItem xmlns:ds="http://schemas.openxmlformats.org/officeDocument/2006/customXml" ds:itemID="{31505228-7663-40D3-A22B-5AFF42A57E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Dashboard</vt:lpstr>
      <vt:lpstr>MTD, QTD, YTD</vt:lpstr>
      <vt:lpstr>Store Wise Sales</vt:lpstr>
      <vt:lpstr>Actual Vs Target</vt:lpstr>
      <vt:lpstr>Top 5 Salesman</vt:lpstr>
      <vt:lpstr>Geographical Sales</vt:lpstr>
      <vt:lpstr>SKU Performence</vt:lpstr>
      <vt:lpstr>Retailer Performence</vt:lpstr>
      <vt:lpstr>Periodic Sales</vt:lpstr>
      <vt:lpstr>Trend Line</vt:lpstr>
      <vt:lpstr>Transactions</vt:lpstr>
      <vt:lpstr>Salesman</vt:lpstr>
      <vt:lpstr>Region</vt:lpstr>
      <vt:lpstr>SKU</vt:lpstr>
      <vt:lpstr>Stores</vt:lpstr>
      <vt:lpstr>Period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Sontakey, Rajeev</dc:creator>
  <cp:lastModifiedBy>avnish singh</cp:lastModifiedBy>
  <dcterms:created xsi:type="dcterms:W3CDTF">2020-10-28T09:34:02Z</dcterms:created>
  <dcterms:modified xsi:type="dcterms:W3CDTF">2021-12-29T15:30:29Z</dcterms:modified>
</cp:coreProperties>
</file>