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<sst xmlns="http://schemas.openxmlformats.org/spreadsheetml/2006/main" count="49" uniqueCount="39">
  <si>
    <t>Calculations for LMR51450 Buck Converter</t>
  </si>
  <si>
    <t>Key parameter considerations</t>
  </si>
  <si>
    <t>Terms</t>
  </si>
  <si>
    <t>Values</t>
  </si>
  <si>
    <t>Unit</t>
  </si>
  <si>
    <t>Vin_MIN</t>
  </si>
  <si>
    <t>V</t>
  </si>
  <si>
    <t>Vin_MAX</t>
  </si>
  <si>
    <t>Vout</t>
  </si>
  <si>
    <t>Iout</t>
  </si>
  <si>
    <t>A</t>
  </si>
  <si>
    <t>Vref</t>
  </si>
  <si>
    <t>RFBT</t>
  </si>
  <si>
    <t>kohms</t>
  </si>
  <si>
    <t>fsw</t>
  </si>
  <si>
    <t>kHz</t>
  </si>
  <si>
    <t>Kind</t>
  </si>
  <si>
    <t>ΔVout,c</t>
  </si>
  <si>
    <t>IOH</t>
  </si>
  <si>
    <t>IOL</t>
  </si>
  <si>
    <t>ESR (ceramic capacitor)</t>
  </si>
  <si>
    <t>mohm</t>
  </si>
  <si>
    <t>ΔVout_shoot</t>
  </si>
  <si>
    <t>Component Value Caculations</t>
  </si>
  <si>
    <t>Components</t>
  </si>
  <si>
    <t>Formula</t>
  </si>
  <si>
    <t>Calculated Value</t>
  </si>
  <si>
    <t>Standard value</t>
  </si>
  <si>
    <t>Rfbb</t>
  </si>
  <si>
    <t>kohm</t>
  </si>
  <si>
    <t>L_MIN</t>
  </si>
  <si>
    <t>uH</t>
  </si>
  <si>
    <t>ΔiL</t>
  </si>
  <si>
    <t>Cout min for ripple</t>
  </si>
  <si>
    <t>uF</t>
  </si>
  <si>
    <t>Cout for transient</t>
  </si>
  <si>
    <t>(2 x 22uF capacitors)</t>
  </si>
  <si>
    <t>ΔVout,esr</t>
  </si>
  <si>
    <t>mV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</si>
</sst>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2" fontId="0" fillId="0" borderId="1" xfId="0" applyNumberFormat="1" applyBorder="1">
      <alignment vertical="center"/>
    </xf>
    <xf numFmtId="0" fontId="0" fillId="3" borderId="1" xfId="0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15240</xdr:colOff>
      <xdr:row>21</xdr:row>
      <xdr:rowOff>154305</xdr:rowOff>
    </xdr:from>
    <xdr:to>
      <xdr:col>1</xdr:col>
      <xdr:colOff>1989455</xdr:colOff>
      <xdr:row>24</xdr:row>
      <xdr:rowOff>167640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63040" y="4223385"/>
          <a:ext cx="1974215" cy="561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6985</xdr:colOff>
      <xdr:row>25</xdr:row>
      <xdr:rowOff>152400</xdr:rowOff>
    </xdr:from>
    <xdr:to>
      <xdr:col>1</xdr:col>
      <xdr:colOff>2085340</xdr:colOff>
      <xdr:row>28</xdr:row>
      <xdr:rowOff>32385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54785" y="4953000"/>
          <a:ext cx="2078355" cy="428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52705</xdr:colOff>
      <xdr:row>29</xdr:row>
      <xdr:rowOff>160020</xdr:rowOff>
    </xdr:from>
    <xdr:to>
      <xdr:col>1</xdr:col>
      <xdr:colOff>2080895</xdr:colOff>
      <xdr:row>32</xdr:row>
      <xdr:rowOff>48260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00505" y="5692140"/>
          <a:ext cx="2028190" cy="436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22860</xdr:colOff>
      <xdr:row>33</xdr:row>
      <xdr:rowOff>145415</xdr:rowOff>
    </xdr:from>
    <xdr:to>
      <xdr:col>1</xdr:col>
      <xdr:colOff>2070735</xdr:colOff>
      <xdr:row>35</xdr:row>
      <xdr:rowOff>173355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70660" y="6409055"/>
          <a:ext cx="2047875" cy="393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60960</xdr:colOff>
      <xdr:row>36</xdr:row>
      <xdr:rowOff>175260</xdr:rowOff>
    </xdr:from>
    <xdr:to>
      <xdr:col>1</xdr:col>
      <xdr:colOff>2124075</xdr:colOff>
      <xdr:row>39</xdr:row>
      <xdr:rowOff>44450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08760" y="6987540"/>
          <a:ext cx="2063115" cy="417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948690</xdr:colOff>
      <xdr:row>3</xdr:row>
      <xdr:rowOff>15240</xdr:rowOff>
    </xdr:from>
    <xdr:to>
      <xdr:col>15</xdr:col>
      <xdr:colOff>160020</xdr:colOff>
      <xdr:row>10</xdr:row>
      <xdr:rowOff>122555</xdr:rowOff>
    </xdr:to>
    <xdr:pic>
      <xdr:nvPicPr>
        <xdr:cNvPr id="7" name="Picture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695950" y="678180"/>
          <a:ext cx="6892290" cy="1387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83820</xdr:colOff>
      <xdr:row>41</xdr:row>
      <xdr:rowOff>38100</xdr:rowOff>
    </xdr:from>
    <xdr:to>
      <xdr:col>1</xdr:col>
      <xdr:colOff>1906270</xdr:colOff>
      <xdr:row>42</xdr:row>
      <xdr:rowOff>153670</xdr:rowOff>
    </xdr:to>
    <xdr:pic>
      <xdr:nvPicPr>
        <xdr:cNvPr id="9" name="Picture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1620" y="7764780"/>
          <a:ext cx="1822450" cy="298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43"/>
  <sheetViews>
    <sheetView tabSelected="1" topLeftCell="A32" workbookViewId="0">
      <selection activeCell="B16" sqref="B16"/>
    </sheetView>
  </sheetViews>
  <sheetFormatPr defaultColWidth="8.88888888888889" defaultRowHeight="14.4" outlineLevelCol="5"/>
  <cols>
    <col min="1" max="1" width="21.1111111111111" customWidth="1"/>
    <col min="2" max="2" width="31.1111111111111" customWidth="1"/>
    <col min="3" max="3" width="17" customWidth="1"/>
    <col min="4" max="4" width="14.2222222222222" customWidth="1"/>
  </cols>
  <sheetData>
    <row r="2" ht="23.4" spans="1:1">
      <c r="A2" s="1" t="s">
        <v>0</v>
      </c>
    </row>
    <row r="3" spans="5:5">
      <c r="E3" t="s">
        <v>1</v>
      </c>
    </row>
    <row r="4" spans="1:3">
      <c r="A4" s="2" t="s">
        <v>2</v>
      </c>
      <c r="B4" s="2" t="s">
        <v>3</v>
      </c>
      <c r="C4" s="2" t="s">
        <v>4</v>
      </c>
    </row>
    <row r="5" spans="1:3">
      <c r="A5" s="3" t="s">
        <v>5</v>
      </c>
      <c r="B5" s="4">
        <v>10</v>
      </c>
      <c r="C5" s="3" t="s">
        <v>6</v>
      </c>
    </row>
    <row r="6" spans="1:3">
      <c r="A6" s="3" t="s">
        <v>7</v>
      </c>
      <c r="B6" s="4">
        <v>35</v>
      </c>
      <c r="C6" s="3" t="s">
        <v>6</v>
      </c>
    </row>
    <row r="7" spans="1:3">
      <c r="A7" s="3" t="s">
        <v>8</v>
      </c>
      <c r="B7" s="4">
        <v>7.6</v>
      </c>
      <c r="C7" s="3" t="s">
        <v>6</v>
      </c>
    </row>
    <row r="8" spans="1:3">
      <c r="A8" s="3" t="s">
        <v>9</v>
      </c>
      <c r="B8" s="4">
        <v>4</v>
      </c>
      <c r="C8" s="3" t="s">
        <v>10</v>
      </c>
    </row>
    <row r="9" spans="1:3">
      <c r="A9" s="3" t="s">
        <v>11</v>
      </c>
      <c r="B9" s="4">
        <v>0.8</v>
      </c>
      <c r="C9" s="3" t="s">
        <v>6</v>
      </c>
    </row>
    <row r="10" spans="1:3">
      <c r="A10" s="3" t="s">
        <v>12</v>
      </c>
      <c r="B10" s="5">
        <v>100</v>
      </c>
      <c r="C10" s="3" t="s">
        <v>13</v>
      </c>
    </row>
    <row r="11" spans="1:3">
      <c r="A11" s="3" t="s">
        <v>14</v>
      </c>
      <c r="B11" s="4">
        <v>500</v>
      </c>
      <c r="C11" s="3" t="s">
        <v>15</v>
      </c>
    </row>
    <row r="12" spans="1:3">
      <c r="A12" s="3" t="s">
        <v>16</v>
      </c>
      <c r="B12" s="4">
        <v>0.4</v>
      </c>
      <c r="C12" s="3"/>
    </row>
    <row r="13" spans="1:3">
      <c r="A13" s="3" t="s">
        <v>17</v>
      </c>
      <c r="B13" s="4">
        <v>0.05</v>
      </c>
      <c r="C13" s="3" t="s">
        <v>6</v>
      </c>
    </row>
    <row r="14" spans="1:3">
      <c r="A14" s="3" t="s">
        <v>18</v>
      </c>
      <c r="B14" s="4">
        <v>4</v>
      </c>
      <c r="C14" s="3" t="s">
        <v>10</v>
      </c>
    </row>
    <row r="15" spans="1:3">
      <c r="A15" s="3" t="s">
        <v>19</v>
      </c>
      <c r="B15" s="4">
        <v>1.5</v>
      </c>
      <c r="C15" s="3" t="s">
        <v>10</v>
      </c>
    </row>
    <row r="16" spans="1:3">
      <c r="A16" s="3" t="s">
        <v>20</v>
      </c>
      <c r="B16" s="4">
        <v>10</v>
      </c>
      <c r="C16" s="3" t="s">
        <v>21</v>
      </c>
    </row>
    <row r="17" spans="1:3">
      <c r="A17" s="6" t="s">
        <v>22</v>
      </c>
      <c r="B17" s="7">
        <f>0.05*B7</f>
        <v>0.38</v>
      </c>
      <c r="C17" s="6" t="s">
        <v>6</v>
      </c>
    </row>
    <row r="20" ht="23.4" spans="1:1">
      <c r="A20" s="1" t="s">
        <v>23</v>
      </c>
    </row>
    <row r="21" spans="1:5">
      <c r="A21" s="8" t="s">
        <v>24</v>
      </c>
      <c r="B21" s="8" t="s">
        <v>25</v>
      </c>
      <c r="C21" s="8" t="s">
        <v>26</v>
      </c>
      <c r="D21" s="8" t="s">
        <v>27</v>
      </c>
      <c r="E21" s="8" t="s">
        <v>4</v>
      </c>
    </row>
    <row r="22" spans="1:5">
      <c r="A22" s="9" t="s">
        <v>28</v>
      </c>
      <c r="B22" s="9"/>
      <c r="C22" s="10">
        <f>(B9/(B7-B9))*B10</f>
        <v>11.7647058823529</v>
      </c>
      <c r="D22" s="11">
        <v>11.7</v>
      </c>
      <c r="E22" s="9" t="s">
        <v>29</v>
      </c>
    </row>
    <row r="23" spans="1:5">
      <c r="A23" s="9"/>
      <c r="B23" s="9"/>
      <c r="C23" s="9"/>
      <c r="D23" s="9"/>
      <c r="E23" s="9"/>
    </row>
    <row r="24" spans="1:5">
      <c r="A24" s="9"/>
      <c r="B24" s="9"/>
      <c r="C24" s="9"/>
      <c r="D24" s="9"/>
      <c r="E24" s="9"/>
    </row>
    <row r="25" spans="1:5">
      <c r="A25" s="9"/>
      <c r="B25" s="9"/>
      <c r="C25" s="9"/>
      <c r="D25" s="9"/>
      <c r="E25" s="9"/>
    </row>
    <row r="26" spans="1:5">
      <c r="A26" s="9"/>
      <c r="B26" s="9"/>
      <c r="C26" s="9"/>
      <c r="D26" s="9"/>
      <c r="E26" s="9"/>
    </row>
    <row r="27" spans="1:5">
      <c r="A27" s="9" t="s">
        <v>30</v>
      </c>
      <c r="B27" s="9"/>
      <c r="C27" s="10">
        <f>((B6-B7)*B7)*1000/(B8*B12*B11*B6)</f>
        <v>7.43714285714286</v>
      </c>
      <c r="D27" s="11">
        <v>8.2</v>
      </c>
      <c r="E27" s="9" t="s">
        <v>31</v>
      </c>
    </row>
    <row r="28" spans="1:5">
      <c r="A28" s="9"/>
      <c r="B28" s="9"/>
      <c r="C28" s="9"/>
      <c r="D28" s="9"/>
      <c r="E28" s="9"/>
    </row>
    <row r="29" spans="1:5">
      <c r="A29" s="9"/>
      <c r="B29" s="9"/>
      <c r="C29" s="9"/>
      <c r="D29" s="9"/>
      <c r="E29" s="9"/>
    </row>
    <row r="30" spans="1:5">
      <c r="A30" s="9"/>
      <c r="B30" s="9"/>
      <c r="C30" s="9"/>
      <c r="D30" s="9"/>
      <c r="E30" s="9"/>
    </row>
    <row r="31" spans="1:5">
      <c r="A31" s="9" t="s">
        <v>32</v>
      </c>
      <c r="B31" s="9"/>
      <c r="C31" s="10">
        <f>(B7*(B6-B7))*1000/(B6*D27*B11)</f>
        <v>1.45114982578397</v>
      </c>
      <c r="D31" s="9">
        <v>1.45</v>
      </c>
      <c r="E31" s="9" t="s">
        <v>10</v>
      </c>
    </row>
    <row r="32" spans="1:5">
      <c r="A32" s="9"/>
      <c r="B32" s="9"/>
      <c r="C32" s="9"/>
      <c r="D32" s="9"/>
      <c r="E32" s="9"/>
    </row>
    <row r="33" spans="1:5">
      <c r="A33" s="9"/>
      <c r="B33" s="9"/>
      <c r="C33" s="9"/>
      <c r="D33" s="9"/>
      <c r="E33" s="9"/>
    </row>
    <row r="34" spans="1:5">
      <c r="A34" s="9"/>
      <c r="B34" s="9"/>
      <c r="C34" s="9"/>
      <c r="D34" s="9"/>
      <c r="E34" s="9"/>
    </row>
    <row r="35" spans="1:5">
      <c r="A35" s="9" t="s">
        <v>33</v>
      </c>
      <c r="B35" s="9"/>
      <c r="C35" s="10">
        <f>D31*1000/(8*B11*B13)</f>
        <v>7.25</v>
      </c>
      <c r="D35" s="9">
        <v>7.25</v>
      </c>
      <c r="E35" s="9" t="s">
        <v>34</v>
      </c>
    </row>
    <row r="36" spans="1:5">
      <c r="A36" s="9"/>
      <c r="B36" s="9"/>
      <c r="C36" s="9"/>
      <c r="D36" s="9"/>
      <c r="E36" s="9"/>
    </row>
    <row r="37" spans="1:5">
      <c r="A37" s="9"/>
      <c r="B37" s="9"/>
      <c r="C37" s="9"/>
      <c r="D37" s="9"/>
      <c r="E37" s="9"/>
    </row>
    <row r="38" spans="1:6">
      <c r="A38" s="9" t="s">
        <v>35</v>
      </c>
      <c r="B38" s="9"/>
      <c r="C38" s="10">
        <f>0.5*1000*(6*(B14-B15))/(B11*0.38)</f>
        <v>39.4736842105263</v>
      </c>
      <c r="D38" s="11">
        <v>44</v>
      </c>
      <c r="E38" s="9" t="s">
        <v>34</v>
      </c>
      <c r="F38" t="s">
        <v>36</v>
      </c>
    </row>
    <row r="39" spans="1:5">
      <c r="A39" s="9"/>
      <c r="B39" s="9"/>
      <c r="C39" s="9"/>
      <c r="D39" s="9"/>
      <c r="E39" s="9"/>
    </row>
    <row r="40" spans="1:5">
      <c r="A40" s="9"/>
      <c r="B40" s="9"/>
      <c r="C40" s="9"/>
      <c r="D40" s="9"/>
      <c r="E40" s="9"/>
    </row>
    <row r="41" spans="1:5">
      <c r="A41" s="9"/>
      <c r="B41" s="9"/>
      <c r="C41" s="9"/>
      <c r="D41" s="9"/>
      <c r="E41" s="9"/>
    </row>
    <row r="42" spans="1:5">
      <c r="A42" s="9" t="s">
        <v>37</v>
      </c>
      <c r="B42" s="9"/>
      <c r="C42" s="10">
        <f>D31*B16</f>
        <v>14.5</v>
      </c>
      <c r="D42" s="9">
        <v>14.5</v>
      </c>
      <c r="E42" s="9" t="s">
        <v>38</v>
      </c>
    </row>
    <row r="43" spans="1:5">
      <c r="A43" s="9"/>
      <c r="B43" s="9"/>
      <c r="C43" s="9"/>
      <c r="D43" s="9"/>
      <c r="E43" s="9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avyak</dc:creator>
  <cp:lastModifiedBy>avyak</cp:lastModifiedBy>
  <dcterms:created xsi:type="dcterms:W3CDTF">2025-09-13T13:07:00Z</dcterms:created>
  <dcterms:modified xsi:type="dcterms:W3CDTF">2025-09-14T14:10:00Z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61DB3B50F8284B249E36135C1C294523_11</vt:lpwstr>
  </property>
  <property fmtid="{D5CDD505-2E9C-101B-9397-08002B2CF9AE}" pid="3" name="KSOProductBuildVer">
    <vt:lpwstr>1033-12.2.0.22549</vt:lpwstr>
  </property>
</Properties>
</file>