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viac\Desktop\"/>
    </mc:Choice>
  </mc:AlternateContent>
  <xr:revisionPtr revIDLastSave="0" documentId="13_ncr:1_{5A4E3870-1C60-4BFB-9BE5-44EDF7DC139C}" xr6:coauthVersionLast="47" xr6:coauthVersionMax="47" xr10:uidLastSave="{00000000-0000-0000-0000-000000000000}"/>
  <bookViews>
    <workbookView xWindow="28692" yWindow="-108" windowWidth="29016" windowHeight="15816" xr2:uid="{7463EED1-CF7F-4C95-ADFD-967F49BAEDEF}"/>
  </bookViews>
  <sheets>
    <sheet name="Site Performance" sheetId="2" r:id="rId1"/>
    <sheet name="Parcel Flow Process" sheetId="3" r:id="rId2"/>
    <sheet name="Pivots" sheetId="4" r:id="rId3"/>
  </sheets>
  <definedNames>
    <definedName name="Slicer_Site_Name">#N/A</definedName>
    <definedName name="Slicer_Year">#N/A</definedName>
  </definedNames>
  <calcPr calcId="191029"/>
  <pivotCaches>
    <pivotCache cacheId="5"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4" l="1"/>
  <c r="M29" i="4"/>
  <c r="M30" i="4"/>
  <c r="M31" i="4"/>
  <c r="M32" i="4"/>
  <c r="M28" i="4"/>
  <c r="D39" i="4"/>
  <c r="K8" i="4"/>
  <c r="K5" i="4"/>
  <c r="I5" i="4"/>
  <c r="L8" i="4" l="1"/>
  <c r="N32" i="4"/>
  <c r="N31" i="4"/>
  <c r="N28" i="4"/>
  <c r="N30" i="4"/>
  <c r="N29" i="4"/>
  <c r="O29" i="4"/>
  <c r="O32" i="4"/>
  <c r="O31" i="4"/>
  <c r="O30" i="4"/>
  <c r="O28" i="4"/>
  <c r="J5" i="4"/>
  <c r="F39" i="4"/>
  <c r="E39"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0931BC-2074-437B-844F-FAD658AEF3BA}" keepAlive="1" name="Query - DW_SITE_PERFORMANCE (2)" description="Connection to the 'DW_SITE_PERFORMANCE (2)' query in the workbook." type="5" refreshedVersion="8" background="1" refreshOnLoad="1" saveData="1">
    <dbPr connection="Provider=Microsoft.Mashup.OleDb.1;Data Source=$Workbook$;Location=&quot;DW_SITE_PERFORMANCE (2)&quot;;Extended Properties=&quot;&quot;" command="SELECT * FROM [DW_SITE_PERFORMANCE (2)]"/>
  </connection>
</connections>
</file>

<file path=xl/sharedStrings.xml><?xml version="1.0" encoding="utf-8"?>
<sst xmlns="http://schemas.openxmlformats.org/spreadsheetml/2006/main" count="67" uniqueCount="49">
  <si>
    <t>Average of Satisfaction</t>
  </si>
  <si>
    <t>Average of Site Average Rate</t>
  </si>
  <si>
    <t>Average of Fulfillment Speed</t>
  </si>
  <si>
    <t>Max of Site Fee</t>
  </si>
  <si>
    <t>Row Labels</t>
  </si>
  <si>
    <t>Grand Total</t>
  </si>
  <si>
    <t>Values</t>
  </si>
  <si>
    <t>Average of Overall Performance</t>
  </si>
  <si>
    <t>X</t>
  </si>
  <si>
    <t>Y</t>
  </si>
  <si>
    <t>Value</t>
  </si>
  <si>
    <t>Max</t>
  </si>
  <si>
    <t>Without Max</t>
  </si>
  <si>
    <t>Sum of Actual Income</t>
  </si>
  <si>
    <t>Sum of Expected Income</t>
  </si>
  <si>
    <t>Income</t>
  </si>
  <si>
    <t>Target</t>
  </si>
  <si>
    <t>Overall Performance</t>
  </si>
  <si>
    <t>Sum of Actual Income2</t>
  </si>
  <si>
    <t>January</t>
  </si>
  <si>
    <t>February</t>
  </si>
  <si>
    <t>March</t>
  </si>
  <si>
    <t>April</t>
  </si>
  <si>
    <t>avg. Income by Month</t>
  </si>
  <si>
    <t>Site Name</t>
  </si>
  <si>
    <t>Banggood</t>
  </si>
  <si>
    <t>Max of Site Experience</t>
  </si>
  <si>
    <t>Shopbop</t>
  </si>
  <si>
    <t>Revolution Beauty</t>
  </si>
  <si>
    <t>Zolpo</t>
  </si>
  <si>
    <t>Sum of Total Late</t>
  </si>
  <si>
    <t>Sum of Total On Time</t>
  </si>
  <si>
    <t>Farfetch</t>
  </si>
  <si>
    <t>Newegg</t>
  </si>
  <si>
    <t>Overstock</t>
  </si>
  <si>
    <t>SSENSE</t>
  </si>
  <si>
    <t>Total Parcels</t>
  </si>
  <si>
    <t>Percentage Late</t>
  </si>
  <si>
    <t>Percentage On Time</t>
  </si>
  <si>
    <t>May</t>
  </si>
  <si>
    <t>June</t>
  </si>
  <si>
    <t>July</t>
  </si>
  <si>
    <t>August</t>
  </si>
  <si>
    <t>September</t>
  </si>
  <si>
    <t>October</t>
  </si>
  <si>
    <t>November</t>
  </si>
  <si>
    <t>December</t>
  </si>
  <si>
    <t>Sephora</t>
  </si>
  <si>
    <t>Bloomingdale's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</si>
</sst>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 #,##0_ ;_ * \-#,##0_ ;_ * &quot;-&quot;??_ ;_ @_ "/>
  </numFmts>
  <fonts count="3" x14ac:knownFonts="1">
    <font>
      <sz val="11"/>
      <color theme="1"/>
      <name val="Calibri"/>
      <family val="2"/>
      <charset val="177"/>
      <scheme val="minor"/>
    </font>
    <font>
      <sz val="11"/>
      <color theme="1"/>
      <name val="Calibri"/>
      <family val="2"/>
      <charset val="177"/>
      <scheme val="minor"/>
    </font>
    <font>
      <sz val="11"/>
      <color theme="0"/>
      <name val="Calibri"/>
      <family val="2"/>
      <charset val="177"/>
      <scheme val="minor"/>
    </font>
  </fonts>
  <fills count="4">
    <fill>
      <patternFill patternType="none"/>
    </fill>
    <fill>
      <patternFill patternType="gray125"/>
    </fill>
    <fill>
      <patternFill patternType="solid">
        <fgColor theme="1"/>
        <bgColor indexed="64"/>
      </patternFill>
    </fill>
    <fill>
      <patternFill patternType="solid">
        <fgColor rgb="FF1D1D3A"/>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2" borderId="0" xfId="0" applyFill="1"/>
    <xf numFmtId="0" fontId="0" fillId="0" borderId="0" xfId="0" pivotButton="1"/>
    <xf numFmtId="0" fontId="0" fillId="0" borderId="0" xfId="0" applyAlignment="1">
      <alignment horizontal="left"/>
    </xf>
    <xf numFmtId="10" fontId="0" fillId="0" borderId="0" xfId="0" applyNumberFormat="1"/>
    <xf numFmtId="2" fontId="0" fillId="0" borderId="0" xfId="0" applyNumberFormat="1"/>
    <xf numFmtId="0" fontId="2" fillId="3" borderId="0" xfId="0" applyFont="1" applyFill="1" applyAlignment="1">
      <alignment horizontal="center"/>
    </xf>
    <xf numFmtId="0" fontId="2" fillId="3" borderId="0" xfId="0" applyFont="1" applyFill="1"/>
    <xf numFmtId="0" fontId="2" fillId="3" borderId="0" xfId="0" applyFont="1" applyFill="1" applyAlignment="1">
      <alignment horizontal="left"/>
    </xf>
    <xf numFmtId="10" fontId="0" fillId="0" borderId="0" xfId="1" applyNumberFormat="1" applyFont="1"/>
    <xf numFmtId="164" fontId="0" fillId="0" borderId="0" xfId="0" applyNumberFormat="1"/>
    <xf numFmtId="9" fontId="0" fillId="0" borderId="0" xfId="1" applyFont="1"/>
    <xf numFmtId="0" fontId="0" fillId="0" borderId="0" xfId="0" applyAlignment="1">
      <alignment horizontal="center"/>
    </xf>
    <xf numFmtId="2" fontId="0" fillId="0" borderId="0" xfId="0" applyNumberFormat="1" applyAlignment="1">
      <alignment horizontal="center"/>
    </xf>
    <xf numFmtId="9" fontId="0" fillId="0" borderId="0" xfId="0" applyNumberFormat="1"/>
    <xf numFmtId="0" fontId="0" fillId="0" borderId="0" xfId="0" applyNumberFormat="1"/>
  </cellXfs>
  <cellStyles count="2">
    <cellStyle name="Normal" xfId="0" builtinId="0"/>
    <cellStyle name="Percent" xfId="1" builtinId="5"/>
  </cellStyles>
  <dxfs count="1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font>
        <b val="0"/>
        <i val="0"/>
        <color auto="1"/>
        <name val="Avenir Next LT Pro Demi"/>
        <family val="2"/>
        <scheme val="none"/>
      </font>
      <fill>
        <patternFill>
          <fgColor auto="1"/>
          <bgColor rgb="FF333F4F"/>
        </patternFill>
      </fill>
      <border diagonalUp="0" diagonalDown="0">
        <left/>
        <right/>
        <top/>
        <bottom/>
        <vertical/>
        <horizontal/>
      </border>
    </dxf>
    <dxf>
      <font>
        <b/>
        <i val="0"/>
        <sz val="8"/>
        <color theme="0"/>
        <name val="Avenir Next LT Pro Light"/>
        <family val="2"/>
        <scheme val="none"/>
      </font>
      <fill>
        <patternFill>
          <fgColor theme="1" tint="0.1498764000366222"/>
          <bgColor theme="1"/>
        </patternFill>
      </fill>
      <border diagonalUp="0" diagonalDown="0">
        <left/>
        <right/>
        <top/>
        <bottom/>
        <vertical/>
        <horizontal/>
      </border>
    </dxf>
    <dxf>
      <font>
        <b val="0"/>
        <i val="0"/>
        <color auto="1"/>
        <name val="Avenir Next LT Pro Demi"/>
        <family val="2"/>
        <scheme val="none"/>
      </font>
      <fill>
        <patternFill>
          <fgColor auto="1"/>
          <bgColor rgb="FF333F4F"/>
        </patternFill>
      </fill>
      <border diagonalUp="0" diagonalDown="0">
        <left/>
        <right/>
        <top/>
        <bottom/>
        <vertical/>
        <horizontal/>
      </border>
    </dxf>
    <dxf>
      <font>
        <b/>
        <i val="0"/>
        <sz val="10"/>
        <color theme="0"/>
        <name val="Avenir Next LT Pro Demi"/>
        <family val="2"/>
        <scheme val="none"/>
      </font>
      <fill>
        <patternFill>
          <fgColor theme="1" tint="0.1498764000366222"/>
          <bgColor theme="1"/>
        </patternFill>
      </fill>
      <border diagonalUp="0" diagonalDown="0">
        <left/>
        <right/>
        <top/>
        <bottom/>
        <vertical/>
        <horizontal/>
      </border>
    </dxf>
  </dxfs>
  <tableStyles count="2" defaultTableStyle="TableStyleMedium2" defaultPivotStyle="PivotStyleLight16">
    <tableStyle name="SlicerStyleLight2 2" pivot="0" table="0" count="10" xr9:uid="{2B2AEB67-DD0E-4EC5-B833-5B2A49CC5EF6}">
      <tableStyleElement type="wholeTable" dxfId="15"/>
      <tableStyleElement type="headerRow" dxfId="14"/>
    </tableStyle>
    <tableStyle name="SlicerStyleLight2 2 2" pivot="0" table="0" count="10" xr9:uid="{AB169C70-220D-4E46-8574-4D8B4022E3CB}">
      <tableStyleElement type="wholeTable" dxfId="13"/>
      <tableStyleElement type="headerRow" dxfId="12"/>
    </tableStyle>
  </tableStyles>
  <colors>
    <mruColors>
      <color rgb="FF9BF8F2"/>
      <color rgb="FF0A0D80"/>
      <color rgb="FF100D83"/>
      <color rgb="FFDD115E"/>
      <color rgb="FFDC25FA"/>
      <color rgb="FFC240D8"/>
      <color rgb="FF9947F7"/>
      <color rgb="FF194AFE"/>
      <color rgb="FF070E25"/>
      <color rgb="FF7417BD"/>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9"/>
            <color rgb="FF000000"/>
            <name val="Avenir Next LT Pro"/>
            <family val="2"/>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name val="Avenir Next LT Pro Light"/>
            <family val="2"/>
            <scheme val="none"/>
          </font>
          <fill>
            <patternFill patternType="solid">
              <fgColor theme="0"/>
              <bgColor theme="5" tint="0.79995117038483843"/>
            </patternFill>
          </fill>
          <border>
            <left style="thin">
              <color rgb="FFCCCCCC"/>
            </left>
            <right style="thin">
              <color rgb="FFCCCCCC"/>
            </right>
            <top style="thin">
              <color rgb="FFCCCCCC"/>
            </top>
            <bottom style="thin">
              <color rgb="FFCCCCCC"/>
            </bottom>
            <vertical/>
            <horizontal/>
          </border>
        </dxf>
        <dxf>
          <font>
            <b/>
            <i val="0"/>
            <color rgb="FF000000"/>
            <name val="Avenir Next LT Pro Light"/>
            <family val="2"/>
            <scheme val="none"/>
          </font>
          <fill>
            <patternFill patternType="solid">
              <fgColor theme="0"/>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theme="0"/>
              <bgColor rgb="FF121224"/>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0"/>
            <color rgb="FF000000"/>
            <name val="Avenir Next LT Pro Demi"/>
            <family val="2"/>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0"/>
            <color rgb="FF000000"/>
            <name val="Avenir Next LT Pro"/>
            <family val="2"/>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name val="Avenir Next LT Pro Light"/>
            <family val="2"/>
            <scheme val="none"/>
          </font>
          <fill>
            <patternFill patternType="solid">
              <fgColor theme="0"/>
              <bgColor theme="5" tint="0.79995117038483843"/>
            </patternFill>
          </fill>
          <border>
            <left style="thin">
              <color rgb="FFCCCCCC"/>
            </left>
            <right style="thin">
              <color rgb="FFCCCCCC"/>
            </right>
            <top style="thin">
              <color rgb="FFCCCCCC"/>
            </top>
            <bottom style="thin">
              <color rgb="FFCCCCCC"/>
            </bottom>
            <vertical/>
            <horizontal/>
          </border>
        </dxf>
        <dxf>
          <font>
            <b/>
            <i val="0"/>
            <color rgb="FF000000"/>
            <name val="Avenir Next LT Pro Light"/>
            <family val="2"/>
            <scheme val="none"/>
          </font>
          <fill>
            <patternFill patternType="solid">
              <fgColor theme="0"/>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theme="0"/>
              <bgColor rgb="FF121224"/>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61000">
                  <a:srgbClr val="9947F7"/>
                </a:gs>
                <a:gs pos="4000">
                  <a:srgbClr val="DC25FA"/>
                </a:gs>
              </a:gsLst>
              <a:lin ang="5400000" scaled="1"/>
            </a:gradFill>
            <a:ln w="146050">
              <a:solidFill>
                <a:schemeClr val="tx1"/>
              </a:solidFill>
            </a:ln>
          </c:spPr>
          <c:dPt>
            <c:idx val="0"/>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01-C1E6-4319-B157-103404C02174}"/>
              </c:ext>
            </c:extLst>
          </c:dPt>
          <c:dPt>
            <c:idx val="1"/>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03-C1E6-4319-B157-103404C02174}"/>
              </c:ext>
            </c:extLst>
          </c:dPt>
          <c:dPt>
            <c:idx val="2"/>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05-C1E6-4319-B157-103404C02174}"/>
              </c:ext>
            </c:extLst>
          </c:dPt>
          <c:dPt>
            <c:idx val="3"/>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07-C1E6-4319-B157-103404C02174}"/>
              </c:ext>
            </c:extLst>
          </c:dPt>
          <c:dPt>
            <c:idx val="4"/>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09-C1E6-4319-B157-103404C02174}"/>
              </c:ext>
            </c:extLst>
          </c:dPt>
          <c:dPt>
            <c:idx val="5"/>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0B-C1E6-4319-B157-103404C02174}"/>
              </c:ext>
            </c:extLst>
          </c:dPt>
          <c:dPt>
            <c:idx val="6"/>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0D-C1E6-4319-B157-103404C02174}"/>
              </c:ext>
            </c:extLst>
          </c:dPt>
          <c:dPt>
            <c:idx val="7"/>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0F-C1E6-4319-B157-103404C02174}"/>
              </c:ext>
            </c:extLst>
          </c:dPt>
          <c:dPt>
            <c:idx val="8"/>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11-C1E6-4319-B157-103404C02174}"/>
              </c:ext>
            </c:extLst>
          </c:dPt>
          <c:dPt>
            <c:idx val="9"/>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13-C1E6-4319-B157-103404C02174}"/>
              </c:ext>
            </c:extLst>
          </c:dPt>
          <c:dPt>
            <c:idx val="10"/>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15-C1E6-4319-B157-103404C02174}"/>
              </c:ext>
            </c:extLst>
          </c:dPt>
          <c:dPt>
            <c:idx val="11"/>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17-C1E6-4319-B157-103404C02174}"/>
              </c:ext>
            </c:extLst>
          </c:dPt>
          <c:dPt>
            <c:idx val="12"/>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19-C1E6-4319-B157-103404C02174}"/>
              </c:ext>
            </c:extLst>
          </c:dPt>
          <c:dPt>
            <c:idx val="13"/>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1B-C1E6-4319-B157-103404C02174}"/>
              </c:ext>
            </c:extLst>
          </c:dPt>
          <c:dPt>
            <c:idx val="14"/>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1D-C1E6-4319-B157-103404C02174}"/>
              </c:ext>
            </c:extLst>
          </c:dPt>
          <c:dPt>
            <c:idx val="15"/>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1F-C1E6-4319-B157-103404C02174}"/>
              </c:ext>
            </c:extLst>
          </c:dPt>
          <c:dPt>
            <c:idx val="16"/>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21-C1E6-4319-B157-103404C02174}"/>
              </c:ext>
            </c:extLst>
          </c:dPt>
          <c:dPt>
            <c:idx val="17"/>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23-C1E6-4319-B157-103404C02174}"/>
              </c:ext>
            </c:extLst>
          </c:dPt>
          <c:dPt>
            <c:idx val="18"/>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25-C1E6-4319-B157-103404C02174}"/>
              </c:ext>
            </c:extLst>
          </c:dPt>
          <c:dPt>
            <c:idx val="19"/>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27-C1E6-4319-B157-103404C02174}"/>
              </c:ext>
            </c:extLst>
          </c:dPt>
          <c:dPt>
            <c:idx val="20"/>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29-C1E6-4319-B157-103404C02174}"/>
              </c:ext>
            </c:extLst>
          </c:dPt>
          <c:dPt>
            <c:idx val="21"/>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2B-C1E6-4319-B157-103404C02174}"/>
              </c:ext>
            </c:extLst>
          </c:dPt>
          <c:dPt>
            <c:idx val="22"/>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2D-C1E6-4319-B157-103404C02174}"/>
              </c:ext>
            </c:extLst>
          </c:dPt>
          <c:dPt>
            <c:idx val="23"/>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2F-C1E6-4319-B157-103404C02174}"/>
              </c:ext>
            </c:extLst>
          </c:dPt>
          <c:dPt>
            <c:idx val="24"/>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31-C1E6-4319-B157-103404C02174}"/>
              </c:ext>
            </c:extLst>
          </c:dPt>
          <c:dPt>
            <c:idx val="25"/>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33-C1E6-4319-B157-103404C02174}"/>
              </c:ext>
            </c:extLst>
          </c:dPt>
          <c:dPt>
            <c:idx val="26"/>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35-C1E6-4319-B157-103404C02174}"/>
              </c:ext>
            </c:extLst>
          </c:dPt>
          <c:dPt>
            <c:idx val="27"/>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37-C1E6-4319-B157-103404C02174}"/>
              </c:ext>
            </c:extLst>
          </c:dPt>
          <c:dPt>
            <c:idx val="28"/>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39-C1E6-4319-B157-103404C02174}"/>
              </c:ext>
            </c:extLst>
          </c:dPt>
          <c:dPt>
            <c:idx val="29"/>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3B-C1E6-4319-B157-103404C02174}"/>
              </c:ext>
            </c:extLst>
          </c:dPt>
          <c:dPt>
            <c:idx val="30"/>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3D-C1E6-4319-B157-103404C02174}"/>
              </c:ext>
            </c:extLst>
          </c:dPt>
          <c:dPt>
            <c:idx val="31"/>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3F-C1E6-4319-B157-103404C02174}"/>
              </c:ext>
            </c:extLst>
          </c:dPt>
          <c:dPt>
            <c:idx val="32"/>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41-C1E6-4319-B157-103404C02174}"/>
              </c:ext>
            </c:extLst>
          </c:dPt>
          <c:dPt>
            <c:idx val="33"/>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43-C1E6-4319-B157-103404C02174}"/>
              </c:ext>
            </c:extLst>
          </c:dPt>
          <c:dPt>
            <c:idx val="34"/>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45-C1E6-4319-B157-103404C02174}"/>
              </c:ext>
            </c:extLst>
          </c:dPt>
          <c:dPt>
            <c:idx val="35"/>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47-C1E6-4319-B157-103404C02174}"/>
              </c:ext>
            </c:extLst>
          </c:dPt>
          <c:dPt>
            <c:idx val="36"/>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49-C1E6-4319-B157-103404C02174}"/>
              </c:ext>
            </c:extLst>
          </c:dPt>
          <c:dPt>
            <c:idx val="37"/>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4B-C1E6-4319-B157-103404C02174}"/>
              </c:ext>
            </c:extLst>
          </c:dPt>
          <c:dPt>
            <c:idx val="38"/>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4D-C1E6-4319-B157-103404C02174}"/>
              </c:ext>
            </c:extLst>
          </c:dPt>
          <c:dPt>
            <c:idx val="39"/>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4F-C1E6-4319-B157-103404C02174}"/>
              </c:ext>
            </c:extLst>
          </c:dPt>
          <c:dPt>
            <c:idx val="40"/>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51-C1E6-4319-B157-103404C02174}"/>
              </c:ext>
            </c:extLst>
          </c:dPt>
          <c:dPt>
            <c:idx val="41"/>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53-C1E6-4319-B157-103404C02174}"/>
              </c:ext>
            </c:extLst>
          </c:dPt>
          <c:dPt>
            <c:idx val="42"/>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55-C1E6-4319-B157-103404C02174}"/>
              </c:ext>
            </c:extLst>
          </c:dPt>
          <c:dPt>
            <c:idx val="43"/>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57-C1E6-4319-B157-103404C02174}"/>
              </c:ext>
            </c:extLst>
          </c:dPt>
          <c:dPt>
            <c:idx val="44"/>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59-C1E6-4319-B157-103404C02174}"/>
              </c:ext>
            </c:extLst>
          </c:dPt>
          <c:dPt>
            <c:idx val="45"/>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5B-C1E6-4319-B157-103404C02174}"/>
              </c:ext>
            </c:extLst>
          </c:dPt>
          <c:dPt>
            <c:idx val="46"/>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5D-C1E6-4319-B157-103404C02174}"/>
              </c:ext>
            </c:extLst>
          </c:dPt>
          <c:dPt>
            <c:idx val="47"/>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5F-C1E6-4319-B157-103404C02174}"/>
              </c:ext>
            </c:extLst>
          </c:dPt>
          <c:dPt>
            <c:idx val="48"/>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61-C1E6-4319-B157-103404C02174}"/>
              </c:ext>
            </c:extLst>
          </c:dPt>
          <c:dPt>
            <c:idx val="49"/>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63-C1E6-4319-B157-103404C02174}"/>
              </c:ext>
            </c:extLst>
          </c:dPt>
          <c:dPt>
            <c:idx val="50"/>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65-C1E6-4319-B157-103404C02174}"/>
              </c:ext>
            </c:extLst>
          </c:dPt>
          <c:dPt>
            <c:idx val="51"/>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67-C1E6-4319-B157-103404C02174}"/>
              </c:ext>
            </c:extLst>
          </c:dPt>
          <c:dPt>
            <c:idx val="52"/>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69-C1E6-4319-B157-103404C02174}"/>
              </c:ext>
            </c:extLst>
          </c:dPt>
          <c:dPt>
            <c:idx val="53"/>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6B-C1E6-4319-B157-103404C02174}"/>
              </c:ext>
            </c:extLst>
          </c:dPt>
          <c:dPt>
            <c:idx val="54"/>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6D-C1E6-4319-B157-103404C02174}"/>
              </c:ext>
            </c:extLst>
          </c:dPt>
          <c:dPt>
            <c:idx val="55"/>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6F-C1E6-4319-B157-103404C02174}"/>
              </c:ext>
            </c:extLst>
          </c:dPt>
          <c:dPt>
            <c:idx val="56"/>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71-C1E6-4319-B157-103404C02174}"/>
              </c:ext>
            </c:extLst>
          </c:dPt>
          <c:dPt>
            <c:idx val="57"/>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73-C1E6-4319-B157-103404C02174}"/>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C1E6-4319-B157-103404C02174}"/>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c:v>
          </c:tx>
          <c:dPt>
            <c:idx val="0"/>
            <c:bubble3D val="0"/>
            <c:spPr>
              <a:solidFill>
                <a:srgbClr val="9BF8F2">
                  <a:alpha val="0"/>
                </a:srgbClr>
              </a:solidFill>
              <a:ln w="19050">
                <a:noFill/>
              </a:ln>
              <a:effectLst/>
            </c:spPr>
            <c:extLst>
              <c:ext xmlns:c16="http://schemas.microsoft.com/office/drawing/2014/chart" uri="{C3380CC4-5D6E-409C-BE32-E72D297353CC}">
                <c16:uniqueId val="{00000076-C1E6-4319-B157-103404C02174}"/>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78-C1E6-4319-B157-103404C02174}"/>
              </c:ext>
            </c:extLst>
          </c:dPt>
          <c:val>
            <c:numRef>
              <c:f>Pivots!$K$8:$L$8</c:f>
              <c:numCache>
                <c:formatCode>0%</c:formatCode>
                <c:ptCount val="2"/>
                <c:pt idx="0">
                  <c:v>0.74273427335939113</c:v>
                </c:pt>
                <c:pt idx="1">
                  <c:v>0.25726572664060887</c:v>
                </c:pt>
              </c:numCache>
            </c:numRef>
          </c:val>
          <c:extLst>
            <c:ext xmlns:c16="http://schemas.microsoft.com/office/drawing/2014/chart" uri="{C3380CC4-5D6E-409C-BE32-E72D297353CC}">
              <c16:uniqueId val="{00000079-C1E6-4319-B157-103404C02174}"/>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[Site Performance changes.xlsx]Pivots!Monthly Income Pivot</c:name>
    <c:fmtId val="3"/>
  </c:pivotSource>
  <c:chart>
    <c:autoTitleDeleted val="0"/>
    <c:pivotFmts>
      <c:pivotFmt>
        <c:idx val="0"/>
        <c:spPr>
          <a:gradFill flip="none" rotWithShape="1">
            <a:gsLst>
              <a:gs pos="31000">
                <a:srgbClr val="194AFE"/>
              </a:gs>
              <a:gs pos="100000">
                <a:schemeClr val="tx1"/>
              </a:gs>
            </a:gsLst>
            <a:lin ang="54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cap="rnd">
            <a:solidFill>
              <a:srgbClr val="194AFE"/>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31000">
                <a:srgbClr val="194AFE"/>
              </a:gs>
              <a:gs pos="100000">
                <a:schemeClr val="tx1"/>
              </a:gs>
            </a:gsLst>
            <a:lin ang="54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cap="rnd">
            <a:solidFill>
              <a:srgbClr val="194AFE"/>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31000">
                <a:srgbClr val="194AFE">
                  <a:lumMod val="99000"/>
                  <a:alpha val="83000"/>
                </a:srgbClr>
              </a:gs>
              <a:gs pos="100000">
                <a:srgbClr val="194AFE">
                  <a:alpha val="0"/>
                </a:srgbClr>
              </a:gs>
            </a:gsLst>
            <a:lin ang="5400000" scaled="1"/>
            <a:tileRect/>
          </a:gradFill>
          <a:ln>
            <a:solidFill>
              <a:srgbClr val="194AFE">
                <a:alpha val="83000"/>
              </a:srgb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rgbClr val="194AFE">
                <a:alpha val="0"/>
              </a:srgb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Pivots!$B$9</c:f>
              <c:strCache>
                <c:ptCount val="1"/>
                <c:pt idx="0">
                  <c:v>Sum of Actual Income</c:v>
                </c:pt>
              </c:strCache>
            </c:strRef>
          </c:tx>
          <c:spPr>
            <a:gradFill flip="none" rotWithShape="1">
              <a:gsLst>
                <a:gs pos="31000">
                  <a:srgbClr val="194AFE">
                    <a:lumMod val="99000"/>
                    <a:alpha val="83000"/>
                  </a:srgbClr>
                </a:gs>
                <a:gs pos="100000">
                  <a:srgbClr val="194AFE">
                    <a:alpha val="0"/>
                  </a:srgbClr>
                </a:gs>
              </a:gsLst>
              <a:lin ang="5400000" scaled="1"/>
              <a:tileRect/>
            </a:gradFill>
            <a:ln>
              <a:solidFill>
                <a:srgbClr val="194AFE">
                  <a:alpha val="83000"/>
                </a:srgbClr>
              </a:solidFill>
            </a:ln>
            <a:effectLst>
              <a:outerShdw blurRad="57150" dist="19050" dir="5400000" algn="ctr" rotWithShape="0">
                <a:srgbClr val="000000">
                  <a:alpha val="63000"/>
                </a:srgbClr>
              </a:outerShdw>
            </a:effectLst>
          </c:spPr>
          <c:cat>
            <c:strRef>
              <c:f>Pivots!$A$10:$A$22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Pivots!$B$10:$B$22</c:f>
              <c:numCache>
                <c:formatCode>_ * #,##0_ ;_ * \-#,##0_ ;_ * "-"??_ ;_ @_ </c:formatCode>
                <c:ptCount val="12"/>
                <c:pt idx="0">
                  <c:v>130.43950000000001</c:v>
                </c:pt>
                <c:pt idx="1">
                  <c:v>82.133200000000002</c:v>
                </c:pt>
                <c:pt idx="2">
                  <c:v>77.581999999999994</c:v>
                </c:pt>
                <c:pt idx="3">
                  <c:v>258.61939999999998</c:v>
                </c:pt>
                <c:pt idx="4">
                  <c:v>324.95409999999998</c:v>
                </c:pt>
                <c:pt idx="5">
                  <c:v>484.39870000000002</c:v>
                </c:pt>
                <c:pt idx="6">
                  <c:v>332.01029999999997</c:v>
                </c:pt>
                <c:pt idx="7">
                  <c:v>420.5754</c:v>
                </c:pt>
                <c:pt idx="8">
                  <c:v>310.54390000000001</c:v>
                </c:pt>
                <c:pt idx="9">
                  <c:v>255.4513</c:v>
                </c:pt>
                <c:pt idx="10">
                  <c:v>277.16379999999998</c:v>
                </c:pt>
                <c:pt idx="11">
                  <c:v>451.58449999999999</c:v>
                </c:pt>
              </c:numCache>
            </c:numRef>
          </c:val>
          <c:extLst>
            <c:ext xmlns:c16="http://schemas.microsoft.com/office/drawing/2014/chart" uri="{C3380CC4-5D6E-409C-BE32-E72D297353CC}">
              <c16:uniqueId val="{00000000-036F-49BE-A6A9-262B4EF66BBB}"/>
            </c:ext>
          </c:extLst>
        </c:ser>
        <c:dLbls>
          <c:showLegendKey val="0"/>
          <c:showVal val="0"/>
          <c:showCatName val="0"/>
          <c:showSerName val="0"/>
          <c:showPercent val="0"/>
          <c:showBubbleSize val="0"/>
        </c:dLbls>
        <c:axId val="995251919"/>
        <c:axId val="996344543"/>
      </c:areaChart>
      <c:lineChart>
        <c:grouping val="standard"/>
        <c:varyColors val="0"/>
        <c:ser>
          <c:idx val="1"/>
          <c:order val="1"/>
          <c:tx>
            <c:strRef>
              <c:f>Pivots!$C$9</c:f>
              <c:strCache>
                <c:ptCount val="1"/>
                <c:pt idx="0">
                  <c:v>Sum of Actual Income2</c:v>
                </c:pt>
              </c:strCache>
            </c:strRef>
          </c:tx>
          <c:spPr>
            <a:ln w="15875" cap="rnd">
              <a:solidFill>
                <a:srgbClr val="194AFE">
                  <a:alpha val="0"/>
                </a:srgbClr>
              </a:solidFill>
              <a:round/>
            </a:ln>
            <a:effectLst>
              <a:outerShdw blurRad="57150" dist="19050" dir="5400000" algn="ctr" rotWithShape="0">
                <a:srgbClr val="000000">
                  <a:alpha val="63000"/>
                </a:srgbClr>
              </a:outerShdw>
            </a:effectLst>
          </c:spPr>
          <c:marker>
            <c:symbol val="none"/>
          </c:marker>
          <c:cat>
            <c:strRef>
              <c:f>Pivots!$A$10:$A$22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Pivots!$C$10:$C$22</c:f>
              <c:numCache>
                <c:formatCode>_ * #,##0_ ;_ * \-#,##0_ ;_ * "-"??_ ;_ @_ </c:formatCode>
                <c:ptCount val="12"/>
                <c:pt idx="0">
                  <c:v>130.43950000000001</c:v>
                </c:pt>
                <c:pt idx="1">
                  <c:v>82.133200000000002</c:v>
                </c:pt>
                <c:pt idx="2">
                  <c:v>77.581999999999994</c:v>
                </c:pt>
                <c:pt idx="3">
                  <c:v>258.61939999999998</c:v>
                </c:pt>
                <c:pt idx="4">
                  <c:v>324.95409999999998</c:v>
                </c:pt>
                <c:pt idx="5">
                  <c:v>484.39870000000002</c:v>
                </c:pt>
                <c:pt idx="6">
                  <c:v>332.01029999999997</c:v>
                </c:pt>
                <c:pt idx="7">
                  <c:v>420.5754</c:v>
                </c:pt>
                <c:pt idx="8">
                  <c:v>310.54390000000001</c:v>
                </c:pt>
                <c:pt idx="9">
                  <c:v>255.4513</c:v>
                </c:pt>
                <c:pt idx="10">
                  <c:v>277.16379999999998</c:v>
                </c:pt>
                <c:pt idx="11">
                  <c:v>451.58449999999999</c:v>
                </c:pt>
              </c:numCache>
            </c:numRef>
          </c:val>
          <c:smooth val="0"/>
          <c:extLst>
            <c:ext xmlns:c16="http://schemas.microsoft.com/office/drawing/2014/chart" uri="{C3380CC4-5D6E-409C-BE32-E72D297353CC}">
              <c16:uniqueId val="{00000001-036F-49BE-A6A9-262B4EF66BBB}"/>
            </c:ext>
          </c:extLst>
        </c:ser>
        <c:dLbls>
          <c:showLegendKey val="0"/>
          <c:showVal val="0"/>
          <c:showCatName val="0"/>
          <c:showSerName val="0"/>
          <c:showPercent val="0"/>
          <c:showBubbleSize val="0"/>
        </c:dLbls>
        <c:marker val="1"/>
        <c:smooth val="0"/>
        <c:axId val="995251919"/>
        <c:axId val="996344543"/>
      </c:lineChart>
      <c:catAx>
        <c:axId val="99525191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996344543"/>
        <c:crosses val="autoZero"/>
        <c:auto val="1"/>
        <c:lblAlgn val="ctr"/>
        <c:lblOffset val="100"/>
        <c:noMultiLvlLbl val="0"/>
      </c:catAx>
      <c:valAx>
        <c:axId val="996344543"/>
        <c:scaling>
          <c:orientation val="minMax"/>
        </c:scaling>
        <c:delete val="1"/>
        <c:axPos val="l"/>
        <c:numFmt formatCode="_ * #,##0_ ;_ * \-#,##0_ ;_ * &quot;-&quot;??_ ;_ @_ " sourceLinked="1"/>
        <c:majorTickMark val="none"/>
        <c:minorTickMark val="none"/>
        <c:tickLblPos val="nextTo"/>
        <c:crossAx val="9952519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[Site Performance changes.xlsx]Pivots!Site rank Pivot</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7358708189158015"/>
                  <c:h val="0.11560185185185186"/>
                </c:manualLayout>
              </c15:layout>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c:spP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7358708189158015"/>
                  <c:h val="0.11560185185185186"/>
                </c:manualLayout>
              </c15:layout>
            </c:ext>
          </c:extLst>
        </c:dLbl>
      </c:pivotFmt>
      <c:pivotFmt>
        <c:idx val="4"/>
        <c:spPr>
          <a:gradFill flip="none" rotWithShape="1">
            <a:gsLst>
              <a:gs pos="81000">
                <a:srgbClr val="C240D8"/>
              </a:gs>
              <a:gs pos="27000">
                <a:srgbClr val="9BF8F2"/>
              </a:gs>
            </a:gsLst>
            <a:lin ang="0" scaled="1"/>
            <a:tileRect/>
          </a:gradFill>
          <a:ln>
            <a:noFill/>
          </a:ln>
          <a:effectLst/>
        </c:spPr>
        <c:marker>
          <c:symbol val="none"/>
        </c:marker>
        <c:dLbl>
          <c:idx val="0"/>
          <c:spPr>
            <a:noFill/>
            <a:ln>
              <a:noFill/>
            </a:ln>
            <a:effectLst/>
          </c:spPr>
          <c:txPr>
            <a:bodyPr rot="0" spcFirstLastPara="1" vertOverflow="overflow" horzOverflow="overflow" vert="horz" wrap="none" lIns="38100" tIns="19050" rIns="38100" bIns="19050" anchor="b" anchorCtr="1">
              <a:spAutoFit/>
            </a:bodyPr>
            <a:lstStyle/>
            <a:p>
              <a:pPr algn="ctr">
                <a:defRPr sz="800" b="0" i="0" u="none" strike="noStrike" kern="1200" baseline="0">
                  <a:solidFill>
                    <a:schemeClr val="bg1"/>
                  </a:solidFill>
                  <a:latin typeface="Avenir Next LT Pro Light" panose="020B0304020202020204" pitchFamily="34" charset="0"/>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gradFill flip="none" rotWithShape="1">
            <a:gsLst>
              <a:gs pos="81000">
                <a:srgbClr val="C240D8"/>
              </a:gs>
              <a:gs pos="27000">
                <a:srgbClr val="9BF8F2"/>
              </a:gs>
            </a:gsLst>
            <a:lin ang="0" scaled="1"/>
            <a:tileRect/>
          </a:gradFill>
          <a:ln>
            <a:noFill/>
          </a:ln>
          <a:effectLst/>
        </c:spPr>
      </c:pivotFmt>
      <c:pivotFmt>
        <c:idx val="6"/>
        <c:spPr>
          <a:gradFill flip="none" rotWithShape="1">
            <a:gsLst>
              <a:gs pos="81000">
                <a:srgbClr val="C240D8"/>
              </a:gs>
              <a:gs pos="27000">
                <a:srgbClr val="9BF8F2"/>
              </a:gs>
            </a:gsLst>
            <a:lin ang="0" scaled="1"/>
            <a:tileRect/>
          </a:gradFill>
          <a:ln>
            <a:noFill/>
          </a:ln>
          <a:effectLst/>
        </c:spPr>
      </c:pivotFmt>
      <c:pivotFmt>
        <c:idx val="7"/>
        <c:spPr>
          <a:gradFill flip="none" rotWithShape="1">
            <a:gsLst>
              <a:gs pos="81000">
                <a:srgbClr val="C240D8"/>
              </a:gs>
              <a:gs pos="27000">
                <a:srgbClr val="9BF8F2"/>
              </a:gs>
            </a:gsLst>
            <a:lin ang="0" scaled="1"/>
            <a:tileRect/>
          </a:gradFill>
          <a:ln>
            <a:noFill/>
          </a:ln>
          <a:effectLst/>
        </c:spPr>
      </c:pivotFmt>
      <c:pivotFmt>
        <c:idx val="8"/>
        <c:spPr>
          <a:gradFill flip="none" rotWithShape="1">
            <a:gsLst>
              <a:gs pos="81000">
                <a:srgbClr val="C240D8"/>
              </a:gs>
              <a:gs pos="27000">
                <a:srgbClr val="9BF8F2"/>
              </a:gs>
            </a:gsLst>
            <a:lin ang="0" scaled="1"/>
            <a:tileRect/>
          </a:gradFill>
          <a:ln>
            <a:noFill/>
          </a:ln>
          <a:effectLst/>
        </c:spPr>
      </c:pivotFmt>
      <c:pivotFmt>
        <c:idx val="9"/>
        <c:spPr>
          <a:gradFill flip="none" rotWithShape="1">
            <a:gsLst>
              <a:gs pos="81000">
                <a:srgbClr val="C240D8"/>
              </a:gs>
              <a:gs pos="27000">
                <a:srgbClr val="9BF8F2"/>
              </a:gs>
            </a:gsLst>
            <a:lin ang="0" scaled="1"/>
            <a:tileRect/>
          </a:gradFill>
          <a:ln>
            <a:noFill/>
          </a:ln>
          <a:effectLst/>
        </c:spPr>
      </c:pivotFmt>
      <c:pivotFmt>
        <c:idx val="10"/>
        <c:spPr>
          <a:gradFill flip="none" rotWithShape="1">
            <a:gsLst>
              <a:gs pos="81000">
                <a:srgbClr val="C240D8"/>
              </a:gs>
              <a:gs pos="27000">
                <a:srgbClr val="9BF8F2"/>
              </a:gs>
            </a:gsLst>
            <a:lin ang="0" scaled="1"/>
            <a:tileRect/>
          </a:gradFill>
          <a:ln>
            <a:noFill/>
          </a:ln>
          <a:effectLst/>
        </c:spPr>
      </c:pivotFmt>
      <c:pivotFmt>
        <c:idx val="11"/>
        <c:spPr>
          <a:gradFill flip="none" rotWithShape="1">
            <a:gsLst>
              <a:gs pos="81000">
                <a:srgbClr val="C240D8"/>
              </a:gs>
              <a:gs pos="27000">
                <a:srgbClr val="9BF8F2"/>
              </a:gs>
            </a:gsLst>
            <a:lin ang="0" scaled="1"/>
            <a:tileRect/>
          </a:gradFill>
          <a:ln>
            <a:noFill/>
          </a:ln>
          <a:effectLst/>
        </c:spPr>
      </c:pivotFmt>
      <c:pivotFmt>
        <c:idx val="12"/>
        <c:spPr>
          <a:gradFill flip="none" rotWithShape="1">
            <a:gsLst>
              <a:gs pos="81000">
                <a:srgbClr val="C240D8"/>
              </a:gs>
              <a:gs pos="27000">
                <a:srgbClr val="9BF8F2"/>
              </a:gs>
            </a:gsLst>
            <a:lin ang="0" scaled="1"/>
            <a:tileRect/>
          </a:gradFill>
          <a:ln>
            <a:noFill/>
          </a:ln>
          <a:effectLst/>
        </c:spPr>
      </c:pivotFmt>
      <c:pivotFmt>
        <c:idx val="13"/>
        <c:spPr>
          <a:gradFill flip="none" rotWithShape="1">
            <a:gsLst>
              <a:gs pos="81000">
                <a:srgbClr val="C240D8"/>
              </a:gs>
              <a:gs pos="27000">
                <a:srgbClr val="9BF8F2"/>
              </a:gs>
            </a:gsLst>
            <a:lin ang="0" scaled="1"/>
            <a:tileRect/>
          </a:gradFill>
          <a:ln>
            <a:noFill/>
          </a:ln>
          <a:effectLst/>
        </c:spPr>
      </c:pivotFmt>
      <c:pivotFmt>
        <c:idx val="14"/>
        <c:spPr>
          <a:gradFill flip="none" rotWithShape="1">
            <a:gsLst>
              <a:gs pos="81000">
                <a:srgbClr val="C240D8"/>
              </a:gs>
              <a:gs pos="27000">
                <a:srgbClr val="9BF8F2"/>
              </a:gs>
            </a:gsLst>
            <a:lin ang="0" scaled="1"/>
            <a:tileRect/>
          </a:gradFill>
          <a:ln>
            <a:noFill/>
          </a:ln>
          <a:effectLst/>
        </c:spPr>
      </c:pivotFmt>
    </c:pivotFmts>
    <c:plotArea>
      <c:layout/>
      <c:barChart>
        <c:barDir val="bar"/>
        <c:grouping val="clustered"/>
        <c:varyColors val="0"/>
        <c:ser>
          <c:idx val="0"/>
          <c:order val="0"/>
          <c:tx>
            <c:strRef>
              <c:f>Pivots!$B$55</c:f>
              <c:strCache>
                <c:ptCount val="1"/>
                <c:pt idx="0">
                  <c:v>Total</c:v>
                </c:pt>
              </c:strCache>
            </c:strRef>
          </c:tx>
          <c:spPr>
            <a:gradFill flip="none" rotWithShape="1">
              <a:gsLst>
                <a:gs pos="81000">
                  <a:srgbClr val="C240D8"/>
                </a:gs>
                <a:gs pos="27000">
                  <a:srgbClr val="9BF8F2"/>
                </a:gs>
              </a:gsLst>
              <a:lin ang="0" scaled="1"/>
              <a:tileRect/>
            </a:gradFill>
            <a:ln>
              <a:noFill/>
            </a:ln>
            <a:effectLst/>
          </c:spPr>
          <c:invertIfNegative val="0"/>
          <c:dLbls>
            <c:spPr>
              <a:noFill/>
              <a:ln>
                <a:noFill/>
              </a:ln>
              <a:effectLst/>
            </c:spPr>
            <c:txPr>
              <a:bodyPr rot="0" spcFirstLastPara="1" vertOverflow="overflow" horzOverflow="overflow" vert="horz" wrap="none" lIns="38100" tIns="19050" rIns="38100" bIns="19050" anchor="b" anchorCtr="1">
                <a:spAutoFit/>
              </a:bodyPr>
              <a:lstStyle/>
              <a:p>
                <a:pPr algn="ctr">
                  <a:defRPr sz="800" b="0" i="0" u="none" strike="noStrike" kern="1200" baseline="0">
                    <a:solidFill>
                      <a:schemeClr val="bg1"/>
                    </a:solidFill>
                    <a:latin typeface="Avenir Next LT Pro Light" panose="020B0304020202020204" pitchFamily="34" charset="0"/>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Pivots!$A$56:$A$65</c:f>
              <c:strCache>
                <c:ptCount val="10"/>
                <c:pt idx="0">
                  <c:v>Farfetch</c:v>
                </c:pt>
                <c:pt idx="1">
                  <c:v>SSENSE</c:v>
                </c:pt>
                <c:pt idx="2">
                  <c:v>Newegg</c:v>
                </c:pt>
                <c:pt idx="3">
                  <c:v>Sephora</c:v>
                </c:pt>
                <c:pt idx="4">
                  <c:v>Revolution Beauty</c:v>
                </c:pt>
                <c:pt idx="5">
                  <c:v>Banggood</c:v>
                </c:pt>
                <c:pt idx="6">
                  <c:v>Bloomingdale's</c:v>
                </c:pt>
                <c:pt idx="7">
                  <c:v>Zolpo</c:v>
                </c:pt>
                <c:pt idx="8">
                  <c:v>Overstock</c:v>
                </c:pt>
                <c:pt idx="9">
                  <c:v>Shopbop</c:v>
                </c:pt>
              </c:strCache>
            </c:strRef>
          </c:cat>
          <c:val>
            <c:numRef>
              <c:f>Pivots!$B$56:$B$65</c:f>
              <c:numCache>
                <c:formatCode>0.00</c:formatCode>
                <c:ptCount val="10"/>
                <c:pt idx="0">
                  <c:v>82.570241141708536</c:v>
                </c:pt>
                <c:pt idx="1">
                  <c:v>82.015560559747485</c:v>
                </c:pt>
                <c:pt idx="2">
                  <c:v>81.52094105203706</c:v>
                </c:pt>
                <c:pt idx="3">
                  <c:v>80.623720624826035</c:v>
                </c:pt>
                <c:pt idx="4">
                  <c:v>78.844508672740943</c:v>
                </c:pt>
                <c:pt idx="5">
                  <c:v>78.105175264550255</c:v>
                </c:pt>
                <c:pt idx="6">
                  <c:v>78.046169704176236</c:v>
                </c:pt>
                <c:pt idx="7">
                  <c:v>77.66663011695907</c:v>
                </c:pt>
                <c:pt idx="8">
                  <c:v>74.636492995308785</c:v>
                </c:pt>
                <c:pt idx="9">
                  <c:v>74.273427335939118</c:v>
                </c:pt>
              </c:numCache>
            </c:numRef>
          </c:val>
          <c:extLst>
            <c:ext xmlns:c16="http://schemas.microsoft.com/office/drawing/2014/chart" uri="{C3380CC4-5D6E-409C-BE32-E72D297353CC}">
              <c16:uniqueId val="{00000001-DF02-440C-AFA6-72A82504B2F7}"/>
            </c:ext>
          </c:extLst>
        </c:ser>
        <c:dLbls>
          <c:showLegendKey val="0"/>
          <c:showVal val="0"/>
          <c:showCatName val="0"/>
          <c:showSerName val="0"/>
          <c:showPercent val="0"/>
          <c:showBubbleSize val="0"/>
        </c:dLbls>
        <c:gapWidth val="230"/>
        <c:overlap val="2"/>
        <c:axId val="1504352095"/>
        <c:axId val="1024036336"/>
      </c:barChart>
      <c:catAx>
        <c:axId val="1504352095"/>
        <c:scaling>
          <c:orientation val="maxMin"/>
        </c:scaling>
        <c:delete val="1"/>
        <c:axPos val="l"/>
        <c:numFmt formatCode="General" sourceLinked="1"/>
        <c:majorTickMark val="none"/>
        <c:minorTickMark val="none"/>
        <c:tickLblPos val="nextTo"/>
        <c:crossAx val="1024036336"/>
        <c:crosses val="autoZero"/>
        <c:auto val="1"/>
        <c:lblAlgn val="ctr"/>
        <c:lblOffset val="100"/>
        <c:noMultiLvlLbl val="0"/>
      </c:catAx>
      <c:valAx>
        <c:axId val="1024036336"/>
        <c:scaling>
          <c:orientation val="minMax"/>
        </c:scaling>
        <c:delete val="1"/>
        <c:axPos val="t"/>
        <c:numFmt formatCode="0.00" sourceLinked="1"/>
        <c:majorTickMark val="none"/>
        <c:minorTickMark val="none"/>
        <c:tickLblPos val="nextTo"/>
        <c:crossAx val="150435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[Site Performance changes.xlsx]Pivots!Parcels Pivot</c:name>
    <c:fmtId val="9"/>
  </c:pivotSource>
  <c:chart>
    <c:autoTitleDeleted val="1"/>
    <c:pivotFmts>
      <c:pivotFmt>
        <c:idx val="0"/>
        <c:spPr>
          <a:solidFill>
            <a:srgbClr val="194AFE"/>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BF8F2"/>
          </a:solidFill>
          <a:ln w="19050">
            <a:noFill/>
          </a:ln>
          <a:effectLst/>
        </c:spPr>
      </c:pivotFmt>
      <c:pivotFmt>
        <c:idx val="2"/>
        <c:spPr>
          <a:solidFill>
            <a:srgbClr val="194AFE"/>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BF8F2"/>
          </a:solidFill>
          <a:ln w="19050">
            <a:noFill/>
          </a:ln>
          <a:effectLst/>
        </c:spPr>
      </c:pivotFmt>
      <c:pivotFmt>
        <c:idx val="4"/>
        <c:spPr>
          <a:solidFill>
            <a:srgbClr val="194AFE"/>
          </a:solidFill>
          <a:ln w="19050">
            <a:noFill/>
          </a:ln>
          <a:effectLst/>
        </c:spPr>
      </c:pivotFmt>
      <c:pivotFmt>
        <c:idx val="5"/>
        <c:spPr>
          <a:solidFill>
            <a:srgbClr val="194AFE"/>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BF8F2"/>
          </a:solidFill>
          <a:ln w="19050">
            <a:noFill/>
          </a:ln>
          <a:effectLst/>
        </c:spPr>
      </c:pivotFmt>
      <c:pivotFmt>
        <c:idx val="7"/>
        <c:spPr>
          <a:solidFill>
            <a:srgbClr val="194AFE"/>
          </a:solidFill>
          <a:ln w="19050">
            <a:noFill/>
          </a:ln>
          <a:effectLst/>
        </c:spPr>
      </c:pivotFmt>
    </c:pivotFmts>
    <c:plotArea>
      <c:layout/>
      <c:doughnutChart>
        <c:varyColors val="1"/>
        <c:ser>
          <c:idx val="0"/>
          <c:order val="0"/>
          <c:tx>
            <c:strRef>
              <c:f>Pivots!$B$38</c:f>
              <c:strCache>
                <c:ptCount val="1"/>
                <c:pt idx="0">
                  <c:v>Total</c:v>
                </c:pt>
              </c:strCache>
            </c:strRef>
          </c:tx>
          <c:spPr>
            <a:solidFill>
              <a:srgbClr val="194AFE"/>
            </a:solidFill>
            <a:ln>
              <a:noFill/>
            </a:ln>
          </c:spPr>
          <c:dPt>
            <c:idx val="0"/>
            <c:bubble3D val="0"/>
            <c:spPr>
              <a:solidFill>
                <a:srgbClr val="9BF8F2"/>
              </a:solidFill>
              <a:ln w="19050">
                <a:noFill/>
              </a:ln>
              <a:effectLst/>
            </c:spPr>
            <c:extLst>
              <c:ext xmlns:c16="http://schemas.microsoft.com/office/drawing/2014/chart" uri="{C3380CC4-5D6E-409C-BE32-E72D297353CC}">
                <c16:uniqueId val="{00000001-F9D4-476E-A928-30077C79A8D5}"/>
              </c:ext>
            </c:extLst>
          </c:dPt>
          <c:dPt>
            <c:idx val="1"/>
            <c:bubble3D val="0"/>
            <c:spPr>
              <a:solidFill>
                <a:srgbClr val="194AFE"/>
              </a:solidFill>
              <a:ln w="19050">
                <a:noFill/>
              </a:ln>
              <a:effectLst/>
            </c:spPr>
            <c:extLst>
              <c:ext xmlns:c16="http://schemas.microsoft.com/office/drawing/2014/chart" uri="{C3380CC4-5D6E-409C-BE32-E72D297353CC}">
                <c16:uniqueId val="{00000003-F9D4-476E-A928-30077C79A8D5}"/>
              </c:ext>
            </c:extLst>
          </c:dPt>
          <c:cat>
            <c:strRef>
              <c:f>Pivots!$A$39:$A$40</c:f>
              <c:strCache>
                <c:ptCount val="2"/>
                <c:pt idx="0">
                  <c:v>Sum of Total Late</c:v>
                </c:pt>
                <c:pt idx="1">
                  <c:v>Sum of Total On Time</c:v>
                </c:pt>
              </c:strCache>
            </c:strRef>
          </c:cat>
          <c:val>
            <c:numRef>
              <c:f>Pivots!$B$39:$B$40</c:f>
              <c:numCache>
                <c:formatCode>_ * #,##0_ ;_ * \-#,##0_ ;_ * "-"??_ ;_ @_ </c:formatCode>
                <c:ptCount val="2"/>
                <c:pt idx="0">
                  <c:v>10</c:v>
                </c:pt>
                <c:pt idx="1">
                  <c:v>162</c:v>
                </c:pt>
              </c:numCache>
            </c:numRef>
          </c:val>
          <c:extLst>
            <c:ext xmlns:c16="http://schemas.microsoft.com/office/drawing/2014/chart" uri="{C3380CC4-5D6E-409C-BE32-E72D297353CC}">
              <c16:uniqueId val="{00000004-F9D4-476E-A928-30077C79A8D5}"/>
            </c:ext>
          </c:extLst>
        </c:ser>
        <c:dLbls>
          <c:showLegendKey val="0"/>
          <c:showVal val="0"/>
          <c:showCatName val="0"/>
          <c:showSerName val="0"/>
          <c:showPercent val="0"/>
          <c:showBubbleSize val="0"/>
          <c:showLeaderLines val="1"/>
        </c:dLbls>
        <c:firstSliceAng val="360"/>
        <c:holeSize val="8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3413603717786228E-2"/>
          <c:y val="1.4302742029916663E-2"/>
          <c:w val="0.97317279256442757"/>
          <c:h val="0.96066745941772913"/>
        </c:manualLayout>
      </c:layout>
      <c:bubbleChart>
        <c:varyColors val="0"/>
        <c:ser>
          <c:idx val="0"/>
          <c:order val="0"/>
          <c:tx>
            <c:v>Site Performance</c:v>
          </c:tx>
          <c:spPr>
            <a:gradFill flip="none" rotWithShape="1">
              <a:gsLst>
                <a:gs pos="24000">
                  <a:srgbClr val="100D83"/>
                </a:gs>
                <a:gs pos="79000">
                  <a:srgbClr val="7417BD"/>
                </a:gs>
              </a:gsLst>
              <a:path path="circle">
                <a:fillToRect l="100000" t="100000"/>
              </a:path>
              <a:tileRect r="-100000" b="-100000"/>
            </a:gradFill>
            <a:ln w="25400">
              <a:noFill/>
            </a:ln>
            <a:effectLst>
              <a:outerShdw blurRad="127000" sx="108000" sy="108000" algn="ctr" rotWithShape="0">
                <a:srgbClr val="7417BD">
                  <a:alpha val="80000"/>
                </a:srgbClr>
              </a:outerShdw>
            </a:effectLst>
          </c:spPr>
          <c:invertIfNegative val="0"/>
          <c:dLbls>
            <c:dLbl>
              <c:idx val="0"/>
              <c:tx>
                <c:rich>
                  <a:bodyPr/>
                  <a:lstStyle/>
                  <a:p>
                    <a:fld id="{855CCAE9-79D2-442D-9AFF-28BAD550C3A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2260-496C-8220-5952078BE045}"/>
                </c:ext>
              </c:extLst>
            </c:dLbl>
            <c:dLbl>
              <c:idx val="1"/>
              <c:tx>
                <c:rich>
                  <a:bodyPr/>
                  <a:lstStyle/>
                  <a:p>
                    <a:fld id="{8F49DC09-AB4A-4E8A-87EC-3638E50B3FB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260-496C-8220-5952078BE045}"/>
                </c:ext>
              </c:extLst>
            </c:dLbl>
            <c:dLbl>
              <c:idx val="2"/>
              <c:tx>
                <c:rich>
                  <a:bodyPr/>
                  <a:lstStyle/>
                  <a:p>
                    <a:fld id="{96E761EC-C8AF-4028-BE0C-0D95236D1E3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260-496C-8220-5952078BE045}"/>
                </c:ext>
              </c:extLst>
            </c:dLbl>
            <c:dLbl>
              <c:idx val="3"/>
              <c:tx>
                <c:rich>
                  <a:bodyPr/>
                  <a:lstStyle/>
                  <a:p>
                    <a:fld id="{2840262A-01A7-4423-ACF0-2D334BE49E1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260-496C-8220-5952078BE045}"/>
                </c:ext>
              </c:extLst>
            </c:dLbl>
            <c:dLbl>
              <c:idx val="4"/>
              <c:tx>
                <c:rich>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fld id="{A320AD62-5B00-4B29-A574-A5B51AE17678}" type="CELLRANGE">
                      <a:rPr lang="en-US"/>
                      <a:pPr>
                        <a:defRPr sz="1000">
                          <a:solidFill>
                            <a:schemeClr val="bg1"/>
                          </a:solidFill>
                          <a:latin typeface="Arial" panose="020B0604020202020204" pitchFamily="34" charset="0"/>
                          <a:cs typeface="Arial" panose="020B060402020202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manualLayout>
                      <c:w val="5.1221626915543252E-2"/>
                      <c:h val="3.3854166666666664E-2"/>
                    </c:manualLayout>
                  </c15:layout>
                  <c15:dlblFieldTable/>
                  <c15:showDataLabelsRange val="1"/>
                </c:ext>
                <c:ext xmlns:c16="http://schemas.microsoft.com/office/drawing/2014/chart" uri="{C3380CC4-5D6E-409C-BE32-E72D297353CC}">
                  <c16:uniqueId val="{00000004-2260-496C-8220-5952078BE04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Pivots!$K$28:$K$32</c:f>
              <c:numCache>
                <c:formatCode>General</c:formatCode>
                <c:ptCount val="5"/>
                <c:pt idx="0">
                  <c:v>1</c:v>
                </c:pt>
                <c:pt idx="1">
                  <c:v>7</c:v>
                </c:pt>
                <c:pt idx="2">
                  <c:v>4</c:v>
                </c:pt>
                <c:pt idx="3">
                  <c:v>2</c:v>
                </c:pt>
                <c:pt idx="4">
                  <c:v>6</c:v>
                </c:pt>
              </c:numCache>
            </c:numRef>
          </c:xVal>
          <c:yVal>
            <c:numRef>
              <c:f>Pivots!$L$28:$L$32</c:f>
              <c:numCache>
                <c:formatCode>General</c:formatCode>
                <c:ptCount val="5"/>
                <c:pt idx="0">
                  <c:v>3</c:v>
                </c:pt>
                <c:pt idx="1">
                  <c:v>2</c:v>
                </c:pt>
                <c:pt idx="2">
                  <c:v>1</c:v>
                </c:pt>
                <c:pt idx="3">
                  <c:v>8</c:v>
                </c:pt>
                <c:pt idx="4">
                  <c:v>6</c:v>
                </c:pt>
              </c:numCache>
            </c:numRef>
          </c:yVal>
          <c:bubbleSize>
            <c:numRef>
              <c:f>Pivots!$M$28:$M$32</c:f>
              <c:numCache>
                <c:formatCode>General</c:formatCode>
                <c:ptCount val="5"/>
                <c:pt idx="0">
                  <c:v>3</c:v>
                </c:pt>
                <c:pt idx="1">
                  <c:v>4</c:v>
                </c:pt>
                <c:pt idx="2">
                  <c:v>3.5</c:v>
                </c:pt>
                <c:pt idx="3" formatCode="0.00">
                  <c:v>3.2351334472027027</c:v>
                </c:pt>
                <c:pt idx="4" formatCode="0.00">
                  <c:v>4.1725253305445795</c:v>
                </c:pt>
              </c:numCache>
            </c:numRef>
          </c:bubbleSize>
          <c:bubble3D val="0"/>
          <c:extLst>
            <c:ext xmlns:c15="http://schemas.microsoft.com/office/drawing/2012/chart" uri="{02D57815-91ED-43cb-92C2-25804820EDAC}">
              <c15:datalabelsRange>
                <c15:f>Pivots!$O$28:$O$32</c15:f>
                <c15:dlblRangeCache>
                  <c:ptCount val="5"/>
                  <c:pt idx="0">
                    <c:v>3</c:v>
                  </c:pt>
                  <c:pt idx="1">
                    <c:v>4</c:v>
                  </c:pt>
                  <c:pt idx="2">
                    <c:v>3.5</c:v>
                  </c:pt>
                  <c:pt idx="3">
                    <c:v>3.24</c:v>
                  </c:pt>
                </c15:dlblRangeCache>
              </c15:datalabelsRange>
            </c:ext>
            <c:ext xmlns:c16="http://schemas.microsoft.com/office/drawing/2014/chart" uri="{C3380CC4-5D6E-409C-BE32-E72D297353CC}">
              <c16:uniqueId val="{00000005-2260-496C-8220-5952078BE045}"/>
            </c:ext>
          </c:extLst>
        </c:ser>
        <c:ser>
          <c:idx val="1"/>
          <c:order val="1"/>
          <c:tx>
            <c:v>Max</c:v>
          </c:tx>
          <c:spPr>
            <a:gradFill>
              <a:gsLst>
                <a:gs pos="24000">
                  <a:srgbClr val="100D83"/>
                </a:gs>
                <a:gs pos="79000">
                  <a:srgbClr val="DD115E"/>
                </a:gs>
              </a:gsLst>
              <a:path path="circle">
                <a:fillToRect l="100000" t="100000"/>
              </a:path>
            </a:gradFill>
            <a:ln w="25400">
              <a:noFill/>
            </a:ln>
            <a:effectLst>
              <a:outerShdw blurRad="152400" sx="105000" sy="105000" algn="ctr" rotWithShape="0">
                <a:srgbClr val="DD115E">
                  <a:alpha val="88000"/>
                </a:srgbClr>
              </a:outerShdw>
            </a:effectLst>
          </c:spPr>
          <c:invertIfNegative val="0"/>
          <c:dLbls>
            <c:dLbl>
              <c:idx val="0"/>
              <c:tx>
                <c:rich>
                  <a:bodyPr/>
                  <a:lstStyle/>
                  <a:p>
                    <a:fld id="{DC707979-2A19-4B23-A2F0-392467EEBF5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2260-496C-8220-5952078BE045}"/>
                </c:ext>
              </c:extLst>
            </c:dLbl>
            <c:dLbl>
              <c:idx val="1"/>
              <c:tx>
                <c:rich>
                  <a:bodyPr/>
                  <a:lstStyle/>
                  <a:p>
                    <a:fld id="{5E49420B-E9E2-48E5-B401-E2414DEE21F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260-496C-8220-5952078BE045}"/>
                </c:ext>
              </c:extLst>
            </c:dLbl>
            <c:dLbl>
              <c:idx val="2"/>
              <c:tx>
                <c:rich>
                  <a:bodyPr/>
                  <a:lstStyle/>
                  <a:p>
                    <a:fld id="{854D7A85-4C88-42AD-9083-40ED5C3148F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260-496C-8220-5952078BE045}"/>
                </c:ext>
              </c:extLst>
            </c:dLbl>
            <c:dLbl>
              <c:idx val="3"/>
              <c:tx>
                <c:rich>
                  <a:bodyPr/>
                  <a:lstStyle/>
                  <a:p>
                    <a:fld id="{0B006C51-6A02-49E6-8128-5FB16A2DF48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260-496C-8220-5952078BE045}"/>
                </c:ext>
              </c:extLst>
            </c:dLbl>
            <c:dLbl>
              <c:idx val="4"/>
              <c:tx>
                <c:rich>
                  <a:bodyPr/>
                  <a:lstStyle/>
                  <a:p>
                    <a:fld id="{2C56913F-1AD6-4A36-94BA-40F71364650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260-496C-8220-5952078BE045}"/>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Pivots!$K$28:$K$32</c:f>
              <c:numCache>
                <c:formatCode>General</c:formatCode>
                <c:ptCount val="5"/>
                <c:pt idx="0">
                  <c:v>1</c:v>
                </c:pt>
                <c:pt idx="1">
                  <c:v>7</c:v>
                </c:pt>
                <c:pt idx="2">
                  <c:v>4</c:v>
                </c:pt>
                <c:pt idx="3">
                  <c:v>2</c:v>
                </c:pt>
                <c:pt idx="4">
                  <c:v>6</c:v>
                </c:pt>
              </c:numCache>
            </c:numRef>
          </c:xVal>
          <c:yVal>
            <c:numRef>
              <c:f>Pivots!$L$28:$L$32</c:f>
              <c:numCache>
                <c:formatCode>General</c:formatCode>
                <c:ptCount val="5"/>
                <c:pt idx="0">
                  <c:v>3</c:v>
                </c:pt>
                <c:pt idx="1">
                  <c:v>2</c:v>
                </c:pt>
                <c:pt idx="2">
                  <c:v>1</c:v>
                </c:pt>
                <c:pt idx="3">
                  <c:v>8</c:v>
                </c:pt>
                <c:pt idx="4">
                  <c:v>6</c:v>
                </c:pt>
              </c:numCache>
            </c:numRef>
          </c:yVal>
          <c:bubbleSize>
            <c:numRef>
              <c:f>Pivots!$N$28:$N$32</c:f>
              <c:numCache>
                <c:formatCode>General</c:formatCode>
                <c:ptCount val="5"/>
                <c:pt idx="0">
                  <c:v>0</c:v>
                </c:pt>
                <c:pt idx="1">
                  <c:v>0</c:v>
                </c:pt>
                <c:pt idx="2">
                  <c:v>0</c:v>
                </c:pt>
                <c:pt idx="3">
                  <c:v>0</c:v>
                </c:pt>
                <c:pt idx="4" formatCode="0.00">
                  <c:v>4.1725253305445795</c:v>
                </c:pt>
              </c:numCache>
            </c:numRef>
          </c:bubbleSize>
          <c:bubble3D val="0"/>
          <c:extLst>
            <c:ext xmlns:c15="http://schemas.microsoft.com/office/drawing/2012/chart" uri="{02D57815-91ED-43cb-92C2-25804820EDAC}">
              <c15:datalabelsRange>
                <c15:f>Pivots!$N$28:$N$32</c15:f>
                <c15:dlblRangeCache>
                  <c:ptCount val="5"/>
                  <c:pt idx="4">
                    <c:v>4.17</c:v>
                  </c:pt>
                </c15:dlblRangeCache>
              </c15:datalabelsRange>
            </c:ext>
            <c:ext xmlns:c16="http://schemas.microsoft.com/office/drawing/2014/chart" uri="{C3380CC4-5D6E-409C-BE32-E72D297353CC}">
              <c16:uniqueId val="{0000000B-2260-496C-8220-5952078BE045}"/>
            </c:ext>
          </c:extLst>
        </c:ser>
        <c:dLbls>
          <c:showLegendKey val="0"/>
          <c:showVal val="0"/>
          <c:showCatName val="0"/>
          <c:showSerName val="0"/>
          <c:showPercent val="0"/>
          <c:showBubbleSize val="0"/>
        </c:dLbls>
        <c:bubbleScale val="70"/>
        <c:showNegBubbles val="0"/>
        <c:axId val="245952016"/>
        <c:axId val="1579949456"/>
      </c:bubbleChart>
      <c:valAx>
        <c:axId val="245952016"/>
        <c:scaling>
          <c:orientation val="maxMin"/>
          <c:max val="8"/>
          <c:min val="0"/>
        </c:scaling>
        <c:delete val="1"/>
        <c:axPos val="b"/>
        <c:numFmt formatCode="General" sourceLinked="1"/>
        <c:majorTickMark val="none"/>
        <c:minorTickMark val="none"/>
        <c:tickLblPos val="nextTo"/>
        <c:crossAx val="1579949456"/>
        <c:crosses val="autoZero"/>
        <c:crossBetween val="midCat"/>
      </c:valAx>
      <c:valAx>
        <c:axId val="1579949456"/>
        <c:scaling>
          <c:orientation val="minMax"/>
          <c:max val="9"/>
          <c:min val="0"/>
        </c:scaling>
        <c:delete val="1"/>
        <c:axPos val="r"/>
        <c:numFmt formatCode="General" sourceLinked="1"/>
        <c:majorTickMark val="none"/>
        <c:minorTickMark val="none"/>
        <c:tickLblPos val="nextTo"/>
        <c:crossAx val="2459520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61000">
                  <a:srgbClr val="9947F7"/>
                </a:gs>
                <a:gs pos="4000">
                  <a:srgbClr val="DC25FA"/>
                </a:gs>
              </a:gsLst>
              <a:lin ang="5400000" scaled="1"/>
            </a:gradFill>
            <a:ln w="146050">
              <a:solidFill>
                <a:schemeClr val="tx1"/>
              </a:solidFill>
            </a:ln>
          </c:spPr>
          <c:dPt>
            <c:idx val="0"/>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01-12B2-4639-86B1-8E00C01B6C4E}"/>
              </c:ext>
            </c:extLst>
          </c:dPt>
          <c:dPt>
            <c:idx val="1"/>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03-12B2-4639-86B1-8E00C01B6C4E}"/>
              </c:ext>
            </c:extLst>
          </c:dPt>
          <c:dPt>
            <c:idx val="2"/>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05-12B2-4639-86B1-8E00C01B6C4E}"/>
              </c:ext>
            </c:extLst>
          </c:dPt>
          <c:dPt>
            <c:idx val="3"/>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07-12B2-4639-86B1-8E00C01B6C4E}"/>
              </c:ext>
            </c:extLst>
          </c:dPt>
          <c:dPt>
            <c:idx val="4"/>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09-12B2-4639-86B1-8E00C01B6C4E}"/>
              </c:ext>
            </c:extLst>
          </c:dPt>
          <c:dPt>
            <c:idx val="5"/>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0B-12B2-4639-86B1-8E00C01B6C4E}"/>
              </c:ext>
            </c:extLst>
          </c:dPt>
          <c:dPt>
            <c:idx val="6"/>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0D-12B2-4639-86B1-8E00C01B6C4E}"/>
              </c:ext>
            </c:extLst>
          </c:dPt>
          <c:dPt>
            <c:idx val="7"/>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0F-12B2-4639-86B1-8E00C01B6C4E}"/>
              </c:ext>
            </c:extLst>
          </c:dPt>
          <c:dPt>
            <c:idx val="8"/>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11-12B2-4639-86B1-8E00C01B6C4E}"/>
              </c:ext>
            </c:extLst>
          </c:dPt>
          <c:dPt>
            <c:idx val="9"/>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13-12B2-4639-86B1-8E00C01B6C4E}"/>
              </c:ext>
            </c:extLst>
          </c:dPt>
          <c:dPt>
            <c:idx val="10"/>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15-12B2-4639-86B1-8E00C01B6C4E}"/>
              </c:ext>
            </c:extLst>
          </c:dPt>
          <c:dPt>
            <c:idx val="11"/>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17-12B2-4639-86B1-8E00C01B6C4E}"/>
              </c:ext>
            </c:extLst>
          </c:dPt>
          <c:dPt>
            <c:idx val="12"/>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19-12B2-4639-86B1-8E00C01B6C4E}"/>
              </c:ext>
            </c:extLst>
          </c:dPt>
          <c:dPt>
            <c:idx val="13"/>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1B-12B2-4639-86B1-8E00C01B6C4E}"/>
              </c:ext>
            </c:extLst>
          </c:dPt>
          <c:dPt>
            <c:idx val="14"/>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1D-12B2-4639-86B1-8E00C01B6C4E}"/>
              </c:ext>
            </c:extLst>
          </c:dPt>
          <c:dPt>
            <c:idx val="15"/>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1F-12B2-4639-86B1-8E00C01B6C4E}"/>
              </c:ext>
            </c:extLst>
          </c:dPt>
          <c:dPt>
            <c:idx val="16"/>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21-12B2-4639-86B1-8E00C01B6C4E}"/>
              </c:ext>
            </c:extLst>
          </c:dPt>
          <c:dPt>
            <c:idx val="17"/>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23-12B2-4639-86B1-8E00C01B6C4E}"/>
              </c:ext>
            </c:extLst>
          </c:dPt>
          <c:dPt>
            <c:idx val="18"/>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25-12B2-4639-86B1-8E00C01B6C4E}"/>
              </c:ext>
            </c:extLst>
          </c:dPt>
          <c:dPt>
            <c:idx val="19"/>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27-12B2-4639-86B1-8E00C01B6C4E}"/>
              </c:ext>
            </c:extLst>
          </c:dPt>
          <c:dPt>
            <c:idx val="20"/>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29-12B2-4639-86B1-8E00C01B6C4E}"/>
              </c:ext>
            </c:extLst>
          </c:dPt>
          <c:dPt>
            <c:idx val="21"/>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2B-12B2-4639-86B1-8E00C01B6C4E}"/>
              </c:ext>
            </c:extLst>
          </c:dPt>
          <c:dPt>
            <c:idx val="22"/>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2D-12B2-4639-86B1-8E00C01B6C4E}"/>
              </c:ext>
            </c:extLst>
          </c:dPt>
          <c:dPt>
            <c:idx val="23"/>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2F-12B2-4639-86B1-8E00C01B6C4E}"/>
              </c:ext>
            </c:extLst>
          </c:dPt>
          <c:dPt>
            <c:idx val="24"/>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31-12B2-4639-86B1-8E00C01B6C4E}"/>
              </c:ext>
            </c:extLst>
          </c:dPt>
          <c:dPt>
            <c:idx val="25"/>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33-12B2-4639-86B1-8E00C01B6C4E}"/>
              </c:ext>
            </c:extLst>
          </c:dPt>
          <c:dPt>
            <c:idx val="26"/>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35-12B2-4639-86B1-8E00C01B6C4E}"/>
              </c:ext>
            </c:extLst>
          </c:dPt>
          <c:dPt>
            <c:idx val="27"/>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37-12B2-4639-86B1-8E00C01B6C4E}"/>
              </c:ext>
            </c:extLst>
          </c:dPt>
          <c:dPt>
            <c:idx val="28"/>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39-12B2-4639-86B1-8E00C01B6C4E}"/>
              </c:ext>
            </c:extLst>
          </c:dPt>
          <c:dPt>
            <c:idx val="29"/>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3B-12B2-4639-86B1-8E00C01B6C4E}"/>
              </c:ext>
            </c:extLst>
          </c:dPt>
          <c:dPt>
            <c:idx val="30"/>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3D-12B2-4639-86B1-8E00C01B6C4E}"/>
              </c:ext>
            </c:extLst>
          </c:dPt>
          <c:dPt>
            <c:idx val="31"/>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3F-12B2-4639-86B1-8E00C01B6C4E}"/>
              </c:ext>
            </c:extLst>
          </c:dPt>
          <c:dPt>
            <c:idx val="32"/>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41-12B2-4639-86B1-8E00C01B6C4E}"/>
              </c:ext>
            </c:extLst>
          </c:dPt>
          <c:dPt>
            <c:idx val="33"/>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43-12B2-4639-86B1-8E00C01B6C4E}"/>
              </c:ext>
            </c:extLst>
          </c:dPt>
          <c:dPt>
            <c:idx val="34"/>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45-12B2-4639-86B1-8E00C01B6C4E}"/>
              </c:ext>
            </c:extLst>
          </c:dPt>
          <c:dPt>
            <c:idx val="35"/>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47-12B2-4639-86B1-8E00C01B6C4E}"/>
              </c:ext>
            </c:extLst>
          </c:dPt>
          <c:dPt>
            <c:idx val="36"/>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49-12B2-4639-86B1-8E00C01B6C4E}"/>
              </c:ext>
            </c:extLst>
          </c:dPt>
          <c:dPt>
            <c:idx val="37"/>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4B-12B2-4639-86B1-8E00C01B6C4E}"/>
              </c:ext>
            </c:extLst>
          </c:dPt>
          <c:dPt>
            <c:idx val="38"/>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4D-12B2-4639-86B1-8E00C01B6C4E}"/>
              </c:ext>
            </c:extLst>
          </c:dPt>
          <c:dPt>
            <c:idx val="39"/>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4F-12B2-4639-86B1-8E00C01B6C4E}"/>
              </c:ext>
            </c:extLst>
          </c:dPt>
          <c:dPt>
            <c:idx val="40"/>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51-12B2-4639-86B1-8E00C01B6C4E}"/>
              </c:ext>
            </c:extLst>
          </c:dPt>
          <c:dPt>
            <c:idx val="41"/>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53-12B2-4639-86B1-8E00C01B6C4E}"/>
              </c:ext>
            </c:extLst>
          </c:dPt>
          <c:dPt>
            <c:idx val="42"/>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55-12B2-4639-86B1-8E00C01B6C4E}"/>
              </c:ext>
            </c:extLst>
          </c:dPt>
          <c:dPt>
            <c:idx val="43"/>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57-12B2-4639-86B1-8E00C01B6C4E}"/>
              </c:ext>
            </c:extLst>
          </c:dPt>
          <c:dPt>
            <c:idx val="44"/>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59-12B2-4639-86B1-8E00C01B6C4E}"/>
              </c:ext>
            </c:extLst>
          </c:dPt>
          <c:dPt>
            <c:idx val="45"/>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5B-12B2-4639-86B1-8E00C01B6C4E}"/>
              </c:ext>
            </c:extLst>
          </c:dPt>
          <c:dPt>
            <c:idx val="46"/>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5D-12B2-4639-86B1-8E00C01B6C4E}"/>
              </c:ext>
            </c:extLst>
          </c:dPt>
          <c:dPt>
            <c:idx val="47"/>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5F-12B2-4639-86B1-8E00C01B6C4E}"/>
              </c:ext>
            </c:extLst>
          </c:dPt>
          <c:dPt>
            <c:idx val="48"/>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61-12B2-4639-86B1-8E00C01B6C4E}"/>
              </c:ext>
            </c:extLst>
          </c:dPt>
          <c:dPt>
            <c:idx val="49"/>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63-12B2-4639-86B1-8E00C01B6C4E}"/>
              </c:ext>
            </c:extLst>
          </c:dPt>
          <c:dPt>
            <c:idx val="50"/>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65-12B2-4639-86B1-8E00C01B6C4E}"/>
              </c:ext>
            </c:extLst>
          </c:dPt>
          <c:dPt>
            <c:idx val="51"/>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67-12B2-4639-86B1-8E00C01B6C4E}"/>
              </c:ext>
            </c:extLst>
          </c:dPt>
          <c:dPt>
            <c:idx val="52"/>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69-12B2-4639-86B1-8E00C01B6C4E}"/>
              </c:ext>
            </c:extLst>
          </c:dPt>
          <c:dPt>
            <c:idx val="53"/>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6B-12B2-4639-86B1-8E00C01B6C4E}"/>
              </c:ext>
            </c:extLst>
          </c:dPt>
          <c:dPt>
            <c:idx val="54"/>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6D-12B2-4639-86B1-8E00C01B6C4E}"/>
              </c:ext>
            </c:extLst>
          </c:dPt>
          <c:dPt>
            <c:idx val="55"/>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6F-12B2-4639-86B1-8E00C01B6C4E}"/>
              </c:ext>
            </c:extLst>
          </c:dPt>
          <c:dPt>
            <c:idx val="56"/>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71-12B2-4639-86B1-8E00C01B6C4E}"/>
              </c:ext>
            </c:extLst>
          </c:dPt>
          <c:dPt>
            <c:idx val="57"/>
            <c:bubble3D val="0"/>
            <c:spPr>
              <a:gradFill>
                <a:gsLst>
                  <a:gs pos="61000">
                    <a:srgbClr val="9947F7"/>
                  </a:gs>
                  <a:gs pos="4000">
                    <a:srgbClr val="DC25FA"/>
                  </a:gs>
                </a:gsLst>
                <a:lin ang="5400000" scaled="1"/>
              </a:gradFill>
              <a:ln w="146050">
                <a:solidFill>
                  <a:schemeClr val="tx1"/>
                </a:solidFill>
              </a:ln>
              <a:effectLst/>
            </c:spPr>
            <c:extLst>
              <c:ext xmlns:c16="http://schemas.microsoft.com/office/drawing/2014/chart" uri="{C3380CC4-5D6E-409C-BE32-E72D297353CC}">
                <c16:uniqueId val="{00000073-12B2-4639-86B1-8E00C01B6C4E}"/>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0-C026-4F8D-87AE-85329B115BF0}"/>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c:v>
          </c:tx>
          <c:dPt>
            <c:idx val="0"/>
            <c:bubble3D val="0"/>
            <c:spPr>
              <a:solidFill>
                <a:srgbClr val="9BF8F2">
                  <a:alpha val="0"/>
                </a:srgbClr>
              </a:solidFill>
              <a:ln w="19050">
                <a:noFill/>
              </a:ln>
              <a:effectLst/>
            </c:spPr>
            <c:extLst>
              <c:ext xmlns:c16="http://schemas.microsoft.com/office/drawing/2014/chart" uri="{C3380CC4-5D6E-409C-BE32-E72D297353CC}">
                <c16:uniqueId val="{00000002-C026-4F8D-87AE-85329B115BF0}"/>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03-C026-4F8D-87AE-85329B115BF0}"/>
              </c:ext>
            </c:extLst>
          </c:dPt>
          <c:val>
            <c:numRef>
              <c:f>Pivots!$K$8:$L$8</c:f>
              <c:numCache>
                <c:formatCode>0%</c:formatCode>
                <c:ptCount val="2"/>
                <c:pt idx="0">
                  <c:v>0.74273427335939113</c:v>
                </c:pt>
                <c:pt idx="1">
                  <c:v>0.25726572664060887</c:v>
                </c:pt>
              </c:numCache>
            </c:numRef>
          </c:val>
          <c:extLst>
            <c:ext xmlns:c16="http://schemas.microsoft.com/office/drawing/2014/chart" uri="{C3380CC4-5D6E-409C-BE32-E72D297353CC}">
              <c16:uniqueId val="{00000001-C026-4F8D-87AE-85329B115BF0}"/>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[Site Performance changes.xlsx]Pivots!Monthly Income Pivot</c:name>
    <c:fmtId val="1"/>
  </c:pivotSource>
  <c:chart>
    <c:autoTitleDeleted val="0"/>
    <c:pivotFmts>
      <c:pivotFmt>
        <c:idx val="0"/>
        <c:spPr>
          <a:gradFill flip="none" rotWithShape="1">
            <a:gsLst>
              <a:gs pos="31000">
                <a:srgbClr val="194AFE"/>
              </a:gs>
              <a:gs pos="100000">
                <a:schemeClr val="tx1"/>
              </a:gs>
            </a:gsLst>
            <a:lin ang="54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2700" cap="rnd">
            <a:solidFill>
              <a:srgbClr val="194AFE"/>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Pivots!$B$9</c:f>
              <c:strCache>
                <c:ptCount val="1"/>
                <c:pt idx="0">
                  <c:v>Sum of Actual Income</c:v>
                </c:pt>
              </c:strCache>
            </c:strRef>
          </c:tx>
          <c:spPr>
            <a:gradFill flip="none" rotWithShape="1">
              <a:gsLst>
                <a:gs pos="31000">
                  <a:srgbClr val="194AFE"/>
                </a:gs>
                <a:gs pos="100000">
                  <a:schemeClr val="tx1"/>
                </a:gs>
              </a:gsLst>
              <a:lin ang="5400000" scaled="1"/>
              <a:tileRect/>
            </a:gradFill>
            <a:ln>
              <a:noFill/>
            </a:ln>
            <a:effectLst>
              <a:outerShdw blurRad="57150" dist="19050" dir="5400000" algn="ctr" rotWithShape="0">
                <a:srgbClr val="000000">
                  <a:alpha val="63000"/>
                </a:srgbClr>
              </a:outerShdw>
            </a:effectLst>
          </c:spPr>
          <c:cat>
            <c:strRef>
              <c:f>Pivots!$A$10:$A$22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Pivots!$B$10:$B$22</c:f>
              <c:numCache>
                <c:formatCode>_ * #,##0_ ;_ * \-#,##0_ ;_ * "-"??_ ;_ @_ </c:formatCode>
                <c:ptCount val="12"/>
                <c:pt idx="0">
                  <c:v>130.43950000000001</c:v>
                </c:pt>
                <c:pt idx="1">
                  <c:v>82.133200000000002</c:v>
                </c:pt>
                <c:pt idx="2">
                  <c:v>77.581999999999994</c:v>
                </c:pt>
                <c:pt idx="3">
                  <c:v>258.61939999999998</c:v>
                </c:pt>
                <c:pt idx="4">
                  <c:v>324.95409999999998</c:v>
                </c:pt>
                <c:pt idx="5">
                  <c:v>484.39870000000002</c:v>
                </c:pt>
                <c:pt idx="6">
                  <c:v>332.01029999999997</c:v>
                </c:pt>
                <c:pt idx="7">
                  <c:v>420.5754</c:v>
                </c:pt>
                <c:pt idx="8">
                  <c:v>310.54390000000001</c:v>
                </c:pt>
                <c:pt idx="9">
                  <c:v>255.4513</c:v>
                </c:pt>
                <c:pt idx="10">
                  <c:v>277.16379999999998</c:v>
                </c:pt>
                <c:pt idx="11">
                  <c:v>451.58449999999999</c:v>
                </c:pt>
              </c:numCache>
            </c:numRef>
          </c:val>
          <c:extLst>
            <c:ext xmlns:c16="http://schemas.microsoft.com/office/drawing/2014/chart" uri="{C3380CC4-5D6E-409C-BE32-E72D297353CC}">
              <c16:uniqueId val="{00000000-577A-4E19-B310-F4B35E5D7C51}"/>
            </c:ext>
          </c:extLst>
        </c:ser>
        <c:dLbls>
          <c:showLegendKey val="0"/>
          <c:showVal val="0"/>
          <c:showCatName val="0"/>
          <c:showSerName val="0"/>
          <c:showPercent val="0"/>
          <c:showBubbleSize val="0"/>
        </c:dLbls>
        <c:axId val="995251919"/>
        <c:axId val="996344543"/>
      </c:areaChart>
      <c:lineChart>
        <c:grouping val="standard"/>
        <c:varyColors val="0"/>
        <c:ser>
          <c:idx val="1"/>
          <c:order val="1"/>
          <c:tx>
            <c:strRef>
              <c:f>Pivots!$C$9</c:f>
              <c:strCache>
                <c:ptCount val="1"/>
                <c:pt idx="0">
                  <c:v>Sum of Actual Income2</c:v>
                </c:pt>
              </c:strCache>
            </c:strRef>
          </c:tx>
          <c:spPr>
            <a:ln w="12700" cap="rnd">
              <a:solidFill>
                <a:srgbClr val="194AFE"/>
              </a:solidFill>
              <a:round/>
            </a:ln>
            <a:effectLst>
              <a:outerShdw blurRad="57150" dist="19050" dir="5400000" algn="ctr" rotWithShape="0">
                <a:srgbClr val="000000">
                  <a:alpha val="63000"/>
                </a:srgbClr>
              </a:outerShdw>
            </a:effectLst>
          </c:spPr>
          <c:marker>
            <c:symbol val="none"/>
          </c:marker>
          <c:cat>
            <c:strRef>
              <c:f>Pivots!$A$10:$A$22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Pivots!$C$10:$C$22</c:f>
              <c:numCache>
                <c:formatCode>_ * #,##0_ ;_ * \-#,##0_ ;_ * "-"??_ ;_ @_ </c:formatCode>
                <c:ptCount val="12"/>
                <c:pt idx="0">
                  <c:v>130.43950000000001</c:v>
                </c:pt>
                <c:pt idx="1">
                  <c:v>82.133200000000002</c:v>
                </c:pt>
                <c:pt idx="2">
                  <c:v>77.581999999999994</c:v>
                </c:pt>
                <c:pt idx="3">
                  <c:v>258.61939999999998</c:v>
                </c:pt>
                <c:pt idx="4">
                  <c:v>324.95409999999998</c:v>
                </c:pt>
                <c:pt idx="5">
                  <c:v>484.39870000000002</c:v>
                </c:pt>
                <c:pt idx="6">
                  <c:v>332.01029999999997</c:v>
                </c:pt>
                <c:pt idx="7">
                  <c:v>420.5754</c:v>
                </c:pt>
                <c:pt idx="8">
                  <c:v>310.54390000000001</c:v>
                </c:pt>
                <c:pt idx="9">
                  <c:v>255.4513</c:v>
                </c:pt>
                <c:pt idx="10">
                  <c:v>277.16379999999998</c:v>
                </c:pt>
                <c:pt idx="11">
                  <c:v>451.58449999999999</c:v>
                </c:pt>
              </c:numCache>
            </c:numRef>
          </c:val>
          <c:smooth val="0"/>
          <c:extLst>
            <c:ext xmlns:c16="http://schemas.microsoft.com/office/drawing/2014/chart" uri="{C3380CC4-5D6E-409C-BE32-E72D297353CC}">
              <c16:uniqueId val="{00000001-577A-4E19-B310-F4B35E5D7C51}"/>
            </c:ext>
          </c:extLst>
        </c:ser>
        <c:dLbls>
          <c:showLegendKey val="0"/>
          <c:showVal val="0"/>
          <c:showCatName val="0"/>
          <c:showSerName val="0"/>
          <c:showPercent val="0"/>
          <c:showBubbleSize val="0"/>
        </c:dLbls>
        <c:marker val="1"/>
        <c:smooth val="0"/>
        <c:axId val="995251919"/>
        <c:axId val="996344543"/>
      </c:lineChart>
      <c:catAx>
        <c:axId val="99525191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344543"/>
        <c:crosses val="autoZero"/>
        <c:auto val="1"/>
        <c:lblAlgn val="ctr"/>
        <c:lblOffset val="100"/>
        <c:noMultiLvlLbl val="0"/>
      </c:catAx>
      <c:valAx>
        <c:axId val="996344543"/>
        <c:scaling>
          <c:orientation val="minMax"/>
        </c:scaling>
        <c:delete val="1"/>
        <c:axPos val="l"/>
        <c:numFmt formatCode="_ * #,##0_ ;_ * \-#,##0_ ;_ * &quot;-&quot;??_ ;_ @_ " sourceLinked="1"/>
        <c:majorTickMark val="none"/>
        <c:minorTickMark val="none"/>
        <c:tickLblPos val="nextTo"/>
        <c:crossAx val="9952519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hyperlink" Target="https://www.exelot.com" TargetMode="External"/><Relationship Id="rId7" Type="http://schemas.openxmlformats.org/officeDocument/2006/relationships/chart" Target="../charts/chart3.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2.xml"/><Relationship Id="rId5" Type="http://schemas.openxmlformats.org/officeDocument/2006/relationships/hyperlink" Target="#'Parcel Flow Process'!A1"/><Relationship Id="rId4" Type="http://schemas.openxmlformats.org/officeDocument/2006/relationships/hyperlink" Target="#'Site Performance'!A1"/><Relationship Id="rId9" Type="http://schemas.openxmlformats.org/officeDocument/2006/relationships/chart" Target="../charts/chart5.xml"/></Relationships>
</file>

<file path=xl/drawings/_rels/drawing2.xml.rels><?xml version="1.0" encoding="UTF-8" standalone="yes"?>
<Relationships xmlns="http://schemas.openxmlformats.org/package/2006/relationships"><Relationship Id="rId3" Type="http://schemas.openxmlformats.org/officeDocument/2006/relationships/hyperlink" Target="#'Site Performance'!A1"/><Relationship Id="rId2" Type="http://schemas.openxmlformats.org/officeDocument/2006/relationships/hyperlink" Target="https://www.exelot.com" TargetMode="External"/><Relationship Id="rId1" Type="http://schemas.openxmlformats.org/officeDocument/2006/relationships/image" Target="../media/image1.png"/><Relationship Id="rId4" Type="http://schemas.openxmlformats.org/officeDocument/2006/relationships/hyperlink" Target="#'Parcel Flow Process'!A1"/></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11</xdr:col>
      <xdr:colOff>381000</xdr:colOff>
      <xdr:row>10</xdr:row>
      <xdr:rowOff>93132</xdr:rowOff>
    </xdr:from>
    <xdr:to>
      <xdr:col>19</xdr:col>
      <xdr:colOff>76200</xdr:colOff>
      <xdr:row>34</xdr:row>
      <xdr:rowOff>65132</xdr:rowOff>
    </xdr:to>
    <xdr:graphicFrame macro="">
      <xdr:nvGraphicFramePr>
        <xdr:cNvPr id="48" name="Chart 47">
          <a:extLst>
            <a:ext uri="{FF2B5EF4-FFF2-40B4-BE49-F238E27FC236}">
              <a16:creationId xmlns:a16="http://schemas.microsoft.com/office/drawing/2014/main" id="{438F27D5-ADAD-4148-86BB-E1E7F271D6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0</xdr:row>
      <xdr:rowOff>0</xdr:rowOff>
    </xdr:from>
    <xdr:to>
      <xdr:col>28</xdr:col>
      <xdr:colOff>200820</xdr:colOff>
      <xdr:row>2</xdr:row>
      <xdr:rowOff>43255</xdr:rowOff>
    </xdr:to>
    <xdr:grpSp>
      <xdr:nvGrpSpPr>
        <xdr:cNvPr id="24" name="Group 23">
          <a:extLst>
            <a:ext uri="{FF2B5EF4-FFF2-40B4-BE49-F238E27FC236}">
              <a16:creationId xmlns:a16="http://schemas.microsoft.com/office/drawing/2014/main" id="{0109505F-7391-4360-B023-D3E201952BAF}"/>
            </a:ext>
          </a:extLst>
        </xdr:cNvPr>
        <xdr:cNvGrpSpPr/>
      </xdr:nvGrpSpPr>
      <xdr:grpSpPr>
        <a:xfrm>
          <a:off x="7620" y="0"/>
          <a:ext cx="17262000" cy="415788"/>
          <a:chOff x="0" y="38100"/>
          <a:chExt cx="17262000" cy="409015"/>
        </a:xfrm>
      </xdr:grpSpPr>
      <xdr:grpSp>
        <xdr:nvGrpSpPr>
          <xdr:cNvPr id="25" name="Group 24">
            <a:extLst>
              <a:ext uri="{FF2B5EF4-FFF2-40B4-BE49-F238E27FC236}">
                <a16:creationId xmlns:a16="http://schemas.microsoft.com/office/drawing/2014/main" id="{B5E2F531-6381-2D62-6362-DDBCF77D14D5}"/>
              </a:ext>
            </a:extLst>
          </xdr:cNvPr>
          <xdr:cNvGrpSpPr/>
        </xdr:nvGrpSpPr>
        <xdr:grpSpPr>
          <a:xfrm>
            <a:off x="0" y="38100"/>
            <a:ext cx="17262000" cy="409015"/>
            <a:chOff x="0" y="38100"/>
            <a:chExt cx="17262000" cy="409015"/>
          </a:xfrm>
        </xdr:grpSpPr>
        <xdr:sp macro="" textlink="">
          <xdr:nvSpPr>
            <xdr:cNvPr id="27" name="Rectangle 26">
              <a:extLst>
                <a:ext uri="{FF2B5EF4-FFF2-40B4-BE49-F238E27FC236}">
                  <a16:creationId xmlns:a16="http://schemas.microsoft.com/office/drawing/2014/main" id="{1E480665-3390-CA06-21CC-01842CB7610B}"/>
                </a:ext>
              </a:extLst>
            </xdr:cNvPr>
            <xdr:cNvSpPr/>
          </xdr:nvSpPr>
          <xdr:spPr>
            <a:xfrm>
              <a:off x="0" y="38100"/>
              <a:ext cx="17262000" cy="392400"/>
            </a:xfrm>
            <a:prstGeom prst="rect">
              <a:avLst/>
            </a:prstGeom>
            <a:solidFill>
              <a:srgbClr val="1D1D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8" name="Picture 27">
              <a:extLst>
                <a:ext uri="{FF2B5EF4-FFF2-40B4-BE49-F238E27FC236}">
                  <a16:creationId xmlns:a16="http://schemas.microsoft.com/office/drawing/2014/main" id="{CFA7B68D-A5B7-FBFB-8074-96C815F1B28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580" y="99061"/>
              <a:ext cx="822959" cy="225831"/>
            </a:xfrm>
            <a:prstGeom prst="rect">
              <a:avLst/>
            </a:prstGeom>
          </xdr:spPr>
        </xdr:pic>
        <xdr:sp macro="" textlink="">
          <xdr:nvSpPr>
            <xdr:cNvPr id="29" name="TextBox 28">
              <a:extLst>
                <a:ext uri="{FF2B5EF4-FFF2-40B4-BE49-F238E27FC236}">
                  <a16:creationId xmlns:a16="http://schemas.microsoft.com/office/drawing/2014/main" id="{39DDC7C7-B8B8-CED9-0390-AE8EFB809540}"/>
                </a:ext>
              </a:extLst>
            </xdr:cNvPr>
            <xdr:cNvSpPr txBox="1"/>
          </xdr:nvSpPr>
          <xdr:spPr>
            <a:xfrm>
              <a:off x="624840" y="90880"/>
              <a:ext cx="40309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venir Next LT Pro" panose="020B0504020202020204" pitchFamily="34" charset="0"/>
                </a:rPr>
                <a:t>Market leading e-commerce shipping solutions</a:t>
              </a:r>
            </a:p>
          </xdr:txBody>
        </xdr:sp>
        <xdr:sp macro="" textlink="">
          <xdr:nvSpPr>
            <xdr:cNvPr id="30" name="TextBox 29">
              <a:hlinkClick xmlns:r="http://schemas.openxmlformats.org/officeDocument/2006/relationships" r:id="rId3" tooltip="https://www.exelot.com"/>
              <a:extLst>
                <a:ext uri="{FF2B5EF4-FFF2-40B4-BE49-F238E27FC236}">
                  <a16:creationId xmlns:a16="http://schemas.microsoft.com/office/drawing/2014/main" id="{8FCE061E-C387-C203-CE7A-3AA95E150682}"/>
                </a:ext>
              </a:extLst>
            </xdr:cNvPr>
            <xdr:cNvSpPr txBox="1"/>
          </xdr:nvSpPr>
          <xdr:spPr>
            <a:xfrm>
              <a:off x="5554028" y="90880"/>
              <a:ext cx="7543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latin typeface="Avenir Next LT Pro" panose="020B0504020202020204" pitchFamily="34" charset="0"/>
                </a:rPr>
                <a:t>Browse</a:t>
              </a:r>
            </a:p>
          </xdr:txBody>
        </xdr:sp>
        <xdr:sp macro="" textlink="">
          <xdr:nvSpPr>
            <xdr:cNvPr id="31" name="TextBox 30">
              <a:hlinkClick xmlns:r="http://schemas.openxmlformats.org/officeDocument/2006/relationships" r:id="rId4" tooltip="Site Performance"/>
              <a:extLst>
                <a:ext uri="{FF2B5EF4-FFF2-40B4-BE49-F238E27FC236}">
                  <a16:creationId xmlns:a16="http://schemas.microsoft.com/office/drawing/2014/main" id="{30B2257D-E750-9456-CA62-6165395F2BC0}"/>
                </a:ext>
              </a:extLst>
            </xdr:cNvPr>
            <xdr:cNvSpPr txBox="1"/>
          </xdr:nvSpPr>
          <xdr:spPr>
            <a:xfrm>
              <a:off x="9197340" y="104215"/>
              <a:ext cx="13944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venir Next LT Pro" panose="020B0504020202020204" pitchFamily="34" charset="0"/>
                </a:rPr>
                <a:t>Site Performance </a:t>
              </a:r>
            </a:p>
          </xdr:txBody>
        </xdr:sp>
        <xdr:sp macro="" textlink="">
          <xdr:nvSpPr>
            <xdr:cNvPr id="32" name="TextBox 31">
              <a:hlinkClick xmlns:r="http://schemas.openxmlformats.org/officeDocument/2006/relationships" r:id="rId5" tooltip="Parcel Flow Process"/>
              <a:extLst>
                <a:ext uri="{FF2B5EF4-FFF2-40B4-BE49-F238E27FC236}">
                  <a16:creationId xmlns:a16="http://schemas.microsoft.com/office/drawing/2014/main" id="{A841C2C4-29B1-CF67-9EE1-9D76C1A3F6D2}"/>
                </a:ext>
              </a:extLst>
            </xdr:cNvPr>
            <xdr:cNvSpPr txBox="1"/>
          </xdr:nvSpPr>
          <xdr:spPr>
            <a:xfrm>
              <a:off x="10586420" y="104215"/>
              <a:ext cx="15522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venir Next LT Pro" panose="020B0504020202020204" pitchFamily="34" charset="0"/>
                </a:rPr>
                <a:t>Parcel Flow Process </a:t>
              </a:r>
            </a:p>
          </xdr:txBody>
        </xdr:sp>
        <xdr:grpSp>
          <xdr:nvGrpSpPr>
            <xdr:cNvPr id="33" name="Graphic 10" descr="Compass outline">
              <a:extLst>
                <a:ext uri="{FF2B5EF4-FFF2-40B4-BE49-F238E27FC236}">
                  <a16:creationId xmlns:a16="http://schemas.microsoft.com/office/drawing/2014/main" id="{19A7F88E-7EDA-2D73-B2C2-05BD4EF77C7A}"/>
                </a:ext>
              </a:extLst>
            </xdr:cNvPr>
            <xdr:cNvGrpSpPr/>
          </xdr:nvGrpSpPr>
          <xdr:grpSpPr>
            <a:xfrm>
              <a:off x="5318760" y="121920"/>
              <a:ext cx="266700" cy="259080"/>
              <a:chOff x="5808980" y="947420"/>
              <a:chExt cx="1290320" cy="1290320"/>
            </a:xfrm>
            <a:solidFill>
              <a:schemeClr val="bg1"/>
            </a:solidFill>
          </xdr:grpSpPr>
          <xdr:sp macro="" textlink="">
            <xdr:nvSpPr>
              <xdr:cNvPr id="34" name="Freeform: Shape 33">
                <a:extLst>
                  <a:ext uri="{FF2B5EF4-FFF2-40B4-BE49-F238E27FC236}">
                    <a16:creationId xmlns:a16="http://schemas.microsoft.com/office/drawing/2014/main" id="{10BEC6F2-7C6B-0226-2D14-1E40C767A7EC}"/>
                  </a:ext>
                </a:extLst>
              </xdr:cNvPr>
              <xdr:cNvSpPr/>
            </xdr:nvSpPr>
            <xdr:spPr>
              <a:xfrm>
                <a:off x="5808980" y="947420"/>
                <a:ext cx="1290320" cy="1290320"/>
              </a:xfrm>
              <a:custGeom>
                <a:avLst/>
                <a:gdLst>
                  <a:gd name="connsiteX0" fmla="*/ 645160 w 1290320"/>
                  <a:gd name="connsiteY0" fmla="*/ 40323 h 1290320"/>
                  <a:gd name="connsiteX1" fmla="*/ 1249998 w 1290320"/>
                  <a:gd name="connsiteY1" fmla="*/ 645160 h 1290320"/>
                  <a:gd name="connsiteX2" fmla="*/ 645160 w 1290320"/>
                  <a:gd name="connsiteY2" fmla="*/ 1249998 h 1290320"/>
                  <a:gd name="connsiteX3" fmla="*/ 40323 w 1290320"/>
                  <a:gd name="connsiteY3" fmla="*/ 645160 h 1290320"/>
                  <a:gd name="connsiteX4" fmla="*/ 645160 w 1290320"/>
                  <a:gd name="connsiteY4" fmla="*/ 40323 h 1290320"/>
                  <a:gd name="connsiteX5" fmla="*/ 645160 w 1290320"/>
                  <a:gd name="connsiteY5" fmla="*/ 0 h 1290320"/>
                  <a:gd name="connsiteX6" fmla="*/ 0 w 1290320"/>
                  <a:gd name="connsiteY6" fmla="*/ 645160 h 1290320"/>
                  <a:gd name="connsiteX7" fmla="*/ 645160 w 1290320"/>
                  <a:gd name="connsiteY7" fmla="*/ 1290320 h 1290320"/>
                  <a:gd name="connsiteX8" fmla="*/ 1290320 w 1290320"/>
                  <a:gd name="connsiteY8" fmla="*/ 645160 h 1290320"/>
                  <a:gd name="connsiteX9" fmla="*/ 645160 w 1290320"/>
                  <a:gd name="connsiteY9" fmla="*/ 0 h 12903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1290320" h="1290320">
                    <a:moveTo>
                      <a:pt x="645160" y="40323"/>
                    </a:moveTo>
                    <a:cubicBezTo>
                      <a:pt x="979202" y="40323"/>
                      <a:pt x="1249998" y="311118"/>
                      <a:pt x="1249998" y="645160"/>
                    </a:cubicBezTo>
                    <a:cubicBezTo>
                      <a:pt x="1249998" y="979202"/>
                      <a:pt x="979202" y="1249998"/>
                      <a:pt x="645160" y="1249998"/>
                    </a:cubicBezTo>
                    <a:cubicBezTo>
                      <a:pt x="311118" y="1249998"/>
                      <a:pt x="40323" y="979202"/>
                      <a:pt x="40323" y="645160"/>
                    </a:cubicBezTo>
                    <a:cubicBezTo>
                      <a:pt x="40700" y="311274"/>
                      <a:pt x="311274" y="40700"/>
                      <a:pt x="645160" y="40323"/>
                    </a:cubicBezTo>
                    <a:moveTo>
                      <a:pt x="645160" y="0"/>
                    </a:moveTo>
                    <a:cubicBezTo>
                      <a:pt x="288848" y="0"/>
                      <a:pt x="0" y="288848"/>
                      <a:pt x="0" y="645160"/>
                    </a:cubicBezTo>
                    <a:cubicBezTo>
                      <a:pt x="0" y="1001472"/>
                      <a:pt x="288848" y="1290320"/>
                      <a:pt x="645160" y="1290320"/>
                    </a:cubicBezTo>
                    <a:cubicBezTo>
                      <a:pt x="1001472" y="1290320"/>
                      <a:pt x="1290320" y="1001472"/>
                      <a:pt x="1290320" y="645160"/>
                    </a:cubicBezTo>
                    <a:cubicBezTo>
                      <a:pt x="1289921" y="289014"/>
                      <a:pt x="1001307" y="399"/>
                      <a:pt x="645160" y="0"/>
                    </a:cubicBezTo>
                    <a:close/>
                  </a:path>
                </a:pathLst>
              </a:custGeom>
              <a:solidFill>
                <a:schemeClr val="bg1"/>
              </a:solidFill>
              <a:ln w="20141" cap="flat">
                <a:noFill/>
                <a:prstDash val="solid"/>
                <a:miter/>
              </a:ln>
            </xdr:spPr>
            <xdr:txBody>
              <a:bodyPr rtlCol="0" anchor="ctr"/>
              <a:lstStyle/>
              <a:p>
                <a:endParaRPr lang="en-US"/>
              </a:p>
            </xdr:txBody>
          </xdr:sp>
          <xdr:sp macro="" textlink="">
            <xdr:nvSpPr>
              <xdr:cNvPr id="35" name="Freeform: Shape 34">
                <a:extLst>
                  <a:ext uri="{FF2B5EF4-FFF2-40B4-BE49-F238E27FC236}">
                    <a16:creationId xmlns:a16="http://schemas.microsoft.com/office/drawing/2014/main" id="{121E9E15-F643-B894-ACE5-983AE5B24CBA}"/>
                  </a:ext>
                </a:extLst>
              </xdr:cNvPr>
              <xdr:cNvSpPr/>
            </xdr:nvSpPr>
            <xdr:spPr>
              <a:xfrm>
                <a:off x="6139624" y="1282096"/>
                <a:ext cx="624998" cy="624998"/>
              </a:xfrm>
              <a:custGeom>
                <a:avLst/>
                <a:gdLst>
                  <a:gd name="connsiteX0" fmla="*/ 412620 w 624998"/>
                  <a:gd name="connsiteY0" fmla="*/ 412640 h 624998"/>
                  <a:gd name="connsiteX1" fmla="*/ 74133 w 624998"/>
                  <a:gd name="connsiteY1" fmla="*/ 551108 h 624998"/>
                  <a:gd name="connsiteX2" fmla="*/ 212379 w 624998"/>
                  <a:gd name="connsiteY2" fmla="*/ 216270 h 624998"/>
                  <a:gd name="connsiteX3" fmla="*/ 550866 w 624998"/>
                  <a:gd name="connsiteY3" fmla="*/ 74697 h 624998"/>
                  <a:gd name="connsiteX4" fmla="*/ 181451 w 624998"/>
                  <a:gd name="connsiteY4" fmla="*/ 185484 h 624998"/>
                  <a:gd name="connsiteX5" fmla="*/ 0 w 624998"/>
                  <a:gd name="connsiteY5" fmla="*/ 624999 h 624998"/>
                  <a:gd name="connsiteX6" fmla="*/ 443548 w 624998"/>
                  <a:gd name="connsiteY6" fmla="*/ 443548 h 624998"/>
                  <a:gd name="connsiteX7" fmla="*/ 624999 w 624998"/>
                  <a:gd name="connsiteY7" fmla="*/ 0 h 62499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624998" h="624998">
                    <a:moveTo>
                      <a:pt x="412620" y="412640"/>
                    </a:moveTo>
                    <a:lnTo>
                      <a:pt x="74133" y="551108"/>
                    </a:lnTo>
                    <a:lnTo>
                      <a:pt x="212379" y="216270"/>
                    </a:lnTo>
                    <a:lnTo>
                      <a:pt x="550866" y="74697"/>
                    </a:lnTo>
                    <a:close/>
                    <a:moveTo>
                      <a:pt x="181451" y="185484"/>
                    </a:moveTo>
                    <a:lnTo>
                      <a:pt x="0" y="624999"/>
                    </a:lnTo>
                    <a:lnTo>
                      <a:pt x="443548" y="443548"/>
                    </a:lnTo>
                    <a:lnTo>
                      <a:pt x="624999" y="0"/>
                    </a:lnTo>
                    <a:close/>
                  </a:path>
                </a:pathLst>
              </a:custGeom>
              <a:solidFill>
                <a:schemeClr val="bg1"/>
              </a:solidFill>
              <a:ln w="20141" cap="flat">
                <a:noFill/>
                <a:prstDash val="solid"/>
                <a:miter/>
              </a:ln>
            </xdr:spPr>
            <xdr:txBody>
              <a:bodyPr rtlCol="0" anchor="ctr"/>
              <a:lstStyle/>
              <a:p>
                <a:endParaRPr lang="en-US"/>
              </a:p>
            </xdr:txBody>
          </xdr:sp>
          <xdr:sp macro="" textlink="">
            <xdr:nvSpPr>
              <xdr:cNvPr id="36" name="Freeform: Shape 35">
                <a:extLst>
                  <a:ext uri="{FF2B5EF4-FFF2-40B4-BE49-F238E27FC236}">
                    <a16:creationId xmlns:a16="http://schemas.microsoft.com/office/drawing/2014/main" id="{CA949B5C-A34B-D888-9E04-68F01E802B95}"/>
                  </a:ext>
                </a:extLst>
              </xdr:cNvPr>
              <xdr:cNvSpPr/>
            </xdr:nvSpPr>
            <xdr:spPr>
              <a:xfrm>
                <a:off x="6413817" y="1552257"/>
                <a:ext cx="80645" cy="80645"/>
              </a:xfrm>
              <a:custGeom>
                <a:avLst/>
                <a:gdLst>
                  <a:gd name="connsiteX0" fmla="*/ 80645 w 80645"/>
                  <a:gd name="connsiteY0" fmla="*/ 40323 h 80645"/>
                  <a:gd name="connsiteX1" fmla="*/ 40323 w 80645"/>
                  <a:gd name="connsiteY1" fmla="*/ 80645 h 80645"/>
                  <a:gd name="connsiteX2" fmla="*/ 0 w 80645"/>
                  <a:gd name="connsiteY2" fmla="*/ 40323 h 80645"/>
                  <a:gd name="connsiteX3" fmla="*/ 40323 w 80645"/>
                  <a:gd name="connsiteY3" fmla="*/ 0 h 80645"/>
                  <a:gd name="connsiteX4" fmla="*/ 80645 w 80645"/>
                  <a:gd name="connsiteY4" fmla="*/ 40323 h 8064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80645" h="80645">
                    <a:moveTo>
                      <a:pt x="80645" y="40323"/>
                    </a:moveTo>
                    <a:cubicBezTo>
                      <a:pt x="80645" y="62592"/>
                      <a:pt x="62592" y="80645"/>
                      <a:pt x="40323" y="80645"/>
                    </a:cubicBezTo>
                    <a:cubicBezTo>
                      <a:pt x="18053" y="80645"/>
                      <a:pt x="0" y="62592"/>
                      <a:pt x="0" y="40323"/>
                    </a:cubicBezTo>
                    <a:cubicBezTo>
                      <a:pt x="0" y="18053"/>
                      <a:pt x="18053" y="0"/>
                      <a:pt x="40323" y="0"/>
                    </a:cubicBezTo>
                    <a:cubicBezTo>
                      <a:pt x="62592" y="0"/>
                      <a:pt x="80645" y="18053"/>
                      <a:pt x="80645" y="40323"/>
                    </a:cubicBezTo>
                    <a:close/>
                  </a:path>
                </a:pathLst>
              </a:custGeom>
              <a:solidFill>
                <a:schemeClr val="bg1"/>
              </a:solidFill>
              <a:ln w="20141" cap="flat">
                <a:noFill/>
                <a:prstDash val="solid"/>
                <a:miter/>
              </a:ln>
            </xdr:spPr>
            <xdr:txBody>
              <a:bodyPr rtlCol="0" anchor="ctr"/>
              <a:lstStyle/>
              <a:p>
                <a:endParaRPr lang="en-US"/>
              </a:p>
            </xdr:txBody>
          </xdr:sp>
        </xdr:grpSp>
      </xdr:grpSp>
      <xdr:sp macro="" textlink="">
        <xdr:nvSpPr>
          <xdr:cNvPr id="26" name="Rectangle: Rounded Corners 25">
            <a:extLst>
              <a:ext uri="{FF2B5EF4-FFF2-40B4-BE49-F238E27FC236}">
                <a16:creationId xmlns:a16="http://schemas.microsoft.com/office/drawing/2014/main" id="{CBADE721-D0FC-630D-D1A5-55C544B8E5D1}"/>
              </a:ext>
            </a:extLst>
          </xdr:cNvPr>
          <xdr:cNvSpPr/>
        </xdr:nvSpPr>
        <xdr:spPr>
          <a:xfrm>
            <a:off x="9296400" y="350520"/>
            <a:ext cx="273600" cy="4680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275167</xdr:colOff>
      <xdr:row>3</xdr:row>
      <xdr:rowOff>176954</xdr:rowOff>
    </xdr:from>
    <xdr:to>
      <xdr:col>3</xdr:col>
      <xdr:colOff>115147</xdr:colOff>
      <xdr:row>6</xdr:row>
      <xdr:rowOff>100754</xdr:rowOff>
    </xdr:to>
    <xdr:grpSp>
      <xdr:nvGrpSpPr>
        <xdr:cNvPr id="2" name="Group 1">
          <a:extLst>
            <a:ext uri="{FF2B5EF4-FFF2-40B4-BE49-F238E27FC236}">
              <a16:creationId xmlns:a16="http://schemas.microsoft.com/office/drawing/2014/main" id="{A5935CF2-AD20-4B95-A3EC-E02038D6DE7A}"/>
            </a:ext>
          </a:extLst>
        </xdr:cNvPr>
        <xdr:cNvGrpSpPr/>
      </xdr:nvGrpSpPr>
      <xdr:grpSpPr>
        <a:xfrm>
          <a:off x="275167" y="735754"/>
          <a:ext cx="1668780" cy="482600"/>
          <a:chOff x="243840" y="731520"/>
          <a:chExt cx="1555200" cy="428400"/>
        </a:xfrm>
      </xdr:grpSpPr>
      <xdr:sp macro="" textlink="">
        <xdr:nvSpPr>
          <xdr:cNvPr id="3" name="Rectangle: Rounded Corners 2">
            <a:extLst>
              <a:ext uri="{FF2B5EF4-FFF2-40B4-BE49-F238E27FC236}">
                <a16:creationId xmlns:a16="http://schemas.microsoft.com/office/drawing/2014/main" id="{6E00836D-617F-96D6-E29E-2B8361BBCF0F}"/>
              </a:ext>
            </a:extLst>
          </xdr:cNvPr>
          <xdr:cNvSpPr/>
        </xdr:nvSpPr>
        <xdr:spPr>
          <a:xfrm>
            <a:off x="243840" y="731520"/>
            <a:ext cx="1555200" cy="428400"/>
          </a:xfrm>
          <a:prstGeom prst="roundRect">
            <a:avLst>
              <a:gd name="adj" fmla="val 50000"/>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hlinkClick xmlns:r="http://schemas.openxmlformats.org/officeDocument/2006/relationships" r:id="rId4" tooltip="Site Performance"/>
            <a:extLst>
              <a:ext uri="{FF2B5EF4-FFF2-40B4-BE49-F238E27FC236}">
                <a16:creationId xmlns:a16="http://schemas.microsoft.com/office/drawing/2014/main" id="{E5EB3BD8-E987-3B5A-3B85-76E42770A441}"/>
              </a:ext>
            </a:extLst>
          </xdr:cNvPr>
          <xdr:cNvSpPr txBox="1"/>
        </xdr:nvSpPr>
        <xdr:spPr>
          <a:xfrm>
            <a:off x="324210" y="774270"/>
            <a:ext cx="13944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venir Next LT Pro" panose="020B0504020202020204" pitchFamily="34" charset="0"/>
              </a:rPr>
              <a:t>Site Performance </a:t>
            </a:r>
          </a:p>
        </xdr:txBody>
      </xdr:sp>
    </xdr:grpSp>
    <xdr:clientData/>
  </xdr:twoCellAnchor>
  <xdr:twoCellAnchor>
    <xdr:from>
      <xdr:col>0</xdr:col>
      <xdr:colOff>244687</xdr:colOff>
      <xdr:row>7</xdr:row>
      <xdr:rowOff>17780</xdr:rowOff>
    </xdr:from>
    <xdr:to>
      <xdr:col>7</xdr:col>
      <xdr:colOff>229447</xdr:colOff>
      <xdr:row>11</xdr:row>
      <xdr:rowOff>181187</xdr:rowOff>
    </xdr:to>
    <xdr:sp macro="" textlink="">
      <xdr:nvSpPr>
        <xdr:cNvPr id="5" name="TextBox 4">
          <a:hlinkClick xmlns:r="http://schemas.openxmlformats.org/officeDocument/2006/relationships" r:id="rId4" tooltip="Site Performance"/>
          <a:extLst>
            <a:ext uri="{FF2B5EF4-FFF2-40B4-BE49-F238E27FC236}">
              <a16:creationId xmlns:a16="http://schemas.microsoft.com/office/drawing/2014/main" id="{890DD473-2B1F-4890-A6FC-E185CA040D8B}"/>
            </a:ext>
          </a:extLst>
        </xdr:cNvPr>
        <xdr:cNvSpPr txBox="1"/>
      </xdr:nvSpPr>
      <xdr:spPr>
        <a:xfrm>
          <a:off x="244687" y="1321647"/>
          <a:ext cx="4251960" cy="908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chemeClr val="bg1"/>
              </a:solidFill>
              <a:latin typeface="Avenir Next LT Pro" panose="020B0504020202020204" pitchFamily="34" charset="0"/>
            </a:rPr>
            <a:t>Grand total of site performance,</a:t>
          </a:r>
          <a:r>
            <a:rPr lang="en-US" sz="1200" baseline="0">
              <a:solidFill>
                <a:schemeClr val="bg1"/>
              </a:solidFill>
              <a:latin typeface="Avenir Next LT Pro" panose="020B0504020202020204" pitchFamily="34" charset="0"/>
            </a:rPr>
            <a:t> and their breakdowns showing the achievements and highlight best performance, Assessing strengths and weaknesses.</a:t>
          </a:r>
          <a:endParaRPr lang="en-US" sz="1200">
            <a:solidFill>
              <a:schemeClr val="bg1"/>
            </a:solidFill>
            <a:latin typeface="Avenir Next LT Pro" panose="020B0504020202020204" pitchFamily="34" charset="0"/>
          </a:endParaRPr>
        </a:p>
      </xdr:txBody>
    </xdr:sp>
    <xdr:clientData/>
  </xdr:twoCellAnchor>
  <xdr:twoCellAnchor>
    <xdr:from>
      <xdr:col>0</xdr:col>
      <xdr:colOff>33866</xdr:colOff>
      <xdr:row>13</xdr:row>
      <xdr:rowOff>136313</xdr:rowOff>
    </xdr:from>
    <xdr:to>
      <xdr:col>5</xdr:col>
      <xdr:colOff>441440</xdr:colOff>
      <xdr:row>22</xdr:row>
      <xdr:rowOff>16934</xdr:rowOff>
    </xdr:to>
    <xdr:grpSp>
      <xdr:nvGrpSpPr>
        <xdr:cNvPr id="15" name="Group 14">
          <a:extLst>
            <a:ext uri="{FF2B5EF4-FFF2-40B4-BE49-F238E27FC236}">
              <a16:creationId xmlns:a16="http://schemas.microsoft.com/office/drawing/2014/main" id="{7EFB6858-BF19-1937-5B2E-19A27DE8CF74}"/>
            </a:ext>
          </a:extLst>
        </xdr:cNvPr>
        <xdr:cNvGrpSpPr/>
      </xdr:nvGrpSpPr>
      <xdr:grpSpPr>
        <a:xfrm>
          <a:off x="33866" y="2557780"/>
          <a:ext cx="3455574" cy="1557021"/>
          <a:chOff x="110066" y="3218180"/>
          <a:chExt cx="3455574" cy="1557021"/>
        </a:xfrm>
      </xdr:grpSpPr>
      <xdr:sp macro="" textlink="">
        <xdr:nvSpPr>
          <xdr:cNvPr id="7" name="TextBox 6">
            <a:hlinkClick xmlns:r="http://schemas.openxmlformats.org/officeDocument/2006/relationships" r:id="rId4" tooltip="Site Performance"/>
            <a:extLst>
              <a:ext uri="{FF2B5EF4-FFF2-40B4-BE49-F238E27FC236}">
                <a16:creationId xmlns:a16="http://schemas.microsoft.com/office/drawing/2014/main" id="{3E9F2562-11AD-4389-A0FF-29F2FF527641}"/>
              </a:ext>
            </a:extLst>
          </xdr:cNvPr>
          <xdr:cNvSpPr txBox="1"/>
        </xdr:nvSpPr>
        <xdr:spPr>
          <a:xfrm>
            <a:off x="301414" y="3218180"/>
            <a:ext cx="3264226" cy="566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800">
                <a:solidFill>
                  <a:schemeClr val="bg1"/>
                </a:solidFill>
                <a:latin typeface="Avenir Next LT Pro" panose="020B0504020202020204" pitchFamily="34" charset="0"/>
              </a:rPr>
              <a:t>Financial</a:t>
            </a:r>
            <a:r>
              <a:rPr lang="en-US" sz="2800" baseline="0">
                <a:solidFill>
                  <a:schemeClr val="bg1"/>
                </a:solidFill>
                <a:latin typeface="Avenir Next LT Pro" panose="020B0504020202020204" pitchFamily="34" charset="0"/>
              </a:rPr>
              <a:t> Statistics</a:t>
            </a:r>
            <a:endParaRPr lang="en-US" sz="2800">
              <a:solidFill>
                <a:schemeClr val="bg1"/>
              </a:solidFill>
              <a:latin typeface="Avenir Next LT Pro" panose="020B0504020202020204" pitchFamily="34" charset="0"/>
            </a:endParaRPr>
          </a:p>
        </xdr:txBody>
      </xdr:sp>
      <xdr:sp macro="" textlink="Pivots!A5">
        <xdr:nvSpPr>
          <xdr:cNvPr id="10" name="TextBox 9">
            <a:hlinkClick xmlns:r="http://schemas.openxmlformats.org/officeDocument/2006/relationships" r:id="rId4" tooltip="Site Performance"/>
            <a:extLst>
              <a:ext uri="{FF2B5EF4-FFF2-40B4-BE49-F238E27FC236}">
                <a16:creationId xmlns:a16="http://schemas.microsoft.com/office/drawing/2014/main" id="{08989B9B-1686-4A51-8A2C-7AA06916AD1D}"/>
              </a:ext>
            </a:extLst>
          </xdr:cNvPr>
          <xdr:cNvSpPr txBox="1"/>
        </xdr:nvSpPr>
        <xdr:spPr>
          <a:xfrm>
            <a:off x="110066" y="3776133"/>
            <a:ext cx="2971800" cy="575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5D3F0F3-8C73-44C1-8046-59ABBBC7D963}" type="TxLink">
              <a:rPr lang="en-US" sz="4800" b="0" i="0" u="none" strike="noStrike">
                <a:solidFill>
                  <a:schemeClr val="bg1"/>
                </a:solidFill>
                <a:latin typeface="Avenir Next LT Pro" panose="020B0504020202020204" pitchFamily="34" charset="0"/>
                <a:cs typeface="Calibri"/>
              </a:rPr>
              <a:pPr algn="l"/>
              <a:t> 3,405 </a:t>
            </a:fld>
            <a:endParaRPr lang="en-US" sz="4800">
              <a:solidFill>
                <a:schemeClr val="bg1"/>
              </a:solidFill>
              <a:latin typeface="Avenir Next LT Pro" panose="020B0504020202020204" pitchFamily="34" charset="0"/>
            </a:endParaRPr>
          </a:p>
        </xdr:txBody>
      </xdr:sp>
      <xdr:grpSp>
        <xdr:nvGrpSpPr>
          <xdr:cNvPr id="14" name="Group 13">
            <a:extLst>
              <a:ext uri="{FF2B5EF4-FFF2-40B4-BE49-F238E27FC236}">
                <a16:creationId xmlns:a16="http://schemas.microsoft.com/office/drawing/2014/main" id="{253EEAE1-D165-0B16-228A-19710C5D70D1}"/>
              </a:ext>
            </a:extLst>
          </xdr:cNvPr>
          <xdr:cNvGrpSpPr/>
        </xdr:nvGrpSpPr>
        <xdr:grpSpPr>
          <a:xfrm>
            <a:off x="318346" y="4402668"/>
            <a:ext cx="2742486" cy="372533"/>
            <a:chOff x="381000" y="4487334"/>
            <a:chExt cx="2777068" cy="372533"/>
          </a:xfrm>
        </xdr:grpSpPr>
        <xdr:sp macro="" textlink="">
          <xdr:nvSpPr>
            <xdr:cNvPr id="11" name="TextBox 10">
              <a:hlinkClick xmlns:r="http://schemas.openxmlformats.org/officeDocument/2006/relationships" r:id="rId4" tooltip="Site Performance"/>
              <a:extLst>
                <a:ext uri="{FF2B5EF4-FFF2-40B4-BE49-F238E27FC236}">
                  <a16:creationId xmlns:a16="http://schemas.microsoft.com/office/drawing/2014/main" id="{015EB8EA-F107-4BA8-BF76-404A4502A71C}"/>
                </a:ext>
              </a:extLst>
            </xdr:cNvPr>
            <xdr:cNvSpPr txBox="1"/>
          </xdr:nvSpPr>
          <xdr:spPr>
            <a:xfrm>
              <a:off x="381000" y="4487334"/>
              <a:ext cx="1439334" cy="372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Avenir Next LT Pro" panose="020B0504020202020204" pitchFamily="34" charset="0"/>
                </a:rPr>
                <a:t>Income</a:t>
              </a:r>
              <a:r>
                <a:rPr lang="en-US" sz="1400" baseline="0">
                  <a:solidFill>
                    <a:schemeClr val="bg1"/>
                  </a:solidFill>
                  <a:latin typeface="Avenir Next LT Pro" panose="020B0504020202020204" pitchFamily="34" charset="0"/>
                </a:rPr>
                <a:t> Target </a:t>
              </a:r>
              <a:endParaRPr lang="en-US" sz="1400">
                <a:solidFill>
                  <a:schemeClr val="bg1"/>
                </a:solidFill>
                <a:latin typeface="Avenir Next LT Pro" panose="020B0504020202020204" pitchFamily="34" charset="0"/>
              </a:endParaRPr>
            </a:p>
          </xdr:txBody>
        </xdr:sp>
        <xdr:sp macro="" textlink="Pivots!B5">
          <xdr:nvSpPr>
            <xdr:cNvPr id="12" name="TextBox 11">
              <a:hlinkClick xmlns:r="http://schemas.openxmlformats.org/officeDocument/2006/relationships" r:id="rId4" tooltip="Site Performance"/>
              <a:extLst>
                <a:ext uri="{FF2B5EF4-FFF2-40B4-BE49-F238E27FC236}">
                  <a16:creationId xmlns:a16="http://schemas.microsoft.com/office/drawing/2014/main" id="{4A5DC93F-8815-42EF-BAE5-1827EF5BC752}"/>
                </a:ext>
              </a:extLst>
            </xdr:cNvPr>
            <xdr:cNvSpPr txBox="1"/>
          </xdr:nvSpPr>
          <xdr:spPr>
            <a:xfrm>
              <a:off x="1718734" y="4487334"/>
              <a:ext cx="1439334" cy="372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E5BB326-5AB8-4950-8EEB-83873F725F71}" type="TxLink">
                <a:rPr lang="en-US" sz="1400" b="0" i="0" u="none" strike="noStrike">
                  <a:solidFill>
                    <a:schemeClr val="bg1"/>
                  </a:solidFill>
                  <a:latin typeface="Avenir Next LT Pro" panose="020B0504020202020204" pitchFamily="34" charset="0"/>
                  <a:cs typeface="Calibri"/>
                </a:rPr>
                <a:pPr algn="l"/>
                <a:t> 3,405 </a:t>
              </a:fld>
              <a:endParaRPr lang="en-US" sz="1800">
                <a:solidFill>
                  <a:schemeClr val="bg1"/>
                </a:solidFill>
                <a:latin typeface="Avenir Next LT Pro" panose="020B0504020202020204" pitchFamily="34" charset="0"/>
              </a:endParaRPr>
            </a:p>
          </xdr:txBody>
        </xdr:sp>
      </xdr:grpSp>
    </xdr:grpSp>
    <xdr:clientData/>
  </xdr:twoCellAnchor>
  <xdr:twoCellAnchor>
    <xdr:from>
      <xdr:col>0</xdr:col>
      <xdr:colOff>245534</xdr:colOff>
      <xdr:row>22</xdr:row>
      <xdr:rowOff>8466</xdr:rowOff>
    </xdr:from>
    <xdr:to>
      <xdr:col>4</xdr:col>
      <xdr:colOff>413534</xdr:colOff>
      <xdr:row>28</xdr:row>
      <xdr:rowOff>50800</xdr:rowOff>
    </xdr:to>
    <xdr:graphicFrame macro="">
      <xdr:nvGraphicFramePr>
        <xdr:cNvPr id="16" name="Chart 15">
          <a:extLst>
            <a:ext uri="{FF2B5EF4-FFF2-40B4-BE49-F238E27FC236}">
              <a16:creationId xmlns:a16="http://schemas.microsoft.com/office/drawing/2014/main" id="{A1A2B39D-D676-46B5-AB45-B3CCE8890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350520</xdr:colOff>
      <xdr:row>3</xdr:row>
      <xdr:rowOff>143932</xdr:rowOff>
    </xdr:from>
    <xdr:to>
      <xdr:col>26</xdr:col>
      <xdr:colOff>15096</xdr:colOff>
      <xdr:row>8</xdr:row>
      <xdr:rowOff>77786</xdr:rowOff>
    </xdr:to>
    <xdr:grpSp>
      <xdr:nvGrpSpPr>
        <xdr:cNvPr id="41" name="Group 40">
          <a:extLst>
            <a:ext uri="{FF2B5EF4-FFF2-40B4-BE49-F238E27FC236}">
              <a16:creationId xmlns:a16="http://schemas.microsoft.com/office/drawing/2014/main" id="{2E6FE16F-F958-10B7-A7F0-EED28DF11AF3}"/>
            </a:ext>
          </a:extLst>
        </xdr:cNvPr>
        <xdr:cNvGrpSpPr/>
      </xdr:nvGrpSpPr>
      <xdr:grpSpPr>
        <a:xfrm>
          <a:off x="14371320" y="702732"/>
          <a:ext cx="1493376" cy="865187"/>
          <a:chOff x="13296053" y="1244599"/>
          <a:chExt cx="1493376" cy="865187"/>
        </a:xfrm>
      </xdr:grpSpPr>
      <xdr:sp macro="" textlink="">
        <xdr:nvSpPr>
          <xdr:cNvPr id="17" name="Rectangle: Rounded Corners 16">
            <a:extLst>
              <a:ext uri="{FF2B5EF4-FFF2-40B4-BE49-F238E27FC236}">
                <a16:creationId xmlns:a16="http://schemas.microsoft.com/office/drawing/2014/main" id="{716F87E2-C00E-AD13-1F4B-9DC23E65771D}"/>
              </a:ext>
            </a:extLst>
          </xdr:cNvPr>
          <xdr:cNvSpPr/>
        </xdr:nvSpPr>
        <xdr:spPr>
          <a:xfrm>
            <a:off x="13479354" y="1244599"/>
            <a:ext cx="1202400" cy="865187"/>
          </a:xfrm>
          <a:prstGeom prst="roundRect">
            <a:avLst>
              <a:gd name="adj" fmla="val 8860"/>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TextBox 10">
            <a:hlinkClick xmlns:r="http://schemas.openxmlformats.org/officeDocument/2006/relationships" r:id="rId4" tooltip="Site Performance"/>
            <a:extLst>
              <a:ext uri="{FF2B5EF4-FFF2-40B4-BE49-F238E27FC236}">
                <a16:creationId xmlns:a16="http://schemas.microsoft.com/office/drawing/2014/main" id="{8DE7807D-20A0-E163-9E2E-B7CD49D4B495}"/>
              </a:ext>
            </a:extLst>
          </xdr:cNvPr>
          <xdr:cNvSpPr txBox="1"/>
        </xdr:nvSpPr>
        <xdr:spPr>
          <a:xfrm>
            <a:off x="13368019" y="1635760"/>
            <a:ext cx="1421410" cy="372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200" b="0" i="0" u="none" strike="noStrike">
                <a:solidFill>
                  <a:srgbClr val="FFFFFF"/>
                </a:solidFill>
                <a:latin typeface="Avenir Next LT Pro" panose="020B0504020202020204" pitchFamily="34" charset="0"/>
                <a:cs typeface="Calibri"/>
              </a:rPr>
              <a:t>Average</a:t>
            </a:r>
            <a:endParaRPr lang="en-US" sz="1050" b="0" i="0" u="none" strike="noStrike">
              <a:solidFill>
                <a:srgbClr val="FFFFFF"/>
              </a:solidFill>
              <a:latin typeface="Avenir Next LT Pro" panose="020B0504020202020204" pitchFamily="34" charset="0"/>
              <a:cs typeface="Calibri"/>
            </a:endParaRPr>
          </a:p>
          <a:p>
            <a:pPr algn="ctr"/>
            <a:r>
              <a:rPr lang="en-US" sz="800" b="0" i="0" u="none" strike="noStrike">
                <a:solidFill>
                  <a:srgbClr val="FFFFFF"/>
                </a:solidFill>
                <a:latin typeface="Avenir Next LT Pro" panose="020B0504020202020204" pitchFamily="34" charset="0"/>
                <a:cs typeface="Calibri"/>
              </a:rPr>
              <a:t>Monthly Income</a:t>
            </a:r>
            <a:endParaRPr lang="en-US" sz="1000">
              <a:solidFill>
                <a:schemeClr val="bg1"/>
              </a:solidFill>
              <a:latin typeface="Avenir Next LT Pro" panose="020B0504020202020204" pitchFamily="34" charset="0"/>
            </a:endParaRPr>
          </a:p>
        </xdr:txBody>
      </xdr:sp>
      <xdr:sp macro="" textlink="Pivots!L5">
        <xdr:nvSpPr>
          <xdr:cNvPr id="19" name="TextBox 10">
            <a:hlinkClick xmlns:r="http://schemas.openxmlformats.org/officeDocument/2006/relationships" r:id="rId4" tooltip="Site Performance"/>
            <a:extLst>
              <a:ext uri="{FF2B5EF4-FFF2-40B4-BE49-F238E27FC236}">
                <a16:creationId xmlns:a16="http://schemas.microsoft.com/office/drawing/2014/main" id="{0E25E940-7C40-4214-AFE2-1DF57C84766E}"/>
              </a:ext>
            </a:extLst>
          </xdr:cNvPr>
          <xdr:cNvSpPr txBox="1"/>
        </xdr:nvSpPr>
        <xdr:spPr>
          <a:xfrm>
            <a:off x="13296053" y="1327573"/>
            <a:ext cx="1421410" cy="372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AF21DD36-7F81-4167-A9C5-24768319EB47}" type="TxLink">
              <a:rPr lang="en-US" sz="1800" b="0" i="0" u="none" strike="noStrike">
                <a:solidFill>
                  <a:schemeClr val="bg1"/>
                </a:solidFill>
                <a:latin typeface="Avenir Next LT Pro" panose="020B0504020202020204" pitchFamily="34" charset="0"/>
                <a:cs typeface="Calibri"/>
              </a:rPr>
              <a:pPr algn="ctr"/>
              <a:t> 284 </a:t>
            </a:fld>
            <a:endParaRPr lang="en-US" sz="1600" b="0" i="0" u="none" strike="noStrike">
              <a:solidFill>
                <a:schemeClr val="bg1"/>
              </a:solidFill>
              <a:latin typeface="Avenir Next LT Pro" panose="020B0504020202020204" pitchFamily="34" charset="0"/>
              <a:cs typeface="Calibri"/>
            </a:endParaRPr>
          </a:p>
        </xdr:txBody>
      </xdr:sp>
    </xdr:grpSp>
    <xdr:clientData/>
  </xdr:twoCellAnchor>
  <xdr:twoCellAnchor editAs="oneCell">
    <xdr:from>
      <xdr:col>0</xdr:col>
      <xdr:colOff>237065</xdr:colOff>
      <xdr:row>10</xdr:row>
      <xdr:rowOff>169333</xdr:rowOff>
    </xdr:from>
    <xdr:to>
      <xdr:col>6</xdr:col>
      <xdr:colOff>127000</xdr:colOff>
      <xdr:row>13</xdr:row>
      <xdr:rowOff>25400</xdr:rowOff>
    </xdr:to>
    <mc:AlternateContent xmlns:mc="http://schemas.openxmlformats.org/markup-compatibility/2006" xmlns:a14="http://schemas.microsoft.com/office/drawing/2010/main">
      <mc:Choice Requires="a14">
        <xdr:graphicFrame macro="">
          <xdr:nvGraphicFramePr>
            <xdr:cNvPr id="13" name="Year">
              <a:extLst>
                <a:ext uri="{FF2B5EF4-FFF2-40B4-BE49-F238E27FC236}">
                  <a16:creationId xmlns:a16="http://schemas.microsoft.com/office/drawing/2014/main" id="{C7BF1EAD-21CA-4050-8B33-262EBDFB929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37065" y="2032000"/>
              <a:ext cx="3547535" cy="414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194730</xdr:colOff>
      <xdr:row>28</xdr:row>
      <xdr:rowOff>84665</xdr:rowOff>
    </xdr:from>
    <xdr:to>
      <xdr:col>4</xdr:col>
      <xdr:colOff>296333</xdr:colOff>
      <xdr:row>45</xdr:row>
      <xdr:rowOff>33867</xdr:rowOff>
    </xdr:to>
    <mc:AlternateContent xmlns:mc="http://schemas.openxmlformats.org/markup-compatibility/2006" xmlns:a14="http://schemas.microsoft.com/office/drawing/2010/main">
      <mc:Choice Requires="a14">
        <xdr:graphicFrame macro="">
          <xdr:nvGraphicFramePr>
            <xdr:cNvPr id="8" name="Site Name">
              <a:extLst>
                <a:ext uri="{FF2B5EF4-FFF2-40B4-BE49-F238E27FC236}">
                  <a16:creationId xmlns:a16="http://schemas.microsoft.com/office/drawing/2014/main" id="{30279493-2BB5-4F2D-B591-DBF5ABD0942E}"/>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te Name"/>
            </a:graphicData>
          </a:graphic>
        </xdr:graphicFrame>
      </mc:Choice>
      <mc:Fallback xmlns="">
        <xdr:sp macro="" textlink="">
          <xdr:nvSpPr>
            <xdr:cNvPr id="0" name=""/>
            <xdr:cNvSpPr>
              <a:spLocks noTextEdit="1"/>
            </xdr:cNvSpPr>
          </xdr:nvSpPr>
          <xdr:spPr>
            <a:xfrm>
              <a:off x="194730" y="5300132"/>
              <a:ext cx="2540003" cy="3115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415289</xdr:colOff>
      <xdr:row>9</xdr:row>
      <xdr:rowOff>84667</xdr:rowOff>
    </xdr:from>
    <xdr:to>
      <xdr:col>26</xdr:col>
      <xdr:colOff>7899</xdr:colOff>
      <xdr:row>26</xdr:row>
      <xdr:rowOff>118534</xdr:rowOff>
    </xdr:to>
    <xdr:grpSp>
      <xdr:nvGrpSpPr>
        <xdr:cNvPr id="50" name="Group 49">
          <a:extLst>
            <a:ext uri="{FF2B5EF4-FFF2-40B4-BE49-F238E27FC236}">
              <a16:creationId xmlns:a16="http://schemas.microsoft.com/office/drawing/2014/main" id="{AFE6050B-C191-6124-A64E-9434DC17A4F8}"/>
            </a:ext>
          </a:extLst>
        </xdr:cNvPr>
        <xdr:cNvGrpSpPr/>
      </xdr:nvGrpSpPr>
      <xdr:grpSpPr>
        <a:xfrm>
          <a:off x="14436089" y="1761067"/>
          <a:ext cx="1421410" cy="3200400"/>
          <a:chOff x="13352355" y="2260600"/>
          <a:chExt cx="1421410" cy="3200400"/>
        </a:xfrm>
      </xdr:grpSpPr>
      <xdr:sp macro="" textlink="">
        <xdr:nvSpPr>
          <xdr:cNvPr id="22" name="Rectangle: Rounded Corners 21">
            <a:extLst>
              <a:ext uri="{FF2B5EF4-FFF2-40B4-BE49-F238E27FC236}">
                <a16:creationId xmlns:a16="http://schemas.microsoft.com/office/drawing/2014/main" id="{463AD824-83EC-4C0B-B533-B0B09EED84BA}"/>
              </a:ext>
            </a:extLst>
          </xdr:cNvPr>
          <xdr:cNvSpPr/>
        </xdr:nvSpPr>
        <xdr:spPr>
          <a:xfrm>
            <a:off x="13479356" y="2319866"/>
            <a:ext cx="1201844" cy="3124201"/>
          </a:xfrm>
          <a:prstGeom prst="roundRect">
            <a:avLst>
              <a:gd name="adj" fmla="val 8860"/>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9" name="Group 48">
            <a:extLst>
              <a:ext uri="{FF2B5EF4-FFF2-40B4-BE49-F238E27FC236}">
                <a16:creationId xmlns:a16="http://schemas.microsoft.com/office/drawing/2014/main" id="{C49C8A63-E993-6213-3BA6-40FEF077E1AC}"/>
              </a:ext>
            </a:extLst>
          </xdr:cNvPr>
          <xdr:cNvGrpSpPr/>
        </xdr:nvGrpSpPr>
        <xdr:grpSpPr>
          <a:xfrm>
            <a:off x="13352355" y="2260600"/>
            <a:ext cx="1421410" cy="3200400"/>
            <a:chOff x="13352355" y="2260600"/>
            <a:chExt cx="1421410" cy="3200400"/>
          </a:xfrm>
        </xdr:grpSpPr>
        <xdr:sp macro="" textlink="">
          <xdr:nvSpPr>
            <xdr:cNvPr id="38" name="TextBox 10">
              <a:hlinkClick xmlns:r="http://schemas.openxmlformats.org/officeDocument/2006/relationships" r:id="rId4" tooltip="Site Performance"/>
              <a:extLst>
                <a:ext uri="{FF2B5EF4-FFF2-40B4-BE49-F238E27FC236}">
                  <a16:creationId xmlns:a16="http://schemas.microsoft.com/office/drawing/2014/main" id="{CB24189A-596A-4FDA-A1AE-439872A42EBA}"/>
                </a:ext>
              </a:extLst>
            </xdr:cNvPr>
            <xdr:cNvSpPr txBox="1"/>
          </xdr:nvSpPr>
          <xdr:spPr>
            <a:xfrm>
              <a:off x="13352355" y="2260600"/>
              <a:ext cx="142141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200" b="0" i="0" u="none" strike="noStrike">
                  <a:solidFill>
                    <a:srgbClr val="FFFFFF"/>
                  </a:solidFill>
                  <a:latin typeface="Avenir Next LT Pro" panose="020B0504020202020204" pitchFamily="34" charset="0"/>
                  <a:cs typeface="Calibri"/>
                </a:rPr>
                <a:t>TOP 10</a:t>
              </a:r>
              <a:r>
                <a:rPr lang="en-US" sz="2400" b="0" i="0" u="none" strike="noStrike">
                  <a:solidFill>
                    <a:srgbClr val="FFFFFF"/>
                  </a:solidFill>
                  <a:latin typeface="Avenir Next LT Pro" panose="020B0504020202020204" pitchFamily="34" charset="0"/>
                  <a:cs typeface="Calibri"/>
                </a:rPr>
                <a:t> </a:t>
              </a:r>
            </a:p>
            <a:p>
              <a:pPr algn="ctr"/>
              <a:r>
                <a:rPr lang="en-US" sz="900" b="0" i="0" u="none" strike="noStrike">
                  <a:solidFill>
                    <a:srgbClr val="FFFFFF"/>
                  </a:solidFill>
                  <a:latin typeface="Avenir Next LT Pro" panose="020B0504020202020204" pitchFamily="34" charset="0"/>
                  <a:cs typeface="Calibri"/>
                </a:rPr>
                <a:t>Sites</a:t>
              </a:r>
              <a:endParaRPr lang="en-US" sz="600">
                <a:solidFill>
                  <a:schemeClr val="bg1"/>
                </a:solidFill>
                <a:latin typeface="Avenir Next LT Pro" panose="020B0504020202020204" pitchFamily="34" charset="0"/>
              </a:endParaRPr>
            </a:p>
          </xdr:txBody>
        </xdr:sp>
        <xdr:graphicFrame macro="">
          <xdr:nvGraphicFramePr>
            <xdr:cNvPr id="40" name="Chart 39">
              <a:extLst>
                <a:ext uri="{FF2B5EF4-FFF2-40B4-BE49-F238E27FC236}">
                  <a16:creationId xmlns:a16="http://schemas.microsoft.com/office/drawing/2014/main" id="{31C16C61-A5E6-4B65-8D67-12FEE9321EB3}"/>
                </a:ext>
              </a:extLst>
            </xdr:cNvPr>
            <xdr:cNvGraphicFramePr>
              <a:graphicFrameLocks/>
            </xdr:cNvGraphicFramePr>
          </xdr:nvGraphicFramePr>
          <xdr:xfrm>
            <a:off x="13377333" y="2777066"/>
            <a:ext cx="1329267" cy="2683934"/>
          </xdr:xfrm>
          <a:graphic>
            <a:graphicData uri="http://schemas.openxmlformats.org/drawingml/2006/chart">
              <c:chart xmlns:c="http://schemas.openxmlformats.org/drawingml/2006/chart" xmlns:r="http://schemas.openxmlformats.org/officeDocument/2006/relationships" r:id="rId7"/>
            </a:graphicData>
          </a:graphic>
        </xdr:graphicFrame>
      </xdr:grpSp>
    </xdr:grpSp>
    <xdr:clientData/>
  </xdr:twoCellAnchor>
  <xdr:twoCellAnchor>
    <xdr:from>
      <xdr:col>23</xdr:col>
      <xdr:colOff>427567</xdr:colOff>
      <xdr:row>27</xdr:row>
      <xdr:rowOff>169333</xdr:rowOff>
    </xdr:from>
    <xdr:to>
      <xdr:col>26</xdr:col>
      <xdr:colOff>58277</xdr:colOff>
      <xdr:row>39</xdr:row>
      <xdr:rowOff>177800</xdr:rowOff>
    </xdr:to>
    <xdr:grpSp>
      <xdr:nvGrpSpPr>
        <xdr:cNvPr id="51" name="Group 50">
          <a:extLst>
            <a:ext uri="{FF2B5EF4-FFF2-40B4-BE49-F238E27FC236}">
              <a16:creationId xmlns:a16="http://schemas.microsoft.com/office/drawing/2014/main" id="{1858077D-4FCA-B1BE-C5F8-C5273ADAB51E}"/>
            </a:ext>
          </a:extLst>
        </xdr:cNvPr>
        <xdr:cNvGrpSpPr/>
      </xdr:nvGrpSpPr>
      <xdr:grpSpPr>
        <a:xfrm>
          <a:off x="14448367" y="5198533"/>
          <a:ext cx="1459510" cy="2243667"/>
          <a:chOff x="13398500" y="5765800"/>
          <a:chExt cx="1459510" cy="2243667"/>
        </a:xfrm>
      </xdr:grpSpPr>
      <xdr:sp macro="" textlink="">
        <xdr:nvSpPr>
          <xdr:cNvPr id="9" name="Rectangle: Rounded Corners 8">
            <a:extLst>
              <a:ext uri="{FF2B5EF4-FFF2-40B4-BE49-F238E27FC236}">
                <a16:creationId xmlns:a16="http://schemas.microsoft.com/office/drawing/2014/main" id="{A4F69242-49DE-47E0-ACFD-8D147E348BE8}"/>
              </a:ext>
            </a:extLst>
          </xdr:cNvPr>
          <xdr:cNvSpPr/>
        </xdr:nvSpPr>
        <xdr:spPr>
          <a:xfrm>
            <a:off x="13512800" y="5765800"/>
            <a:ext cx="1201844" cy="2243667"/>
          </a:xfrm>
          <a:prstGeom prst="roundRect">
            <a:avLst>
              <a:gd name="adj" fmla="val 8860"/>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7" name="Group 46">
            <a:extLst>
              <a:ext uri="{FF2B5EF4-FFF2-40B4-BE49-F238E27FC236}">
                <a16:creationId xmlns:a16="http://schemas.microsoft.com/office/drawing/2014/main" id="{8927E8B2-83FE-6D72-0E83-9C562D273BA6}"/>
              </a:ext>
            </a:extLst>
          </xdr:cNvPr>
          <xdr:cNvGrpSpPr/>
        </xdr:nvGrpSpPr>
        <xdr:grpSpPr>
          <a:xfrm>
            <a:off x="13398500" y="5774266"/>
            <a:ext cx="1459510" cy="2201334"/>
            <a:chOff x="13398500" y="5774266"/>
            <a:chExt cx="1459510" cy="2201334"/>
          </a:xfrm>
        </xdr:grpSpPr>
        <xdr:graphicFrame macro="">
          <xdr:nvGraphicFramePr>
            <xdr:cNvPr id="20" name="Chart 19">
              <a:extLst>
                <a:ext uri="{FF2B5EF4-FFF2-40B4-BE49-F238E27FC236}">
                  <a16:creationId xmlns:a16="http://schemas.microsoft.com/office/drawing/2014/main" id="{8C8E33A8-63D2-4D66-958A-D4E9769AC116}"/>
                </a:ext>
              </a:extLst>
            </xdr:cNvPr>
            <xdr:cNvGraphicFramePr>
              <a:graphicFrameLocks/>
            </xdr:cNvGraphicFramePr>
          </xdr:nvGraphicFramePr>
          <xdr:xfrm>
            <a:off x="13522889" y="6354233"/>
            <a:ext cx="1181099" cy="1007534"/>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21" name="TextBox 10">
              <a:hlinkClick xmlns:r="http://schemas.openxmlformats.org/officeDocument/2006/relationships" r:id="rId4" tooltip="Site Performance"/>
              <a:extLst>
                <a:ext uri="{FF2B5EF4-FFF2-40B4-BE49-F238E27FC236}">
                  <a16:creationId xmlns:a16="http://schemas.microsoft.com/office/drawing/2014/main" id="{9624DEB8-1A3F-40C6-B74E-BCD1DD44350A}"/>
                </a:ext>
              </a:extLst>
            </xdr:cNvPr>
            <xdr:cNvSpPr txBox="1"/>
          </xdr:nvSpPr>
          <xdr:spPr>
            <a:xfrm>
              <a:off x="13411199" y="5774266"/>
              <a:ext cx="1421410" cy="3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300" b="0" i="0" u="none" strike="noStrike">
                  <a:solidFill>
                    <a:srgbClr val="FFFFFF"/>
                  </a:solidFill>
                  <a:latin typeface="Avenir Next LT Pro Demi" panose="020B0704020202020204" pitchFamily="34" charset="0"/>
                  <a:cs typeface="Calibri"/>
                </a:rPr>
                <a:t>On Time</a:t>
              </a:r>
              <a:endParaRPr lang="en-US" sz="1300" b="0">
                <a:solidFill>
                  <a:schemeClr val="bg1"/>
                </a:solidFill>
                <a:latin typeface="Avenir Next LT Pro Demi" panose="020B0704020202020204" pitchFamily="34" charset="0"/>
              </a:endParaRPr>
            </a:p>
          </xdr:txBody>
        </xdr:sp>
        <xdr:sp macro="" textlink="">
          <xdr:nvSpPr>
            <xdr:cNvPr id="23" name="TextBox 10">
              <a:hlinkClick xmlns:r="http://schemas.openxmlformats.org/officeDocument/2006/relationships" r:id="rId4" tooltip="Site Performance"/>
              <a:extLst>
                <a:ext uri="{FF2B5EF4-FFF2-40B4-BE49-F238E27FC236}">
                  <a16:creationId xmlns:a16="http://schemas.microsoft.com/office/drawing/2014/main" id="{EBB86F24-D26A-451A-8DC6-0ACC85514145}"/>
                </a:ext>
              </a:extLst>
            </xdr:cNvPr>
            <xdr:cNvSpPr txBox="1"/>
          </xdr:nvSpPr>
          <xdr:spPr>
            <a:xfrm>
              <a:off x="13411199" y="7645400"/>
              <a:ext cx="142141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300" b="0" i="0" u="none" strike="noStrike">
                  <a:solidFill>
                    <a:srgbClr val="FFFFFF"/>
                  </a:solidFill>
                  <a:latin typeface="Avenir Next LT Pro Demi" panose="020B0704020202020204" pitchFamily="34" charset="0"/>
                  <a:cs typeface="Calibri"/>
                </a:rPr>
                <a:t>Late</a:t>
              </a:r>
              <a:endParaRPr lang="en-US" sz="1300">
                <a:solidFill>
                  <a:schemeClr val="bg1"/>
                </a:solidFill>
                <a:latin typeface="Avenir Next LT Pro Demi" panose="020B0704020202020204" pitchFamily="34" charset="0"/>
              </a:endParaRPr>
            </a:p>
          </xdr:txBody>
        </xdr:sp>
        <xdr:sp macro="" textlink="Pivots!F39">
          <xdr:nvSpPr>
            <xdr:cNvPr id="37" name="TextBox 10">
              <a:hlinkClick xmlns:r="http://schemas.openxmlformats.org/officeDocument/2006/relationships" r:id="rId4" tooltip="Site Performance"/>
              <a:extLst>
                <a:ext uri="{FF2B5EF4-FFF2-40B4-BE49-F238E27FC236}">
                  <a16:creationId xmlns:a16="http://schemas.microsoft.com/office/drawing/2014/main" id="{B9C70F6C-4BA5-4BDC-8E75-8B74082F3093}"/>
                </a:ext>
              </a:extLst>
            </xdr:cNvPr>
            <xdr:cNvSpPr txBox="1"/>
          </xdr:nvSpPr>
          <xdr:spPr>
            <a:xfrm>
              <a:off x="13436600" y="7421033"/>
              <a:ext cx="142141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D0654858-A151-4E9F-B692-E31B33DF8473}" type="TxLink">
                <a:rPr lang="en-US" sz="1000" b="0" i="0" u="none" strike="noStrike">
                  <a:solidFill>
                    <a:schemeClr val="bg1"/>
                  </a:solidFill>
                  <a:latin typeface="Avenir Next LT Pro Light" panose="020B0304020202020204" pitchFamily="34" charset="0"/>
                  <a:cs typeface="Calibri"/>
                </a:rPr>
                <a:pPr algn="ctr"/>
                <a:t>5.81%</a:t>
              </a:fld>
              <a:endParaRPr lang="en-US" sz="400">
                <a:solidFill>
                  <a:schemeClr val="bg1"/>
                </a:solidFill>
                <a:latin typeface="Avenir Next LT Pro Light" panose="020B0304020202020204" pitchFamily="34" charset="0"/>
              </a:endParaRPr>
            </a:p>
          </xdr:txBody>
        </xdr:sp>
        <xdr:sp macro="" textlink="Pivots!E39">
          <xdr:nvSpPr>
            <xdr:cNvPr id="39" name="TextBox 10">
              <a:hlinkClick xmlns:r="http://schemas.openxmlformats.org/officeDocument/2006/relationships" r:id="rId4" tooltip="Site Performance"/>
              <a:extLst>
                <a:ext uri="{FF2B5EF4-FFF2-40B4-BE49-F238E27FC236}">
                  <a16:creationId xmlns:a16="http://schemas.microsoft.com/office/drawing/2014/main" id="{4F3566F9-0548-45EF-920B-FC5DCFD19770}"/>
                </a:ext>
              </a:extLst>
            </xdr:cNvPr>
            <xdr:cNvSpPr txBox="1"/>
          </xdr:nvSpPr>
          <xdr:spPr>
            <a:xfrm>
              <a:off x="13436600" y="6024033"/>
              <a:ext cx="1421410" cy="270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DBD4896C-2379-43C2-A3C3-DC3BE4702AE6}" type="TxLink">
                <a:rPr lang="en-US" sz="1000" b="0" i="0" u="none" strike="noStrike">
                  <a:solidFill>
                    <a:schemeClr val="bg1"/>
                  </a:solidFill>
                  <a:latin typeface="Avenir Next LT Pro Light" panose="020B0304020202020204" pitchFamily="34" charset="0"/>
                  <a:cs typeface="Calibri"/>
                </a:rPr>
                <a:pPr algn="ctr"/>
                <a:t>94.19%</a:t>
              </a:fld>
              <a:endParaRPr lang="en-US" sz="400">
                <a:solidFill>
                  <a:schemeClr val="bg1"/>
                </a:solidFill>
                <a:latin typeface="Avenir Next LT Pro Light" panose="020B0304020202020204" pitchFamily="34" charset="0"/>
              </a:endParaRPr>
            </a:p>
          </xdr:txBody>
        </xdr:sp>
        <xdr:sp macro="" textlink="Pivots!B39">
          <xdr:nvSpPr>
            <xdr:cNvPr id="42" name="TextBox 10">
              <a:hlinkClick xmlns:r="http://schemas.openxmlformats.org/officeDocument/2006/relationships" r:id="rId4" tooltip="Site Performance"/>
              <a:extLst>
                <a:ext uri="{FF2B5EF4-FFF2-40B4-BE49-F238E27FC236}">
                  <a16:creationId xmlns:a16="http://schemas.microsoft.com/office/drawing/2014/main" id="{F7DE76ED-B13C-486D-B49F-2328819CD009}"/>
                </a:ext>
              </a:extLst>
            </xdr:cNvPr>
            <xdr:cNvSpPr txBox="1"/>
          </xdr:nvSpPr>
          <xdr:spPr>
            <a:xfrm>
              <a:off x="13398500" y="7255933"/>
              <a:ext cx="1421410" cy="270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6DCCBFEF-19AC-41A8-86D4-4A83C65E219B}" type="TxLink">
                <a:rPr lang="en-US" sz="1000" b="0" i="0" u="none" strike="noStrike">
                  <a:solidFill>
                    <a:schemeClr val="bg1"/>
                  </a:solidFill>
                  <a:latin typeface="Avenir Next LT Pro Light" panose="020B0304020202020204" pitchFamily="34" charset="0"/>
                  <a:cs typeface="Calibri"/>
                </a:rPr>
                <a:pPr algn="ctr"/>
                <a:t> 10 </a:t>
              </a:fld>
              <a:endParaRPr lang="en-US" sz="200">
                <a:solidFill>
                  <a:schemeClr val="bg1"/>
                </a:solidFill>
                <a:latin typeface="Avenir Next LT Pro Light" panose="020B0304020202020204" pitchFamily="34" charset="0"/>
              </a:endParaRPr>
            </a:p>
          </xdr:txBody>
        </xdr:sp>
        <xdr:sp macro="" textlink="Pivots!B40">
          <xdr:nvSpPr>
            <xdr:cNvPr id="43" name="TextBox 10">
              <a:hlinkClick xmlns:r="http://schemas.openxmlformats.org/officeDocument/2006/relationships" r:id="rId4" tooltip="Site Performance"/>
              <a:extLst>
                <a:ext uri="{FF2B5EF4-FFF2-40B4-BE49-F238E27FC236}">
                  <a16:creationId xmlns:a16="http://schemas.microsoft.com/office/drawing/2014/main" id="{830E860D-168A-46A8-8D34-DFCB647C664D}"/>
                </a:ext>
              </a:extLst>
            </xdr:cNvPr>
            <xdr:cNvSpPr txBox="1"/>
          </xdr:nvSpPr>
          <xdr:spPr>
            <a:xfrm>
              <a:off x="13398500" y="6189133"/>
              <a:ext cx="1421410" cy="270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7236F700-0282-49A7-B276-349A7C2B14B2}" type="TxLink">
                <a:rPr lang="en-US" sz="1000" b="0" i="0" u="none" strike="noStrike">
                  <a:solidFill>
                    <a:schemeClr val="bg1"/>
                  </a:solidFill>
                  <a:latin typeface="Avenir Next LT Pro Light" panose="020B0304020202020204" pitchFamily="34" charset="0"/>
                  <a:cs typeface="Calibri"/>
                </a:rPr>
                <a:pPr algn="ctr"/>
                <a:t> 162 </a:t>
              </a:fld>
              <a:endParaRPr lang="en-US" sz="100">
                <a:solidFill>
                  <a:schemeClr val="bg1"/>
                </a:solidFill>
                <a:latin typeface="Avenir Next LT Pro Light" panose="020B0304020202020204" pitchFamily="34" charset="0"/>
              </a:endParaRPr>
            </a:p>
          </xdr:txBody>
        </xdr:sp>
      </xdr:grpSp>
    </xdr:grpSp>
    <xdr:clientData/>
  </xdr:twoCellAnchor>
  <xdr:twoCellAnchor>
    <xdr:from>
      <xdr:col>13</xdr:col>
      <xdr:colOff>115800</xdr:colOff>
      <xdr:row>15</xdr:row>
      <xdr:rowOff>50999</xdr:rowOff>
    </xdr:from>
    <xdr:to>
      <xdr:col>17</xdr:col>
      <xdr:colOff>341400</xdr:colOff>
      <xdr:row>29</xdr:row>
      <xdr:rowOff>107266</xdr:rowOff>
    </xdr:to>
    <xdr:sp macro="" textlink="">
      <xdr:nvSpPr>
        <xdr:cNvPr id="46" name="Oval 45">
          <a:extLst>
            <a:ext uri="{FF2B5EF4-FFF2-40B4-BE49-F238E27FC236}">
              <a16:creationId xmlns:a16="http://schemas.microsoft.com/office/drawing/2014/main" id="{8A832CCC-CF20-41AF-B1CF-EBF5A5789070}"/>
            </a:ext>
          </a:extLst>
        </xdr:cNvPr>
        <xdr:cNvSpPr/>
      </xdr:nvSpPr>
      <xdr:spPr>
        <a:xfrm>
          <a:off x="8040600" y="2844999"/>
          <a:ext cx="2664000" cy="2664000"/>
        </a:xfrm>
        <a:prstGeom prst="ellipse">
          <a:avLst/>
        </a:prstGeom>
        <a:gradFill flip="none" rotWithShape="1">
          <a:gsLst>
            <a:gs pos="24000">
              <a:srgbClr val="DD115E">
                <a:alpha val="14000"/>
              </a:srgbClr>
            </a:gs>
            <a:gs pos="100000">
              <a:srgbClr val="DC25FA">
                <a:alpha val="20000"/>
              </a:srgb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180975</xdr:colOff>
      <xdr:row>9</xdr:row>
      <xdr:rowOff>9525</xdr:rowOff>
    </xdr:from>
    <xdr:to>
      <xdr:col>20</xdr:col>
      <xdr:colOff>180975</xdr:colOff>
      <xdr:row>36</xdr:row>
      <xdr:rowOff>76200</xdr:rowOff>
    </xdr:to>
    <xdr:grpSp>
      <xdr:nvGrpSpPr>
        <xdr:cNvPr id="84" name="Group 83">
          <a:extLst>
            <a:ext uri="{FF2B5EF4-FFF2-40B4-BE49-F238E27FC236}">
              <a16:creationId xmlns:a16="http://schemas.microsoft.com/office/drawing/2014/main" id="{93CBCBB5-4A39-E45B-AE8B-BF480EDB2476}"/>
            </a:ext>
          </a:extLst>
        </xdr:cNvPr>
        <xdr:cNvGrpSpPr/>
      </xdr:nvGrpSpPr>
      <xdr:grpSpPr>
        <a:xfrm>
          <a:off x="5057775" y="1685925"/>
          <a:ext cx="7315200" cy="5095875"/>
          <a:chOff x="5057775" y="1638300"/>
          <a:chExt cx="7315200" cy="4953000"/>
        </a:xfrm>
      </xdr:grpSpPr>
      <xdr:cxnSp macro="">
        <xdr:nvCxnSpPr>
          <xdr:cNvPr id="62" name="Straight Connector 61">
            <a:extLst>
              <a:ext uri="{FF2B5EF4-FFF2-40B4-BE49-F238E27FC236}">
                <a16:creationId xmlns:a16="http://schemas.microsoft.com/office/drawing/2014/main" id="{145110BD-277B-76C1-4EAD-0B9B54A1990A}"/>
              </a:ext>
            </a:extLst>
          </xdr:cNvPr>
          <xdr:cNvCxnSpPr/>
        </xdr:nvCxnSpPr>
        <xdr:spPr>
          <a:xfrm flipH="1">
            <a:off x="9933709" y="1638300"/>
            <a:ext cx="1277216" cy="1737013"/>
          </a:xfrm>
          <a:prstGeom prst="line">
            <a:avLst/>
          </a:prstGeom>
          <a:ln w="15875">
            <a:gradFill>
              <a:gsLst>
                <a:gs pos="75000">
                  <a:srgbClr val="DD115E"/>
                </a:gs>
                <a:gs pos="10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8756A6D7-97C2-4F91-94F3-E5713B938165}"/>
              </a:ext>
            </a:extLst>
          </xdr:cNvPr>
          <xdr:cNvCxnSpPr/>
        </xdr:nvCxnSpPr>
        <xdr:spPr>
          <a:xfrm flipH="1" flipV="1">
            <a:off x="10196945" y="4426527"/>
            <a:ext cx="2176030" cy="697923"/>
          </a:xfrm>
          <a:prstGeom prst="line">
            <a:avLst/>
          </a:prstGeom>
          <a:ln w="15875">
            <a:gradFill>
              <a:gsLst>
                <a:gs pos="75000">
                  <a:srgbClr val="DD115E"/>
                </a:gs>
                <a:gs pos="10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70" name="Straight Connector 69">
            <a:extLst>
              <a:ext uri="{FF2B5EF4-FFF2-40B4-BE49-F238E27FC236}">
                <a16:creationId xmlns:a16="http://schemas.microsoft.com/office/drawing/2014/main" id="{3E0B3592-D676-41B4-8768-BD2BFDEF6753}"/>
              </a:ext>
            </a:extLst>
          </xdr:cNvPr>
          <xdr:cNvCxnSpPr/>
        </xdr:nvCxnSpPr>
        <xdr:spPr>
          <a:xfrm flipV="1">
            <a:off x="8858250" y="4924425"/>
            <a:ext cx="276225" cy="1666875"/>
          </a:xfrm>
          <a:prstGeom prst="line">
            <a:avLst/>
          </a:prstGeom>
          <a:ln w="15875">
            <a:gradFill>
              <a:gsLst>
                <a:gs pos="75000">
                  <a:srgbClr val="DD115E"/>
                </a:gs>
                <a:gs pos="10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a:extLst>
              <a:ext uri="{FF2B5EF4-FFF2-40B4-BE49-F238E27FC236}">
                <a16:creationId xmlns:a16="http://schemas.microsoft.com/office/drawing/2014/main" id="{421AFCDE-64DA-4092-A7A2-94966A213BF8}"/>
              </a:ext>
            </a:extLst>
          </xdr:cNvPr>
          <xdr:cNvCxnSpPr/>
        </xdr:nvCxnSpPr>
        <xdr:spPr>
          <a:xfrm flipV="1">
            <a:off x="5057775" y="4533900"/>
            <a:ext cx="3543300" cy="1466850"/>
          </a:xfrm>
          <a:prstGeom prst="line">
            <a:avLst/>
          </a:prstGeom>
          <a:ln w="15875">
            <a:gradFill>
              <a:gsLst>
                <a:gs pos="75000">
                  <a:srgbClr val="DD115E"/>
                </a:gs>
                <a:gs pos="10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F2A9908A-6BBF-4B46-A538-2CA25E7469D0}"/>
              </a:ext>
            </a:extLst>
          </xdr:cNvPr>
          <xdr:cNvCxnSpPr/>
        </xdr:nvCxnSpPr>
        <xdr:spPr>
          <a:xfrm>
            <a:off x="6315075" y="3124200"/>
            <a:ext cx="2190750" cy="638175"/>
          </a:xfrm>
          <a:prstGeom prst="line">
            <a:avLst/>
          </a:prstGeom>
          <a:ln w="15875">
            <a:gradFill>
              <a:gsLst>
                <a:gs pos="75000">
                  <a:srgbClr val="DD115E"/>
                </a:gs>
                <a:gs pos="10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533400</xdr:colOff>
      <xdr:row>17</xdr:row>
      <xdr:rowOff>96066</xdr:rowOff>
    </xdr:from>
    <xdr:to>
      <xdr:col>16</xdr:col>
      <xdr:colOff>533400</xdr:colOff>
      <xdr:row>27</xdr:row>
      <xdr:rowOff>62199</xdr:rowOff>
    </xdr:to>
    <xdr:grpSp>
      <xdr:nvGrpSpPr>
        <xdr:cNvPr id="85" name="Group 84">
          <a:extLst>
            <a:ext uri="{FF2B5EF4-FFF2-40B4-BE49-F238E27FC236}">
              <a16:creationId xmlns:a16="http://schemas.microsoft.com/office/drawing/2014/main" id="{850F1A08-5F3A-6741-6889-EEFC553C133F}"/>
            </a:ext>
          </a:extLst>
        </xdr:cNvPr>
        <xdr:cNvGrpSpPr/>
      </xdr:nvGrpSpPr>
      <xdr:grpSpPr>
        <a:xfrm>
          <a:off x="8458200" y="3262599"/>
          <a:ext cx="1828800" cy="1828800"/>
          <a:chOff x="8458200" y="3172641"/>
          <a:chExt cx="1828800" cy="1775883"/>
        </a:xfrm>
      </xdr:grpSpPr>
      <xdr:sp macro="" textlink="">
        <xdr:nvSpPr>
          <xdr:cNvPr id="44" name="Oval 43">
            <a:extLst>
              <a:ext uri="{FF2B5EF4-FFF2-40B4-BE49-F238E27FC236}">
                <a16:creationId xmlns:a16="http://schemas.microsoft.com/office/drawing/2014/main" id="{A35B40BC-3383-4430-CC6F-F0C925FB90FD}"/>
              </a:ext>
            </a:extLst>
          </xdr:cNvPr>
          <xdr:cNvSpPr/>
        </xdr:nvSpPr>
        <xdr:spPr>
          <a:xfrm>
            <a:off x="8458200" y="3172641"/>
            <a:ext cx="1828800" cy="1775883"/>
          </a:xfrm>
          <a:prstGeom prst="ellipse">
            <a:avLst/>
          </a:prstGeom>
          <a:gradFill>
            <a:gsLst>
              <a:gs pos="0">
                <a:srgbClr val="DD115E"/>
              </a:gs>
              <a:gs pos="77000">
                <a:srgbClr val="C240D8"/>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Oval 44">
            <a:extLst>
              <a:ext uri="{FF2B5EF4-FFF2-40B4-BE49-F238E27FC236}">
                <a16:creationId xmlns:a16="http://schemas.microsoft.com/office/drawing/2014/main" id="{B41AF811-A294-413A-89BD-9267F7F649E5}"/>
              </a:ext>
            </a:extLst>
          </xdr:cNvPr>
          <xdr:cNvSpPr/>
        </xdr:nvSpPr>
        <xdr:spPr>
          <a:xfrm>
            <a:off x="8704800" y="3413949"/>
            <a:ext cx="1335600" cy="1293267"/>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s!$K$5">
        <xdr:nvSpPr>
          <xdr:cNvPr id="52" name="TextBox 51">
            <a:extLst>
              <a:ext uri="{FF2B5EF4-FFF2-40B4-BE49-F238E27FC236}">
                <a16:creationId xmlns:a16="http://schemas.microsoft.com/office/drawing/2014/main" id="{B62AC7CB-2FA7-51EE-3B83-2BAE4FD6E6FC}"/>
              </a:ext>
            </a:extLst>
          </xdr:cNvPr>
          <xdr:cNvSpPr txBox="1"/>
        </xdr:nvSpPr>
        <xdr:spPr>
          <a:xfrm>
            <a:off x="8843434" y="3640867"/>
            <a:ext cx="1058333" cy="427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D08E4D8-812A-462E-A7ED-FCAA86BB3999}" type="TxLink">
              <a:rPr lang="en-US" sz="3200" b="0" i="0" u="none" strike="noStrike">
                <a:solidFill>
                  <a:schemeClr val="bg1"/>
                </a:solidFill>
                <a:latin typeface="Arial" panose="020B0604020202020204" pitchFamily="34" charset="0"/>
                <a:cs typeface="Arial" panose="020B0604020202020204" pitchFamily="34" charset="0"/>
              </a:rPr>
              <a:pPr algn="ctr"/>
              <a:t>74%</a:t>
            </a:fld>
            <a:endParaRPr lang="en-US" sz="3200">
              <a:solidFill>
                <a:schemeClr val="bg1"/>
              </a:solidFill>
              <a:latin typeface="Arial" panose="020B0604020202020204" pitchFamily="34" charset="0"/>
              <a:cs typeface="Arial" panose="020B0604020202020204" pitchFamily="34" charset="0"/>
            </a:endParaRPr>
          </a:p>
        </xdr:txBody>
      </xdr:sp>
      <xdr:sp macro="" textlink="">
        <xdr:nvSpPr>
          <xdr:cNvPr id="53" name="TextBox 52">
            <a:extLst>
              <a:ext uri="{FF2B5EF4-FFF2-40B4-BE49-F238E27FC236}">
                <a16:creationId xmlns:a16="http://schemas.microsoft.com/office/drawing/2014/main" id="{0B0E5A2F-C2E9-4276-8CD0-F3D073A1A69B}"/>
              </a:ext>
            </a:extLst>
          </xdr:cNvPr>
          <xdr:cNvSpPr txBox="1"/>
        </xdr:nvSpPr>
        <xdr:spPr>
          <a:xfrm>
            <a:off x="8551333" y="4126336"/>
            <a:ext cx="1642534" cy="427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a:solidFill>
                  <a:schemeClr val="bg1"/>
                </a:solidFill>
                <a:effectLst/>
                <a:latin typeface="Avenir Next LT Pro" panose="020B0504020202020204" pitchFamily="34" charset="0"/>
                <a:ea typeface="+mn-ea"/>
                <a:cs typeface="+mn-cs"/>
              </a:rPr>
              <a:t>Overall </a:t>
            </a:r>
            <a:r>
              <a:rPr lang="en-US" sz="1000">
                <a:solidFill>
                  <a:schemeClr val="bg1"/>
                </a:solidFill>
                <a:effectLst/>
                <a:latin typeface="Avenir Next LT Pro" panose="020B0504020202020204" pitchFamily="34" charset="0"/>
                <a:ea typeface="+mn-ea"/>
                <a:cs typeface="+mn-cs"/>
              </a:rPr>
              <a:t>Performance</a:t>
            </a:r>
            <a:endParaRPr lang="en-US" sz="2800">
              <a:solidFill>
                <a:schemeClr val="bg1"/>
              </a:solidFill>
              <a:effectLst/>
              <a:latin typeface="Avenir Next LT Pro" panose="020B0504020202020204" pitchFamily="34" charset="0"/>
            </a:endParaRPr>
          </a:p>
        </xdr:txBody>
      </xdr:sp>
    </xdr:grpSp>
    <xdr:clientData/>
  </xdr:twoCellAnchor>
  <xdr:twoCellAnchor>
    <xdr:from>
      <xdr:col>5</xdr:col>
      <xdr:colOff>533400</xdr:colOff>
      <xdr:row>2</xdr:row>
      <xdr:rowOff>135467</xdr:rowOff>
    </xdr:from>
    <xdr:to>
      <xdr:col>22</xdr:col>
      <xdr:colOff>585000</xdr:colOff>
      <xdr:row>42</xdr:row>
      <xdr:rowOff>0</xdr:rowOff>
    </xdr:to>
    <xdr:graphicFrame macro="">
      <xdr:nvGraphicFramePr>
        <xdr:cNvPr id="6" name="Chart 5">
          <a:extLst>
            <a:ext uri="{FF2B5EF4-FFF2-40B4-BE49-F238E27FC236}">
              <a16:creationId xmlns:a16="http://schemas.microsoft.com/office/drawing/2014/main" id="{F46F96F4-D3A9-40F0-91C6-7111DB1AC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160868</xdr:colOff>
      <xdr:row>16</xdr:row>
      <xdr:rowOff>40216</xdr:rowOff>
    </xdr:from>
    <xdr:to>
      <xdr:col>11</xdr:col>
      <xdr:colOff>177800</xdr:colOff>
      <xdr:row>18</xdr:row>
      <xdr:rowOff>68791</xdr:rowOff>
    </xdr:to>
    <xdr:sp macro="" textlink="">
      <xdr:nvSpPr>
        <xdr:cNvPr id="104" name="TextBox 103">
          <a:hlinkClick xmlns:r="http://schemas.openxmlformats.org/officeDocument/2006/relationships" r:id="rId4" tooltip="Site Performance"/>
          <a:extLst>
            <a:ext uri="{FF2B5EF4-FFF2-40B4-BE49-F238E27FC236}">
              <a16:creationId xmlns:a16="http://schemas.microsoft.com/office/drawing/2014/main" id="{F42E0C97-7B77-4D69-9DE9-22E438E7B832}"/>
            </a:ext>
          </a:extLst>
        </xdr:cNvPr>
        <xdr:cNvSpPr txBox="1"/>
      </xdr:nvSpPr>
      <xdr:spPr>
        <a:xfrm>
          <a:off x="5647268" y="3020483"/>
          <a:ext cx="1236132" cy="401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0">
              <a:solidFill>
                <a:schemeClr val="bg1"/>
              </a:solidFill>
              <a:latin typeface="Avenir Next LT Pro" panose="020B0504020202020204" pitchFamily="34" charset="0"/>
            </a:rPr>
            <a:t>Fulfillment</a:t>
          </a:r>
          <a:r>
            <a:rPr lang="en-US" sz="900" b="0" baseline="0">
              <a:solidFill>
                <a:schemeClr val="bg1"/>
              </a:solidFill>
              <a:latin typeface="Avenir Next LT Pro" panose="020B0504020202020204" pitchFamily="34" charset="0"/>
            </a:rPr>
            <a:t> Speed</a:t>
          </a:r>
          <a:endParaRPr lang="en-US" sz="900" b="0">
            <a:solidFill>
              <a:schemeClr val="bg1"/>
            </a:solidFill>
            <a:latin typeface="Avenir Next LT Pro" panose="020B0504020202020204" pitchFamily="34" charset="0"/>
          </a:endParaRPr>
        </a:p>
      </xdr:txBody>
    </xdr:sp>
    <xdr:clientData/>
  </xdr:twoCellAnchor>
  <xdr:twoCellAnchor>
    <xdr:from>
      <xdr:col>7</xdr:col>
      <xdr:colOff>474134</xdr:colOff>
      <xdr:row>32</xdr:row>
      <xdr:rowOff>177800</xdr:rowOff>
    </xdr:from>
    <xdr:to>
      <xdr:col>8</xdr:col>
      <xdr:colOff>331259</xdr:colOff>
      <xdr:row>35</xdr:row>
      <xdr:rowOff>20108</xdr:rowOff>
    </xdr:to>
    <xdr:sp macro="" textlink="">
      <xdr:nvSpPr>
        <xdr:cNvPr id="105" name="TextBox 104">
          <a:hlinkClick xmlns:r="http://schemas.openxmlformats.org/officeDocument/2006/relationships" r:id="rId4" tooltip="Site Performance"/>
          <a:extLst>
            <a:ext uri="{FF2B5EF4-FFF2-40B4-BE49-F238E27FC236}">
              <a16:creationId xmlns:a16="http://schemas.microsoft.com/office/drawing/2014/main" id="{DE0F2BE7-4957-4FD2-B97D-FA648866A1A0}"/>
            </a:ext>
          </a:extLst>
        </xdr:cNvPr>
        <xdr:cNvSpPr txBox="1"/>
      </xdr:nvSpPr>
      <xdr:spPr>
        <a:xfrm>
          <a:off x="4741334" y="6138333"/>
          <a:ext cx="466725" cy="401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solidFill>
                <a:schemeClr val="bg1"/>
              </a:solidFill>
              <a:latin typeface="Avenir Next LT Pro" panose="020B0504020202020204" pitchFamily="34" charset="0"/>
            </a:rPr>
            <a:t>Fee</a:t>
          </a:r>
        </a:p>
      </xdr:txBody>
    </xdr:sp>
    <xdr:clientData/>
  </xdr:twoCellAnchor>
  <xdr:twoCellAnchor>
    <xdr:from>
      <xdr:col>17</xdr:col>
      <xdr:colOff>372533</xdr:colOff>
      <xdr:row>7</xdr:row>
      <xdr:rowOff>177800</xdr:rowOff>
    </xdr:from>
    <xdr:to>
      <xdr:col>19</xdr:col>
      <xdr:colOff>389465</xdr:colOff>
      <xdr:row>10</xdr:row>
      <xdr:rowOff>20108</xdr:rowOff>
    </xdr:to>
    <xdr:sp macro="" textlink="">
      <xdr:nvSpPr>
        <xdr:cNvPr id="106" name="TextBox 105">
          <a:hlinkClick xmlns:r="http://schemas.openxmlformats.org/officeDocument/2006/relationships" r:id="rId4" tooltip="Site Performance"/>
          <a:extLst>
            <a:ext uri="{FF2B5EF4-FFF2-40B4-BE49-F238E27FC236}">
              <a16:creationId xmlns:a16="http://schemas.microsoft.com/office/drawing/2014/main" id="{B3C144BB-C079-4C2B-A3E5-42F1B12A0DEF}"/>
            </a:ext>
          </a:extLst>
        </xdr:cNvPr>
        <xdr:cNvSpPr txBox="1"/>
      </xdr:nvSpPr>
      <xdr:spPr>
        <a:xfrm>
          <a:off x="10735733" y="1481667"/>
          <a:ext cx="1236132" cy="401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solidFill>
                <a:schemeClr val="bg1"/>
              </a:solidFill>
              <a:latin typeface="Avenir Next LT Pro" panose="020B0504020202020204" pitchFamily="34" charset="0"/>
            </a:rPr>
            <a:t>Satisfaction</a:t>
          </a:r>
        </a:p>
      </xdr:txBody>
    </xdr:sp>
    <xdr:clientData/>
  </xdr:twoCellAnchor>
  <xdr:twoCellAnchor>
    <xdr:from>
      <xdr:col>19</xdr:col>
      <xdr:colOff>414867</xdr:colOff>
      <xdr:row>28</xdr:row>
      <xdr:rowOff>152399</xdr:rowOff>
    </xdr:from>
    <xdr:to>
      <xdr:col>21</xdr:col>
      <xdr:colOff>431799</xdr:colOff>
      <xdr:row>30</xdr:row>
      <xdr:rowOff>180974</xdr:rowOff>
    </xdr:to>
    <xdr:sp macro="" textlink="">
      <xdr:nvSpPr>
        <xdr:cNvPr id="107" name="TextBox 106">
          <a:hlinkClick xmlns:r="http://schemas.openxmlformats.org/officeDocument/2006/relationships" r:id="rId4" tooltip="Site Performance"/>
          <a:extLst>
            <a:ext uri="{FF2B5EF4-FFF2-40B4-BE49-F238E27FC236}">
              <a16:creationId xmlns:a16="http://schemas.microsoft.com/office/drawing/2014/main" id="{641E3814-EB97-43F4-8E5A-DDD51FB6FFDC}"/>
            </a:ext>
          </a:extLst>
        </xdr:cNvPr>
        <xdr:cNvSpPr txBox="1"/>
      </xdr:nvSpPr>
      <xdr:spPr>
        <a:xfrm>
          <a:off x="11997267" y="5367866"/>
          <a:ext cx="1236132" cy="401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solidFill>
                <a:schemeClr val="bg1"/>
              </a:solidFill>
              <a:latin typeface="Avenir Next LT Pro" panose="020B0504020202020204" pitchFamily="34" charset="0"/>
            </a:rPr>
            <a:t>Site</a:t>
          </a:r>
          <a:r>
            <a:rPr lang="en-US" sz="900" baseline="0">
              <a:solidFill>
                <a:schemeClr val="bg1"/>
              </a:solidFill>
              <a:latin typeface="Avenir Next LT Pro" panose="020B0504020202020204" pitchFamily="34" charset="0"/>
            </a:rPr>
            <a:t> Experience</a:t>
          </a:r>
          <a:endParaRPr lang="en-US" sz="900">
            <a:solidFill>
              <a:schemeClr val="bg1"/>
            </a:solidFill>
            <a:latin typeface="Avenir Next LT Pro" panose="020B0504020202020204" pitchFamily="34" charset="0"/>
          </a:endParaRPr>
        </a:p>
      </xdr:txBody>
    </xdr:sp>
    <xdr:clientData/>
  </xdr:twoCellAnchor>
  <xdr:twoCellAnchor>
    <xdr:from>
      <xdr:col>13</xdr:col>
      <xdr:colOff>254001</xdr:colOff>
      <xdr:row>37</xdr:row>
      <xdr:rowOff>59266</xdr:rowOff>
    </xdr:from>
    <xdr:to>
      <xdr:col>15</xdr:col>
      <xdr:colOff>270933</xdr:colOff>
      <xdr:row>39</xdr:row>
      <xdr:rowOff>87841</xdr:rowOff>
    </xdr:to>
    <xdr:sp macro="" textlink="">
      <xdr:nvSpPr>
        <xdr:cNvPr id="108" name="TextBox 107">
          <a:hlinkClick xmlns:r="http://schemas.openxmlformats.org/officeDocument/2006/relationships" r:id="rId4" tooltip="Site Performance"/>
          <a:extLst>
            <a:ext uri="{FF2B5EF4-FFF2-40B4-BE49-F238E27FC236}">
              <a16:creationId xmlns:a16="http://schemas.microsoft.com/office/drawing/2014/main" id="{1A2D2DB2-D122-40C7-B80B-15C0AF4F58DA}"/>
            </a:ext>
          </a:extLst>
        </xdr:cNvPr>
        <xdr:cNvSpPr txBox="1"/>
      </xdr:nvSpPr>
      <xdr:spPr>
        <a:xfrm>
          <a:off x="8178801" y="6951133"/>
          <a:ext cx="1236132" cy="401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solidFill>
                <a:schemeClr val="bg1"/>
              </a:solidFill>
              <a:latin typeface="Avenir Next LT Pro" panose="020B0504020202020204" pitchFamily="34" charset="0"/>
            </a:rPr>
            <a:t>Site</a:t>
          </a:r>
          <a:r>
            <a:rPr lang="en-US" sz="900" baseline="0">
              <a:solidFill>
                <a:schemeClr val="bg1"/>
              </a:solidFill>
              <a:latin typeface="Avenir Next LT Pro" panose="020B0504020202020204" pitchFamily="34" charset="0"/>
            </a:rPr>
            <a:t> Rating</a:t>
          </a:r>
          <a:endParaRPr lang="en-US" sz="900">
            <a:solidFill>
              <a:schemeClr val="bg1"/>
            </a:solidFill>
            <a:latin typeface="Avenir Next LT Pro" panose="020B05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0</xdr:row>
      <xdr:rowOff>0</xdr:rowOff>
    </xdr:from>
    <xdr:to>
      <xdr:col>28</xdr:col>
      <xdr:colOff>200820</xdr:colOff>
      <xdr:row>2</xdr:row>
      <xdr:rowOff>43255</xdr:rowOff>
    </xdr:to>
    <xdr:grpSp>
      <xdr:nvGrpSpPr>
        <xdr:cNvPr id="2" name="Group 1">
          <a:extLst>
            <a:ext uri="{FF2B5EF4-FFF2-40B4-BE49-F238E27FC236}">
              <a16:creationId xmlns:a16="http://schemas.microsoft.com/office/drawing/2014/main" id="{8AF87135-B4F3-4CFB-83BA-261AB1F7179E}"/>
            </a:ext>
          </a:extLst>
        </xdr:cNvPr>
        <xdr:cNvGrpSpPr/>
      </xdr:nvGrpSpPr>
      <xdr:grpSpPr>
        <a:xfrm>
          <a:off x="7620" y="0"/>
          <a:ext cx="17262000" cy="409015"/>
          <a:chOff x="0" y="38100"/>
          <a:chExt cx="17262000" cy="409015"/>
        </a:xfrm>
      </xdr:grpSpPr>
      <xdr:grpSp>
        <xdr:nvGrpSpPr>
          <xdr:cNvPr id="3" name="Group 2">
            <a:extLst>
              <a:ext uri="{FF2B5EF4-FFF2-40B4-BE49-F238E27FC236}">
                <a16:creationId xmlns:a16="http://schemas.microsoft.com/office/drawing/2014/main" id="{CC887ED8-FF77-95A9-40D4-2C2B791CBDEA}"/>
              </a:ext>
            </a:extLst>
          </xdr:cNvPr>
          <xdr:cNvGrpSpPr/>
        </xdr:nvGrpSpPr>
        <xdr:grpSpPr>
          <a:xfrm>
            <a:off x="0" y="38100"/>
            <a:ext cx="17262000" cy="409015"/>
            <a:chOff x="0" y="38100"/>
            <a:chExt cx="17262000" cy="409015"/>
          </a:xfrm>
        </xdr:grpSpPr>
        <xdr:sp macro="" textlink="">
          <xdr:nvSpPr>
            <xdr:cNvPr id="5" name="Rectangle 4">
              <a:extLst>
                <a:ext uri="{FF2B5EF4-FFF2-40B4-BE49-F238E27FC236}">
                  <a16:creationId xmlns:a16="http://schemas.microsoft.com/office/drawing/2014/main" id="{737042A5-8FC0-FFFF-2937-D95D311D8067}"/>
                </a:ext>
              </a:extLst>
            </xdr:cNvPr>
            <xdr:cNvSpPr/>
          </xdr:nvSpPr>
          <xdr:spPr>
            <a:xfrm>
              <a:off x="0" y="38100"/>
              <a:ext cx="17262000" cy="392400"/>
            </a:xfrm>
            <a:prstGeom prst="rect">
              <a:avLst/>
            </a:prstGeom>
            <a:solidFill>
              <a:srgbClr val="1D1D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6" name="Picture 5">
              <a:extLst>
                <a:ext uri="{FF2B5EF4-FFF2-40B4-BE49-F238E27FC236}">
                  <a16:creationId xmlns:a16="http://schemas.microsoft.com/office/drawing/2014/main" id="{C348D1D7-48C8-6DF9-F241-80CD5AA238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 y="99061"/>
              <a:ext cx="822959" cy="225831"/>
            </a:xfrm>
            <a:prstGeom prst="rect">
              <a:avLst/>
            </a:prstGeom>
          </xdr:spPr>
        </xdr:pic>
        <xdr:sp macro="" textlink="">
          <xdr:nvSpPr>
            <xdr:cNvPr id="7" name="TextBox 6">
              <a:extLst>
                <a:ext uri="{FF2B5EF4-FFF2-40B4-BE49-F238E27FC236}">
                  <a16:creationId xmlns:a16="http://schemas.microsoft.com/office/drawing/2014/main" id="{8069E6C7-D347-CC50-75CC-58D1FF8331CE}"/>
                </a:ext>
              </a:extLst>
            </xdr:cNvPr>
            <xdr:cNvSpPr txBox="1"/>
          </xdr:nvSpPr>
          <xdr:spPr>
            <a:xfrm>
              <a:off x="624840" y="90880"/>
              <a:ext cx="40309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venir Next LT Pro" panose="020B0504020202020204" pitchFamily="34" charset="0"/>
                </a:rPr>
                <a:t>Market leading e-commerce shipping solutions</a:t>
              </a:r>
            </a:p>
          </xdr:txBody>
        </xdr:sp>
        <xdr:sp macro="" textlink="">
          <xdr:nvSpPr>
            <xdr:cNvPr id="8" name="TextBox 7">
              <a:hlinkClick xmlns:r="http://schemas.openxmlformats.org/officeDocument/2006/relationships" r:id="rId2" tooltip="https://www.exelot.com"/>
              <a:extLst>
                <a:ext uri="{FF2B5EF4-FFF2-40B4-BE49-F238E27FC236}">
                  <a16:creationId xmlns:a16="http://schemas.microsoft.com/office/drawing/2014/main" id="{CE93408E-1C10-AF2C-42BF-5E48B9AEBA9A}"/>
                </a:ext>
              </a:extLst>
            </xdr:cNvPr>
            <xdr:cNvSpPr txBox="1"/>
          </xdr:nvSpPr>
          <xdr:spPr>
            <a:xfrm>
              <a:off x="5554028" y="90880"/>
              <a:ext cx="7543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latin typeface="Avenir Next LT Pro" panose="020B0504020202020204" pitchFamily="34" charset="0"/>
                </a:rPr>
                <a:t>Browse</a:t>
              </a:r>
            </a:p>
          </xdr:txBody>
        </xdr:sp>
        <xdr:sp macro="" textlink="">
          <xdr:nvSpPr>
            <xdr:cNvPr id="9" name="TextBox 8">
              <a:hlinkClick xmlns:r="http://schemas.openxmlformats.org/officeDocument/2006/relationships" r:id="rId3" tooltip="Site Performance"/>
              <a:extLst>
                <a:ext uri="{FF2B5EF4-FFF2-40B4-BE49-F238E27FC236}">
                  <a16:creationId xmlns:a16="http://schemas.microsoft.com/office/drawing/2014/main" id="{71FB82DC-EB09-F36E-C2AE-884C40DE434B}"/>
                </a:ext>
              </a:extLst>
            </xdr:cNvPr>
            <xdr:cNvSpPr txBox="1"/>
          </xdr:nvSpPr>
          <xdr:spPr>
            <a:xfrm>
              <a:off x="9197340" y="104215"/>
              <a:ext cx="13944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venir Next LT Pro" panose="020B0504020202020204" pitchFamily="34" charset="0"/>
                </a:rPr>
                <a:t>Site Performance </a:t>
              </a:r>
            </a:p>
          </xdr:txBody>
        </xdr:sp>
        <xdr:sp macro="" textlink="">
          <xdr:nvSpPr>
            <xdr:cNvPr id="10" name="TextBox 9">
              <a:hlinkClick xmlns:r="http://schemas.openxmlformats.org/officeDocument/2006/relationships" r:id="rId4" tooltip="Parcel Flow Process"/>
              <a:extLst>
                <a:ext uri="{FF2B5EF4-FFF2-40B4-BE49-F238E27FC236}">
                  <a16:creationId xmlns:a16="http://schemas.microsoft.com/office/drawing/2014/main" id="{EBE1B1F5-E5DB-BCB8-EC29-2FF6A4253B26}"/>
                </a:ext>
              </a:extLst>
            </xdr:cNvPr>
            <xdr:cNvSpPr txBox="1"/>
          </xdr:nvSpPr>
          <xdr:spPr>
            <a:xfrm>
              <a:off x="10586420" y="104215"/>
              <a:ext cx="15522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venir Next LT Pro" panose="020B0504020202020204" pitchFamily="34" charset="0"/>
                </a:rPr>
                <a:t>Parcel Flow Process </a:t>
              </a:r>
            </a:p>
          </xdr:txBody>
        </xdr:sp>
        <xdr:grpSp>
          <xdr:nvGrpSpPr>
            <xdr:cNvPr id="11" name="Graphic 10" descr="Compass outline">
              <a:extLst>
                <a:ext uri="{FF2B5EF4-FFF2-40B4-BE49-F238E27FC236}">
                  <a16:creationId xmlns:a16="http://schemas.microsoft.com/office/drawing/2014/main" id="{DFB81A72-A57D-FBB0-729C-3C18E3A53128}"/>
                </a:ext>
              </a:extLst>
            </xdr:cNvPr>
            <xdr:cNvGrpSpPr/>
          </xdr:nvGrpSpPr>
          <xdr:grpSpPr>
            <a:xfrm>
              <a:off x="5318760" y="121920"/>
              <a:ext cx="266700" cy="259080"/>
              <a:chOff x="5808980" y="947420"/>
              <a:chExt cx="1290320" cy="1290320"/>
            </a:xfrm>
            <a:solidFill>
              <a:schemeClr val="bg1"/>
            </a:solidFill>
          </xdr:grpSpPr>
          <xdr:sp macro="" textlink="">
            <xdr:nvSpPr>
              <xdr:cNvPr id="12" name="Freeform: Shape 11">
                <a:extLst>
                  <a:ext uri="{FF2B5EF4-FFF2-40B4-BE49-F238E27FC236}">
                    <a16:creationId xmlns:a16="http://schemas.microsoft.com/office/drawing/2014/main" id="{FD870F55-48C2-21ED-D09E-60A7E4862A18}"/>
                  </a:ext>
                </a:extLst>
              </xdr:cNvPr>
              <xdr:cNvSpPr/>
            </xdr:nvSpPr>
            <xdr:spPr>
              <a:xfrm>
                <a:off x="5808980" y="947420"/>
                <a:ext cx="1290320" cy="1290320"/>
              </a:xfrm>
              <a:custGeom>
                <a:avLst/>
                <a:gdLst>
                  <a:gd name="connsiteX0" fmla="*/ 645160 w 1290320"/>
                  <a:gd name="connsiteY0" fmla="*/ 40323 h 1290320"/>
                  <a:gd name="connsiteX1" fmla="*/ 1249998 w 1290320"/>
                  <a:gd name="connsiteY1" fmla="*/ 645160 h 1290320"/>
                  <a:gd name="connsiteX2" fmla="*/ 645160 w 1290320"/>
                  <a:gd name="connsiteY2" fmla="*/ 1249998 h 1290320"/>
                  <a:gd name="connsiteX3" fmla="*/ 40323 w 1290320"/>
                  <a:gd name="connsiteY3" fmla="*/ 645160 h 1290320"/>
                  <a:gd name="connsiteX4" fmla="*/ 645160 w 1290320"/>
                  <a:gd name="connsiteY4" fmla="*/ 40323 h 1290320"/>
                  <a:gd name="connsiteX5" fmla="*/ 645160 w 1290320"/>
                  <a:gd name="connsiteY5" fmla="*/ 0 h 1290320"/>
                  <a:gd name="connsiteX6" fmla="*/ 0 w 1290320"/>
                  <a:gd name="connsiteY6" fmla="*/ 645160 h 1290320"/>
                  <a:gd name="connsiteX7" fmla="*/ 645160 w 1290320"/>
                  <a:gd name="connsiteY7" fmla="*/ 1290320 h 1290320"/>
                  <a:gd name="connsiteX8" fmla="*/ 1290320 w 1290320"/>
                  <a:gd name="connsiteY8" fmla="*/ 645160 h 1290320"/>
                  <a:gd name="connsiteX9" fmla="*/ 645160 w 1290320"/>
                  <a:gd name="connsiteY9" fmla="*/ 0 h 12903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1290320" h="1290320">
                    <a:moveTo>
                      <a:pt x="645160" y="40323"/>
                    </a:moveTo>
                    <a:cubicBezTo>
                      <a:pt x="979202" y="40323"/>
                      <a:pt x="1249998" y="311118"/>
                      <a:pt x="1249998" y="645160"/>
                    </a:cubicBezTo>
                    <a:cubicBezTo>
                      <a:pt x="1249998" y="979202"/>
                      <a:pt x="979202" y="1249998"/>
                      <a:pt x="645160" y="1249998"/>
                    </a:cubicBezTo>
                    <a:cubicBezTo>
                      <a:pt x="311118" y="1249998"/>
                      <a:pt x="40323" y="979202"/>
                      <a:pt x="40323" y="645160"/>
                    </a:cubicBezTo>
                    <a:cubicBezTo>
                      <a:pt x="40700" y="311274"/>
                      <a:pt x="311274" y="40700"/>
                      <a:pt x="645160" y="40323"/>
                    </a:cubicBezTo>
                    <a:moveTo>
                      <a:pt x="645160" y="0"/>
                    </a:moveTo>
                    <a:cubicBezTo>
                      <a:pt x="288848" y="0"/>
                      <a:pt x="0" y="288848"/>
                      <a:pt x="0" y="645160"/>
                    </a:cubicBezTo>
                    <a:cubicBezTo>
                      <a:pt x="0" y="1001472"/>
                      <a:pt x="288848" y="1290320"/>
                      <a:pt x="645160" y="1290320"/>
                    </a:cubicBezTo>
                    <a:cubicBezTo>
                      <a:pt x="1001472" y="1290320"/>
                      <a:pt x="1290320" y="1001472"/>
                      <a:pt x="1290320" y="645160"/>
                    </a:cubicBezTo>
                    <a:cubicBezTo>
                      <a:pt x="1289921" y="289014"/>
                      <a:pt x="1001307" y="399"/>
                      <a:pt x="645160" y="0"/>
                    </a:cubicBezTo>
                    <a:close/>
                  </a:path>
                </a:pathLst>
              </a:custGeom>
              <a:solidFill>
                <a:schemeClr val="bg1"/>
              </a:solidFill>
              <a:ln w="20141" cap="flat">
                <a:noFill/>
                <a:prstDash val="solid"/>
                <a:miter/>
              </a:ln>
            </xdr:spPr>
            <xdr:txBody>
              <a:bodyPr rtlCol="0" anchor="ctr"/>
              <a:lstStyle/>
              <a:p>
                <a:endParaRPr lang="en-US"/>
              </a:p>
            </xdr:txBody>
          </xdr:sp>
          <xdr:sp macro="" textlink="">
            <xdr:nvSpPr>
              <xdr:cNvPr id="13" name="Freeform: Shape 12">
                <a:extLst>
                  <a:ext uri="{FF2B5EF4-FFF2-40B4-BE49-F238E27FC236}">
                    <a16:creationId xmlns:a16="http://schemas.microsoft.com/office/drawing/2014/main" id="{91C98FFC-C5BC-49D5-CBD6-0C961859F31E}"/>
                  </a:ext>
                </a:extLst>
              </xdr:cNvPr>
              <xdr:cNvSpPr/>
            </xdr:nvSpPr>
            <xdr:spPr>
              <a:xfrm>
                <a:off x="6139624" y="1282096"/>
                <a:ext cx="624998" cy="624998"/>
              </a:xfrm>
              <a:custGeom>
                <a:avLst/>
                <a:gdLst>
                  <a:gd name="connsiteX0" fmla="*/ 412620 w 624998"/>
                  <a:gd name="connsiteY0" fmla="*/ 412640 h 624998"/>
                  <a:gd name="connsiteX1" fmla="*/ 74133 w 624998"/>
                  <a:gd name="connsiteY1" fmla="*/ 551108 h 624998"/>
                  <a:gd name="connsiteX2" fmla="*/ 212379 w 624998"/>
                  <a:gd name="connsiteY2" fmla="*/ 216270 h 624998"/>
                  <a:gd name="connsiteX3" fmla="*/ 550866 w 624998"/>
                  <a:gd name="connsiteY3" fmla="*/ 74697 h 624998"/>
                  <a:gd name="connsiteX4" fmla="*/ 181451 w 624998"/>
                  <a:gd name="connsiteY4" fmla="*/ 185484 h 624998"/>
                  <a:gd name="connsiteX5" fmla="*/ 0 w 624998"/>
                  <a:gd name="connsiteY5" fmla="*/ 624999 h 624998"/>
                  <a:gd name="connsiteX6" fmla="*/ 443548 w 624998"/>
                  <a:gd name="connsiteY6" fmla="*/ 443548 h 624998"/>
                  <a:gd name="connsiteX7" fmla="*/ 624999 w 624998"/>
                  <a:gd name="connsiteY7" fmla="*/ 0 h 62499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624998" h="624998">
                    <a:moveTo>
                      <a:pt x="412620" y="412640"/>
                    </a:moveTo>
                    <a:lnTo>
                      <a:pt x="74133" y="551108"/>
                    </a:lnTo>
                    <a:lnTo>
                      <a:pt x="212379" y="216270"/>
                    </a:lnTo>
                    <a:lnTo>
                      <a:pt x="550866" y="74697"/>
                    </a:lnTo>
                    <a:close/>
                    <a:moveTo>
                      <a:pt x="181451" y="185484"/>
                    </a:moveTo>
                    <a:lnTo>
                      <a:pt x="0" y="624999"/>
                    </a:lnTo>
                    <a:lnTo>
                      <a:pt x="443548" y="443548"/>
                    </a:lnTo>
                    <a:lnTo>
                      <a:pt x="624999" y="0"/>
                    </a:lnTo>
                    <a:close/>
                  </a:path>
                </a:pathLst>
              </a:custGeom>
              <a:solidFill>
                <a:schemeClr val="bg1"/>
              </a:solidFill>
              <a:ln w="20141" cap="flat">
                <a:noFill/>
                <a:prstDash val="solid"/>
                <a:miter/>
              </a:ln>
            </xdr:spPr>
            <xdr:txBody>
              <a:bodyPr rtlCol="0" anchor="ctr"/>
              <a:lstStyle/>
              <a:p>
                <a:endParaRPr lang="en-US"/>
              </a:p>
            </xdr:txBody>
          </xdr:sp>
          <xdr:sp macro="" textlink="">
            <xdr:nvSpPr>
              <xdr:cNvPr id="14" name="Freeform: Shape 13">
                <a:extLst>
                  <a:ext uri="{FF2B5EF4-FFF2-40B4-BE49-F238E27FC236}">
                    <a16:creationId xmlns:a16="http://schemas.microsoft.com/office/drawing/2014/main" id="{337A86F7-706F-8B5F-D995-8CD57A17B5CE}"/>
                  </a:ext>
                </a:extLst>
              </xdr:cNvPr>
              <xdr:cNvSpPr/>
            </xdr:nvSpPr>
            <xdr:spPr>
              <a:xfrm>
                <a:off x="6413817" y="1552257"/>
                <a:ext cx="80645" cy="80645"/>
              </a:xfrm>
              <a:custGeom>
                <a:avLst/>
                <a:gdLst>
                  <a:gd name="connsiteX0" fmla="*/ 80645 w 80645"/>
                  <a:gd name="connsiteY0" fmla="*/ 40323 h 80645"/>
                  <a:gd name="connsiteX1" fmla="*/ 40323 w 80645"/>
                  <a:gd name="connsiteY1" fmla="*/ 80645 h 80645"/>
                  <a:gd name="connsiteX2" fmla="*/ 0 w 80645"/>
                  <a:gd name="connsiteY2" fmla="*/ 40323 h 80645"/>
                  <a:gd name="connsiteX3" fmla="*/ 40323 w 80645"/>
                  <a:gd name="connsiteY3" fmla="*/ 0 h 80645"/>
                  <a:gd name="connsiteX4" fmla="*/ 80645 w 80645"/>
                  <a:gd name="connsiteY4" fmla="*/ 40323 h 8064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80645" h="80645">
                    <a:moveTo>
                      <a:pt x="80645" y="40323"/>
                    </a:moveTo>
                    <a:cubicBezTo>
                      <a:pt x="80645" y="62592"/>
                      <a:pt x="62592" y="80645"/>
                      <a:pt x="40323" y="80645"/>
                    </a:cubicBezTo>
                    <a:cubicBezTo>
                      <a:pt x="18053" y="80645"/>
                      <a:pt x="0" y="62592"/>
                      <a:pt x="0" y="40323"/>
                    </a:cubicBezTo>
                    <a:cubicBezTo>
                      <a:pt x="0" y="18053"/>
                      <a:pt x="18053" y="0"/>
                      <a:pt x="40323" y="0"/>
                    </a:cubicBezTo>
                    <a:cubicBezTo>
                      <a:pt x="62592" y="0"/>
                      <a:pt x="80645" y="18053"/>
                      <a:pt x="80645" y="40323"/>
                    </a:cubicBezTo>
                    <a:close/>
                  </a:path>
                </a:pathLst>
              </a:custGeom>
              <a:solidFill>
                <a:schemeClr val="bg1"/>
              </a:solidFill>
              <a:ln w="20141" cap="flat">
                <a:noFill/>
                <a:prstDash val="solid"/>
                <a:miter/>
              </a:ln>
            </xdr:spPr>
            <xdr:txBody>
              <a:bodyPr rtlCol="0" anchor="ctr"/>
              <a:lstStyle/>
              <a:p>
                <a:endParaRPr lang="en-US"/>
              </a:p>
            </xdr:txBody>
          </xdr:sp>
        </xdr:grpSp>
      </xdr:grpSp>
      <xdr:sp macro="" textlink="">
        <xdr:nvSpPr>
          <xdr:cNvPr id="4" name="Rectangle: Rounded Corners 3">
            <a:extLst>
              <a:ext uri="{FF2B5EF4-FFF2-40B4-BE49-F238E27FC236}">
                <a16:creationId xmlns:a16="http://schemas.microsoft.com/office/drawing/2014/main" id="{1F8296FD-457E-DFDE-CB5D-A03E07A2769D}"/>
              </a:ext>
            </a:extLst>
          </xdr:cNvPr>
          <xdr:cNvSpPr/>
        </xdr:nvSpPr>
        <xdr:spPr>
          <a:xfrm>
            <a:off x="10675620" y="358140"/>
            <a:ext cx="273600" cy="4680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64770</xdr:colOff>
      <xdr:row>0</xdr:row>
      <xdr:rowOff>156210</xdr:rowOff>
    </xdr:from>
    <xdr:to>
      <xdr:col>20</xdr:col>
      <xdr:colOff>87630</xdr:colOff>
      <xdr:row>25</xdr:row>
      <xdr:rowOff>26610</xdr:rowOff>
    </xdr:to>
    <xdr:graphicFrame macro="">
      <xdr:nvGraphicFramePr>
        <xdr:cNvPr id="5" name="Chart 4">
          <a:extLst>
            <a:ext uri="{FF2B5EF4-FFF2-40B4-BE49-F238E27FC236}">
              <a16:creationId xmlns:a16="http://schemas.microsoft.com/office/drawing/2014/main" id="{D6C9AE51-9954-FCA1-B30A-1D63DEEFB8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487680</xdr:colOff>
      <xdr:row>7</xdr:row>
      <xdr:rowOff>179070</xdr:rowOff>
    </xdr:from>
    <xdr:to>
      <xdr:col>7</xdr:col>
      <xdr:colOff>366120</xdr:colOff>
      <xdr:row>15</xdr:row>
      <xdr:rowOff>45720</xdr:rowOff>
    </xdr:to>
    <xdr:graphicFrame macro="">
      <xdr:nvGraphicFramePr>
        <xdr:cNvPr id="4" name="Chart 3">
          <a:extLst>
            <a:ext uri="{FF2B5EF4-FFF2-40B4-BE49-F238E27FC236}">
              <a16:creationId xmlns:a16="http://schemas.microsoft.com/office/drawing/2014/main" id="{D0BC172F-5A81-AC29-F1FE-D6CD00736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via Cohen" refreshedDate="45228.463211226852" backgroundQuery="1" createdVersion="8" refreshedVersion="8" minRefreshableVersion="3" recordCount="941" xr:uid="{23412031-DF49-4BEC-86E5-EE9DA3D6B3B4}">
  <cacheSource type="external" connectionId="1"/>
  <cacheFields count="15">
    <cacheField name="Site ID" numFmtId="0">
      <sharedItems containsSemiMixedTypes="0" containsString="0" containsNumber="1" containsInteger="1" minValue="1" maxValue="22" count="22">
        <n v="20"/>
        <n v="18"/>
        <n v="19"/>
        <n v="22"/>
        <n v="11"/>
        <n v="13"/>
        <n v="4"/>
        <n v="14"/>
        <n v="8"/>
        <n v="15"/>
        <n v="5"/>
        <n v="17"/>
        <n v="10"/>
        <n v="7"/>
        <n v="21"/>
        <n v="2"/>
        <n v="1"/>
        <n v="12"/>
        <n v="6"/>
        <n v="9"/>
        <n v="3"/>
        <n v="16"/>
      </sharedItems>
    </cacheField>
    <cacheField name="Site Name" numFmtId="0">
      <sharedItems count="22">
        <s v="Bloomingdale's"/>
        <s v="Zolpo"/>
        <s v="Sephora"/>
        <s v="Best Buy"/>
        <s v="GeekBuying"/>
        <s v="Shein"/>
        <s v="ZAFUL"/>
        <s v="Macy's"/>
        <s v="Nordstrom"/>
        <s v="Zara"/>
        <s v="AliExpress"/>
        <s v="SSENSE"/>
        <s v="Revolution Beauty"/>
        <s v="Farfetch"/>
        <s v="iHerb"/>
        <s v="Next"/>
        <s v="Shopbop"/>
        <s v="Banggood"/>
        <s v="eBay"/>
        <s v="Newegg"/>
        <s v="Asus"/>
        <s v="Overstock"/>
      </sharedItems>
    </cacheField>
    <cacheField name="Year" numFmtId="0">
      <sharedItems containsSemiMixedTypes="0" containsString="0" containsNumber="1" containsInteger="1" minValue="2017" maxValue="2022" count="6">
        <n v="2021"/>
        <n v="2020"/>
        <n v="2019"/>
        <n v="2018"/>
        <n v="2022"/>
        <n v="2017"/>
      </sharedItems>
    </cacheField>
    <cacheField name="Month" numFmtId="0">
      <sharedItems containsSemiMixedTypes="0" containsString="0" containsNumber="1" containsInteger="1" minValue="1" maxValue="12" count="12">
        <n v="7"/>
        <n v="10"/>
        <n v="11"/>
        <n v="1"/>
        <n v="3"/>
        <n v="4"/>
        <n v="2"/>
        <n v="8"/>
        <n v="12"/>
        <n v="6"/>
        <n v="5"/>
        <n v="9"/>
      </sharedItems>
    </cacheField>
    <cacheField name="Month Name" numFmtId="0">
      <sharedItems count="12">
        <s v="July"/>
        <s v="October"/>
        <s v="November"/>
        <s v="January"/>
        <s v="March"/>
        <s v="April"/>
        <s v="February"/>
        <s v="August"/>
        <s v="December"/>
        <s v="June"/>
        <s v="May"/>
        <s v="September"/>
      </sharedItems>
    </cacheField>
    <cacheField name="Satisfaction" numFmtId="0">
      <sharedItems containsSemiMixedTypes="0" containsString="0" containsNumber="1" minValue="1" maxValue="5"/>
    </cacheField>
    <cacheField name="Site Average Rate" numFmtId="0">
      <sharedItems containsSemiMixedTypes="0" containsString="0" containsNumber="1" minValue="1.8" maxValue="5"/>
    </cacheField>
    <cacheField name="Site Experience" numFmtId="0">
      <sharedItems containsSemiMixedTypes="0" containsString="0" containsNumber="1" containsInteger="1" minValue="0" maxValue="5" count="6">
        <n v="1"/>
        <n v="2"/>
        <n v="5"/>
        <n v="3"/>
        <n v="0"/>
        <n v="4"/>
      </sharedItems>
    </cacheField>
    <cacheField name="Site Fee" numFmtId="0">
      <sharedItems containsSemiMixedTypes="0" containsString="0" containsNumber="1" containsInteger="1" minValue="1" maxValue="5" count="4">
        <n v="5"/>
        <n v="4"/>
        <n v="1"/>
        <n v="2"/>
      </sharedItems>
    </cacheField>
    <cacheField name="Expected Income" numFmtId="0">
      <sharedItems containsSemiMixedTypes="0" containsString="0" containsNumber="1" minValue="3.2612000000000001" maxValue="1798.9607000000001"/>
    </cacheField>
    <cacheField name="Actual Income" numFmtId="0">
      <sharedItems containsSemiMixedTypes="0" containsString="0" containsNumber="1" minValue="3.2612000000000001" maxValue="1754.9014999999999"/>
    </cacheField>
    <cacheField name="Overall Performance" numFmtId="0">
      <sharedItems containsSemiMixedTypes="0" containsString="0" containsNumber="1" minValue="34.6" maxValue="91.13333333333334"/>
    </cacheField>
    <cacheField name="Fulfillment Speed" numFmtId="0">
      <sharedItems containsSemiMixedTypes="0" containsString="0" containsNumber="1" minValue="1" maxValue="5"/>
    </cacheField>
    <cacheField name="Total On Time" numFmtId="0">
      <sharedItems containsSemiMixedTypes="0" containsString="0" containsNumber="1" containsInteger="1" minValue="0" maxValue="97"/>
    </cacheField>
    <cacheField name="Total Late" numFmtId="0">
      <sharedItems containsSemiMixedTypes="0" containsString="0" containsNumber="1" containsInteger="1" minValue="0" maxValue="8" count="9">
        <n v="0"/>
        <n v="1"/>
        <n v="2"/>
        <n v="3"/>
        <n v="8"/>
        <n v="7"/>
        <n v="5"/>
        <n v="6"/>
        <n v="4"/>
      </sharedItems>
    </cacheField>
  </cacheFields>
  <extLst>
    <ext xmlns:x14="http://schemas.microsoft.com/office/spreadsheetml/2009/9/main" uri="{725AE2AE-9491-48be-B2B4-4EB974FC3084}">
      <x14:pivotCacheDefinition pivotCacheId="2126068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1">
  <r>
    <x v="0"/>
    <x v="0"/>
    <x v="0"/>
    <x v="0"/>
    <x v="0"/>
    <n v="1.6666666666666667"/>
    <n v="2.6"/>
    <x v="0"/>
    <x v="0"/>
    <n v="112.4594"/>
    <n v="112.4594"/>
    <n v="67.86666666666666"/>
    <n v="4.333333333333333"/>
    <n v="3"/>
    <x v="0"/>
  </r>
  <r>
    <x v="1"/>
    <x v="1"/>
    <x v="1"/>
    <x v="1"/>
    <x v="1"/>
    <n v="3.85"/>
    <n v="2.6000000000000005"/>
    <x v="0"/>
    <x v="0"/>
    <n v="355.63260000000002"/>
    <n v="355.63260000000002"/>
    <n v="79.55"/>
    <n v="4.05"/>
    <n v="19"/>
    <x v="1"/>
  </r>
  <r>
    <x v="2"/>
    <x v="2"/>
    <x v="0"/>
    <x v="2"/>
    <x v="2"/>
    <n v="4"/>
    <n v="2.9"/>
    <x v="0"/>
    <x v="0"/>
    <n v="95.1554"/>
    <n v="95.1554"/>
    <n v="83.3"/>
    <n v="4.5"/>
    <n v="3"/>
    <x v="1"/>
  </r>
  <r>
    <x v="3"/>
    <x v="3"/>
    <x v="0"/>
    <x v="3"/>
    <x v="3"/>
    <n v="3.1538461538461537"/>
    <n v="1.8000000000000005"/>
    <x v="0"/>
    <x v="1"/>
    <n v="258.83859999999999"/>
    <n v="258.83859999999999"/>
    <n v="69.061538461538461"/>
    <n v="4.3076923076923075"/>
    <n v="11"/>
    <x v="2"/>
  </r>
  <r>
    <x v="4"/>
    <x v="4"/>
    <x v="2"/>
    <x v="1"/>
    <x v="1"/>
    <n v="3.6666666666666665"/>
    <n v="3.6999999999999997"/>
    <x v="0"/>
    <x v="2"/>
    <n v="160.0787"/>
    <n v="160.0787"/>
    <n v="58.066666666666663"/>
    <n v="4.333333333333333"/>
    <n v="8"/>
    <x v="1"/>
  </r>
  <r>
    <x v="5"/>
    <x v="5"/>
    <x v="1"/>
    <x v="4"/>
    <x v="4"/>
    <n v="4"/>
    <n v="3.7999999999999994"/>
    <x v="1"/>
    <x v="2"/>
    <n v="83.039500000000004"/>
    <n v="83.039500000000004"/>
    <n v="59.6"/>
    <n v="4"/>
    <n v="3"/>
    <x v="0"/>
  </r>
  <r>
    <x v="5"/>
    <x v="5"/>
    <x v="1"/>
    <x v="5"/>
    <x v="5"/>
    <n v="4.25"/>
    <n v="3.8"/>
    <x v="1"/>
    <x v="2"/>
    <n v="81.360500000000002"/>
    <n v="81.360500000000002"/>
    <n v="63.6"/>
    <n v="4.5"/>
    <n v="4"/>
    <x v="0"/>
  </r>
  <r>
    <x v="6"/>
    <x v="6"/>
    <x v="3"/>
    <x v="2"/>
    <x v="2"/>
    <n v="3"/>
    <n v="2.8"/>
    <x v="0"/>
    <x v="3"/>
    <n v="15.616300000000001"/>
    <n v="15.616300000000001"/>
    <n v="61.6"/>
    <n v="5"/>
    <n v="2"/>
    <x v="0"/>
  </r>
  <r>
    <x v="6"/>
    <x v="6"/>
    <x v="4"/>
    <x v="6"/>
    <x v="6"/>
    <n v="2.5"/>
    <n v="3"/>
    <x v="2"/>
    <x v="3"/>
    <n v="91.490300000000005"/>
    <n v="91.490300000000005"/>
    <n v="58"/>
    <n v="4"/>
    <n v="4"/>
    <x v="0"/>
  </r>
  <r>
    <x v="7"/>
    <x v="7"/>
    <x v="2"/>
    <x v="6"/>
    <x v="6"/>
    <n v="3.2857142857142856"/>
    <n v="2.6999999999999997"/>
    <x v="0"/>
    <x v="2"/>
    <n v="163.28"/>
    <n v="163.28"/>
    <n v="51.4"/>
    <n v="3.8571428571428572"/>
    <n v="7"/>
    <x v="0"/>
  </r>
  <r>
    <x v="5"/>
    <x v="5"/>
    <x v="0"/>
    <x v="7"/>
    <x v="7"/>
    <n v="3.6"/>
    <n v="3.7"/>
    <x v="3"/>
    <x v="2"/>
    <n v="132.87010000000001"/>
    <n v="132.87010000000001"/>
    <n v="57.5"/>
    <n v="3.9"/>
    <n v="10"/>
    <x v="0"/>
  </r>
  <r>
    <x v="8"/>
    <x v="8"/>
    <x v="3"/>
    <x v="8"/>
    <x v="8"/>
    <n v="3.3636363636363638"/>
    <n v="4.5"/>
    <x v="4"/>
    <x v="2"/>
    <n v="192.83779999999999"/>
    <n v="192.83779999999999"/>
    <n v="56.090909090909101"/>
    <n v="4.1818181818181817"/>
    <n v="10"/>
    <x v="1"/>
  </r>
  <r>
    <x v="9"/>
    <x v="9"/>
    <x v="2"/>
    <x v="2"/>
    <x v="2"/>
    <n v="4.333333333333333"/>
    <n v="4.0999999999999996"/>
    <x v="4"/>
    <x v="2"/>
    <n v="50.535200000000003"/>
    <n v="50.535200000000003"/>
    <n v="63.533333333333339"/>
    <n v="4.666666666666667"/>
    <n v="3"/>
    <x v="0"/>
  </r>
  <r>
    <x v="7"/>
    <x v="7"/>
    <x v="2"/>
    <x v="3"/>
    <x v="3"/>
    <n v="2.8888888888888888"/>
    <n v="2.6999999999999997"/>
    <x v="0"/>
    <x v="2"/>
    <n v="213.875"/>
    <n v="213.875"/>
    <n v="49.177777777777777"/>
    <n v="3.8888888888888888"/>
    <n v="9"/>
    <x v="0"/>
  </r>
  <r>
    <x v="10"/>
    <x v="10"/>
    <x v="2"/>
    <x v="7"/>
    <x v="7"/>
    <n v="3.125"/>
    <n v="3.1000000000000005"/>
    <x v="1"/>
    <x v="2"/>
    <n v="172.55709999999999"/>
    <n v="172.55709999999999"/>
    <n v="52.95"/>
    <n v="4"/>
    <n v="6"/>
    <x v="2"/>
  </r>
  <r>
    <x v="11"/>
    <x v="11"/>
    <x v="1"/>
    <x v="9"/>
    <x v="9"/>
    <n v="3.7391304347826089"/>
    <n v="4.5999999999999979"/>
    <x v="0"/>
    <x v="0"/>
    <n v="522.00109999999995"/>
    <n v="522.00109999999995"/>
    <n v="84.80869565217391"/>
    <n v="4.4347826086956523"/>
    <n v="23"/>
    <x v="0"/>
  </r>
  <r>
    <x v="12"/>
    <x v="12"/>
    <x v="4"/>
    <x v="4"/>
    <x v="4"/>
    <n v="3.5"/>
    <n v="4.4000000000000004"/>
    <x v="5"/>
    <x v="1"/>
    <n v="106.3165"/>
    <n v="106.3165"/>
    <n v="77.8"/>
    <n v="4"/>
    <n v="4"/>
    <x v="0"/>
  </r>
  <r>
    <x v="2"/>
    <x v="2"/>
    <x v="1"/>
    <x v="10"/>
    <x v="10"/>
    <n v="3.7894736842105261"/>
    <n v="3"/>
    <x v="4"/>
    <x v="0"/>
    <n v="494.88670000000002"/>
    <n v="494.88670000000002"/>
    <n v="77.684210526315795"/>
    <n v="3.7894736842105261"/>
    <n v="19"/>
    <x v="0"/>
  </r>
  <r>
    <x v="13"/>
    <x v="13"/>
    <x v="2"/>
    <x v="5"/>
    <x v="5"/>
    <n v="4.125"/>
    <n v="4.3999999999999995"/>
    <x v="0"/>
    <x v="0"/>
    <n v="143.5052"/>
    <n v="143.5052"/>
    <n v="81.424999999999997"/>
    <n v="3.375"/>
    <n v="8"/>
    <x v="0"/>
  </r>
  <r>
    <x v="9"/>
    <x v="9"/>
    <x v="2"/>
    <x v="5"/>
    <x v="5"/>
    <n v="4.5"/>
    <n v="4.1000000000000005"/>
    <x v="4"/>
    <x v="2"/>
    <n v="80.415999999999997"/>
    <n v="80.415999999999997"/>
    <n v="61.2"/>
    <n v="4"/>
    <n v="5"/>
    <x v="1"/>
  </r>
  <r>
    <x v="14"/>
    <x v="14"/>
    <x v="0"/>
    <x v="4"/>
    <x v="4"/>
    <n v="3.1875"/>
    <n v="3.2000000000000006"/>
    <x v="0"/>
    <x v="3"/>
    <n v="287.40910000000002"/>
    <n v="287.40910000000002"/>
    <n v="57.9"/>
    <n v="3.875"/>
    <n v="13"/>
    <x v="3"/>
  </r>
  <r>
    <x v="12"/>
    <x v="12"/>
    <x v="4"/>
    <x v="6"/>
    <x v="6"/>
    <n v="3"/>
    <n v="4.4000000000000004"/>
    <x v="5"/>
    <x v="1"/>
    <n v="29.2133"/>
    <n v="29.2133"/>
    <n v="74.8"/>
    <n v="4"/>
    <n v="2"/>
    <x v="0"/>
  </r>
  <r>
    <x v="15"/>
    <x v="15"/>
    <x v="5"/>
    <x v="1"/>
    <x v="1"/>
    <n v="3.7333333333333334"/>
    <n v="3"/>
    <x v="4"/>
    <x v="1"/>
    <n v="263.19549999999998"/>
    <n v="263.19549999999998"/>
    <n v="75.066666666666663"/>
    <n v="4.5333333333333332"/>
    <n v="15"/>
    <x v="0"/>
  </r>
  <r>
    <x v="16"/>
    <x v="16"/>
    <x v="1"/>
    <x v="4"/>
    <x v="4"/>
    <n v="2.25"/>
    <n v="3.5"/>
    <x v="3"/>
    <x v="1"/>
    <n v="77.581999999999994"/>
    <n v="77.581999999999994"/>
    <n v="67.5"/>
    <n v="4"/>
    <n v="4"/>
    <x v="0"/>
  </r>
  <r>
    <x v="17"/>
    <x v="17"/>
    <x v="2"/>
    <x v="1"/>
    <x v="1"/>
    <n v="4.166666666666667"/>
    <n v="2.8000000000000003"/>
    <x v="0"/>
    <x v="0"/>
    <n v="105.07429999999999"/>
    <n v="105.07429999999999"/>
    <n v="81.599999999999994"/>
    <n v="4"/>
    <n v="6"/>
    <x v="0"/>
  </r>
  <r>
    <x v="16"/>
    <x v="16"/>
    <x v="0"/>
    <x v="9"/>
    <x v="9"/>
    <n v="2.6666666666666665"/>
    <n v="3.2000000000000006"/>
    <x v="5"/>
    <x v="1"/>
    <n v="91.932500000000005"/>
    <n v="91.932500000000005"/>
    <n v="65.400000000000006"/>
    <n v="3"/>
    <n v="2"/>
    <x v="1"/>
  </r>
  <r>
    <x v="1"/>
    <x v="1"/>
    <x v="4"/>
    <x v="6"/>
    <x v="6"/>
    <n v="2.3333333333333335"/>
    <n v="2.6"/>
    <x v="3"/>
    <x v="0"/>
    <n v="95.994"/>
    <n v="95.994"/>
    <n v="75.533333333333331"/>
    <n v="4.666666666666667"/>
    <n v="3"/>
    <x v="0"/>
  </r>
  <r>
    <x v="9"/>
    <x v="9"/>
    <x v="4"/>
    <x v="6"/>
    <x v="6"/>
    <n v="3"/>
    <n v="4.4000000000000004"/>
    <x v="3"/>
    <x v="2"/>
    <n v="25.504000000000001"/>
    <n v="25.504000000000001"/>
    <n v="60.8"/>
    <n v="5"/>
    <n v="2"/>
    <x v="0"/>
  </r>
  <r>
    <x v="5"/>
    <x v="5"/>
    <x v="4"/>
    <x v="3"/>
    <x v="3"/>
    <n v="3"/>
    <n v="3.3"/>
    <x v="5"/>
    <x v="2"/>
    <n v="56.434899999999999"/>
    <n v="56.434899999999999"/>
    <n v="53.35"/>
    <n v="3.75"/>
    <n v="4"/>
    <x v="0"/>
  </r>
  <r>
    <x v="13"/>
    <x v="13"/>
    <x v="1"/>
    <x v="1"/>
    <x v="1"/>
    <n v="3.1538461538461537"/>
    <n v="4.2000000000000011"/>
    <x v="1"/>
    <x v="0"/>
    <n v="267.86059999999998"/>
    <n v="267.86059999999998"/>
    <n v="79.707692307692312"/>
    <n v="4.0769230769230766"/>
    <n v="13"/>
    <x v="0"/>
  </r>
  <r>
    <x v="12"/>
    <x v="12"/>
    <x v="2"/>
    <x v="7"/>
    <x v="7"/>
    <n v="4"/>
    <n v="4.5999999999999996"/>
    <x v="0"/>
    <x v="1"/>
    <n v="76.783500000000004"/>
    <n v="76.783500000000004"/>
    <n v="76.95"/>
    <n v="3.75"/>
    <n v="4"/>
    <x v="0"/>
  </r>
  <r>
    <x v="15"/>
    <x v="15"/>
    <x v="0"/>
    <x v="2"/>
    <x v="2"/>
    <n v="3.625"/>
    <n v="2.6"/>
    <x v="5"/>
    <x v="1"/>
    <n v="126.79179999999999"/>
    <n v="126.79179999999999"/>
    <n v="73.7"/>
    <n v="3.75"/>
    <n v="7"/>
    <x v="1"/>
  </r>
  <r>
    <x v="7"/>
    <x v="7"/>
    <x v="1"/>
    <x v="3"/>
    <x v="3"/>
    <n v="5"/>
    <n v="2.7"/>
    <x v="1"/>
    <x v="2"/>
    <n v="18.018799999999999"/>
    <n v="18.018799999999999"/>
    <n v="65.900000000000006"/>
    <n v="4.5"/>
    <n v="1"/>
    <x v="1"/>
  </r>
  <r>
    <x v="16"/>
    <x v="16"/>
    <x v="0"/>
    <x v="0"/>
    <x v="0"/>
    <n v="4.2857142857142856"/>
    <n v="3.1999999999999997"/>
    <x v="5"/>
    <x v="1"/>
    <n v="124.48399999999999"/>
    <n v="124.48399999999999"/>
    <n v="79.400000000000006"/>
    <n v="3.8571428571428572"/>
    <n v="7"/>
    <x v="0"/>
  </r>
  <r>
    <x v="5"/>
    <x v="5"/>
    <x v="1"/>
    <x v="0"/>
    <x v="0"/>
    <n v="3.5277777777777777"/>
    <n v="3.7999999999999989"/>
    <x v="1"/>
    <x v="2"/>
    <n v="675.09450000000004"/>
    <n v="675.09450000000004"/>
    <n v="57.461111111111109"/>
    <n v="4.1388888888888893"/>
    <n v="33"/>
    <x v="3"/>
  </r>
  <r>
    <x v="12"/>
    <x v="12"/>
    <x v="3"/>
    <x v="11"/>
    <x v="11"/>
    <n v="2.9166666666666665"/>
    <n v="4.2999999999999989"/>
    <x v="4"/>
    <x v="1"/>
    <n v="347.38080000000002"/>
    <n v="347.38080000000002"/>
    <n v="69.266666666666666"/>
    <n v="3.8333333333333335"/>
    <n v="12"/>
    <x v="0"/>
  </r>
  <r>
    <x v="16"/>
    <x v="16"/>
    <x v="1"/>
    <x v="5"/>
    <x v="5"/>
    <n v="3.5"/>
    <n v="3.5"/>
    <x v="3"/>
    <x v="1"/>
    <n v="258.61939999999998"/>
    <n v="258.61939999999998"/>
    <n v="76.25"/>
    <n v="4.25"/>
    <n v="8"/>
    <x v="0"/>
  </r>
  <r>
    <x v="17"/>
    <x v="17"/>
    <x v="0"/>
    <x v="5"/>
    <x v="5"/>
    <n v="3.5"/>
    <n v="2.9"/>
    <x v="3"/>
    <x v="0"/>
    <n v="127.1966"/>
    <n v="127.1966"/>
    <n v="80.63333333333334"/>
    <n v="4.166666666666667"/>
    <n v="6"/>
    <x v="0"/>
  </r>
  <r>
    <x v="18"/>
    <x v="18"/>
    <x v="0"/>
    <x v="3"/>
    <x v="3"/>
    <n v="3.2"/>
    <n v="3.1999999999999997"/>
    <x v="5"/>
    <x v="2"/>
    <n v="168.50620000000001"/>
    <n v="168.50620000000001"/>
    <n v="56.6"/>
    <n v="4.2"/>
    <n v="10"/>
    <x v="0"/>
  </r>
  <r>
    <x v="14"/>
    <x v="14"/>
    <x v="0"/>
    <x v="11"/>
    <x v="11"/>
    <n v="3.5"/>
    <n v="3.2"/>
    <x v="0"/>
    <x v="3"/>
    <n v="17.335999999999999"/>
    <n v="17.335999999999999"/>
    <n v="65.400000000000006"/>
    <n v="5"/>
    <n v="2"/>
    <x v="0"/>
  </r>
  <r>
    <x v="13"/>
    <x v="13"/>
    <x v="2"/>
    <x v="1"/>
    <x v="1"/>
    <n v="3"/>
    <n v="4.4000000000000004"/>
    <x v="0"/>
    <x v="0"/>
    <n v="58.169800000000002"/>
    <n v="58.169800000000002"/>
    <n v="77.8"/>
    <n v="4"/>
    <n v="4"/>
    <x v="0"/>
  </r>
  <r>
    <x v="13"/>
    <x v="13"/>
    <x v="1"/>
    <x v="11"/>
    <x v="11"/>
    <n v="3.6190476190476191"/>
    <n v="4.2000000000000011"/>
    <x v="1"/>
    <x v="0"/>
    <n v="473.61720000000003"/>
    <n v="473.61720000000003"/>
    <n v="82.590476190476195"/>
    <n v="4.0952380952380949"/>
    <n v="20"/>
    <x v="1"/>
  </r>
  <r>
    <x v="16"/>
    <x v="16"/>
    <x v="1"/>
    <x v="10"/>
    <x v="10"/>
    <n v="2.7142857142857144"/>
    <n v="3.5"/>
    <x v="3"/>
    <x v="1"/>
    <n v="324.95409999999998"/>
    <n v="324.95409999999998"/>
    <n v="71.357142857142861"/>
    <n v="4.2142857142857144"/>
    <n v="13"/>
    <x v="1"/>
  </r>
  <r>
    <x v="4"/>
    <x v="4"/>
    <x v="0"/>
    <x v="1"/>
    <x v="1"/>
    <n v="3.25"/>
    <n v="4.4000000000000004"/>
    <x v="3"/>
    <x v="2"/>
    <n v="76.567499999999995"/>
    <n v="76.567499999999995"/>
    <n v="56.05"/>
    <n v="3.75"/>
    <n v="4"/>
    <x v="0"/>
  </r>
  <r>
    <x v="15"/>
    <x v="15"/>
    <x v="5"/>
    <x v="7"/>
    <x v="7"/>
    <n v="3.2142857142857144"/>
    <n v="3"/>
    <x v="4"/>
    <x v="1"/>
    <n v="293.06599999999997"/>
    <n v="293.06599999999997"/>
    <n v="69.285714285714292"/>
    <n v="4"/>
    <n v="12"/>
    <x v="2"/>
  </r>
  <r>
    <x v="17"/>
    <x v="17"/>
    <x v="0"/>
    <x v="7"/>
    <x v="7"/>
    <n v="3"/>
    <n v="2.9"/>
    <x v="3"/>
    <x v="0"/>
    <n v="58.340400000000002"/>
    <n v="58.340400000000002"/>
    <n v="74.3"/>
    <n v="3.5"/>
    <n v="2"/>
    <x v="0"/>
  </r>
  <r>
    <x v="8"/>
    <x v="8"/>
    <x v="3"/>
    <x v="9"/>
    <x v="9"/>
    <n v="4.5"/>
    <n v="4.5"/>
    <x v="4"/>
    <x v="2"/>
    <n v="48.138100000000001"/>
    <n v="48.138100000000001"/>
    <n v="62"/>
    <n v="4"/>
    <n v="4"/>
    <x v="0"/>
  </r>
  <r>
    <x v="5"/>
    <x v="5"/>
    <x v="2"/>
    <x v="2"/>
    <x v="2"/>
    <n v="2.25"/>
    <n v="3.3"/>
    <x v="0"/>
    <x v="2"/>
    <n v="68.89"/>
    <n v="68.89"/>
    <n v="49.6"/>
    <n v="4.5"/>
    <n v="3"/>
    <x v="1"/>
  </r>
  <r>
    <x v="15"/>
    <x v="15"/>
    <x v="4"/>
    <x v="5"/>
    <x v="5"/>
    <n v="2"/>
    <n v="2.9"/>
    <x v="2"/>
    <x v="1"/>
    <n v="68.535600000000002"/>
    <n v="68.535600000000002"/>
    <n v="71.8"/>
    <n v="5"/>
    <n v="2"/>
    <x v="0"/>
  </r>
  <r>
    <x v="17"/>
    <x v="17"/>
    <x v="2"/>
    <x v="2"/>
    <x v="2"/>
    <n v="3.6666666666666665"/>
    <n v="2.7999999999999994"/>
    <x v="0"/>
    <x v="0"/>
    <n v="73.029499999999999"/>
    <n v="73.029499999999999"/>
    <n v="81.933333333333323"/>
    <n v="4.666666666666667"/>
    <n v="3"/>
    <x v="0"/>
  </r>
  <r>
    <x v="6"/>
    <x v="6"/>
    <x v="0"/>
    <x v="0"/>
    <x v="0"/>
    <n v="5"/>
    <n v="3.5"/>
    <x v="5"/>
    <x v="3"/>
    <n v="26.064"/>
    <n v="26.064"/>
    <n v="73"/>
    <n v="4"/>
    <n v="1"/>
    <x v="0"/>
  </r>
  <r>
    <x v="19"/>
    <x v="19"/>
    <x v="3"/>
    <x v="7"/>
    <x v="7"/>
    <n v="3.2222222222222223"/>
    <n v="4"/>
    <x v="4"/>
    <x v="0"/>
    <n v="147.36359999999999"/>
    <n v="147.36359999999999"/>
    <n v="76.777777777777786"/>
    <n v="3.8888888888888888"/>
    <n v="9"/>
    <x v="0"/>
  </r>
  <r>
    <x v="18"/>
    <x v="18"/>
    <x v="2"/>
    <x v="3"/>
    <x v="3"/>
    <n v="3.5714285714285716"/>
    <n v="3.8000000000000003"/>
    <x v="1"/>
    <x v="2"/>
    <n v="190.79079999999999"/>
    <n v="190.79079999999999"/>
    <n v="60.6"/>
    <n v="4.7142857142857144"/>
    <n v="7"/>
    <x v="0"/>
  </r>
  <r>
    <x v="16"/>
    <x v="16"/>
    <x v="5"/>
    <x v="5"/>
    <x v="5"/>
    <n v="3.7850467289719627"/>
    <n v="4.3000000000000078"/>
    <x v="4"/>
    <x v="1"/>
    <n v="1798.9607000000001"/>
    <n v="1754.9014999999999"/>
    <n v="75.964485981308428"/>
    <n v="4.1308411214953269"/>
    <n v="97"/>
    <x v="4"/>
  </r>
  <r>
    <x v="15"/>
    <x v="15"/>
    <x v="5"/>
    <x v="9"/>
    <x v="9"/>
    <n v="3.4545454545454546"/>
    <n v="3"/>
    <x v="4"/>
    <x v="1"/>
    <n v="752.29669999999999"/>
    <n v="752.29669999999999"/>
    <n v="71.484848484848484"/>
    <n v="4.1515151515151514"/>
    <n v="32"/>
    <x v="1"/>
  </r>
  <r>
    <x v="7"/>
    <x v="7"/>
    <x v="0"/>
    <x v="1"/>
    <x v="1"/>
    <n v="4.333333333333333"/>
    <n v="2.5"/>
    <x v="3"/>
    <x v="2"/>
    <n v="35.556800000000003"/>
    <n v="35.556800000000003"/>
    <n v="56.666666666666671"/>
    <n v="3.3333333333333335"/>
    <n v="3"/>
    <x v="0"/>
  </r>
  <r>
    <x v="8"/>
    <x v="8"/>
    <x v="2"/>
    <x v="10"/>
    <x v="10"/>
    <n v="2.875"/>
    <n v="4.6000000000000005"/>
    <x v="0"/>
    <x v="2"/>
    <n v="99.143900000000002"/>
    <n v="99.143900000000002"/>
    <n v="55.325000000000003"/>
    <n v="4.375"/>
    <n v="7"/>
    <x v="1"/>
  </r>
  <r>
    <x v="19"/>
    <x v="19"/>
    <x v="0"/>
    <x v="0"/>
    <x v="0"/>
    <n v="3.6"/>
    <n v="4.4000000000000004"/>
    <x v="3"/>
    <x v="0"/>
    <n v="113.4014"/>
    <n v="113.4014"/>
    <n v="86.4"/>
    <n v="4.5999999999999996"/>
    <n v="5"/>
    <x v="0"/>
  </r>
  <r>
    <x v="15"/>
    <x v="15"/>
    <x v="2"/>
    <x v="11"/>
    <x v="11"/>
    <n v="3.9090909090909092"/>
    <n v="3.100000000000001"/>
    <x v="1"/>
    <x v="1"/>
    <n v="182.99940000000001"/>
    <n v="182.99940000000001"/>
    <n v="75.654545454545456"/>
    <n v="4"/>
    <n v="11"/>
    <x v="0"/>
  </r>
  <r>
    <x v="6"/>
    <x v="6"/>
    <x v="1"/>
    <x v="4"/>
    <x v="4"/>
    <n v="5"/>
    <n v="3"/>
    <x v="3"/>
    <x v="3"/>
    <n v="12.724"/>
    <n v="12.724"/>
    <n v="68.5"/>
    <n v="3.5"/>
    <n v="2"/>
    <x v="0"/>
  </r>
  <r>
    <x v="15"/>
    <x v="15"/>
    <x v="2"/>
    <x v="7"/>
    <x v="7"/>
    <n v="4.4444444444444446"/>
    <n v="3.1000000000000005"/>
    <x v="1"/>
    <x v="1"/>
    <n v="149.00069999999999"/>
    <n v="149.00069999999999"/>
    <n v="82.75555555555556"/>
    <n v="4.7777777777777777"/>
    <n v="8"/>
    <x v="1"/>
  </r>
  <r>
    <x v="18"/>
    <x v="18"/>
    <x v="3"/>
    <x v="8"/>
    <x v="8"/>
    <n v="3.6666666666666665"/>
    <n v="3.4"/>
    <x v="0"/>
    <x v="2"/>
    <n v="76.423900000000003"/>
    <n v="76.423900000000003"/>
    <n v="59.13333333333334"/>
    <n v="4.666666666666667"/>
    <n v="3"/>
    <x v="0"/>
  </r>
  <r>
    <x v="16"/>
    <x v="16"/>
    <x v="3"/>
    <x v="0"/>
    <x v="0"/>
    <n v="4"/>
    <n v="4"/>
    <x v="0"/>
    <x v="1"/>
    <n v="146.71600000000001"/>
    <n v="146.71600000000001"/>
    <n v="75.571428571428584"/>
    <n v="3.7142857142857144"/>
    <n v="7"/>
    <x v="0"/>
  </r>
  <r>
    <x v="18"/>
    <x v="18"/>
    <x v="4"/>
    <x v="4"/>
    <x v="4"/>
    <n v="2.4"/>
    <n v="3.1"/>
    <x v="2"/>
    <x v="2"/>
    <n v="89.959199999999996"/>
    <n v="89.959199999999996"/>
    <n v="51.6"/>
    <n v="4"/>
    <n v="5"/>
    <x v="0"/>
  </r>
  <r>
    <x v="5"/>
    <x v="5"/>
    <x v="1"/>
    <x v="8"/>
    <x v="8"/>
    <n v="3.7692307692307692"/>
    <n v="3.7999999999999994"/>
    <x v="1"/>
    <x v="2"/>
    <n v="207.5196"/>
    <n v="207.5196"/>
    <n v="55.907692307692308"/>
    <n v="3.5384615384615383"/>
    <n v="13"/>
    <x v="0"/>
  </r>
  <r>
    <x v="8"/>
    <x v="8"/>
    <x v="1"/>
    <x v="4"/>
    <x v="4"/>
    <n v="3.5"/>
    <n v="4.3"/>
    <x v="1"/>
    <x v="2"/>
    <n v="188.69970000000001"/>
    <n v="188.69970000000001"/>
    <n v="61.35"/>
    <n v="4.75"/>
    <n v="7"/>
    <x v="1"/>
  </r>
  <r>
    <x v="15"/>
    <x v="15"/>
    <x v="3"/>
    <x v="7"/>
    <x v="7"/>
    <n v="3.6666666666666665"/>
    <n v="3.3000000000000003"/>
    <x v="0"/>
    <x v="1"/>
    <n v="76.017899999999997"/>
    <n v="76.017899999999997"/>
    <n v="70.822222222222223"/>
    <n v="3.4444444444444446"/>
    <n v="8"/>
    <x v="1"/>
  </r>
  <r>
    <x v="13"/>
    <x v="13"/>
    <x v="0"/>
    <x v="5"/>
    <x v="5"/>
    <n v="3.3333333333333335"/>
    <n v="4.1000000000000005"/>
    <x v="3"/>
    <x v="0"/>
    <n v="108.709"/>
    <n v="108.709"/>
    <n v="79.533333333333331"/>
    <n v="3.6666666666666665"/>
    <n v="5"/>
    <x v="1"/>
  </r>
  <r>
    <x v="16"/>
    <x v="16"/>
    <x v="5"/>
    <x v="1"/>
    <x v="1"/>
    <n v="3.3125"/>
    <n v="4.2999999999999989"/>
    <x v="4"/>
    <x v="1"/>
    <n v="373.96129999999999"/>
    <n v="373.96129999999999"/>
    <n v="73.724999999999994"/>
    <n v="4.25"/>
    <n v="15"/>
    <x v="1"/>
  </r>
  <r>
    <x v="17"/>
    <x v="17"/>
    <x v="2"/>
    <x v="6"/>
    <x v="6"/>
    <n v="2.7142857142857144"/>
    <n v="2.8000000000000003"/>
    <x v="0"/>
    <x v="0"/>
    <n v="179.1258"/>
    <n v="179.1258"/>
    <n v="75.742857142857147"/>
    <n v="4.5714285714285712"/>
    <n v="6"/>
    <x v="1"/>
  </r>
  <r>
    <x v="10"/>
    <x v="10"/>
    <x v="1"/>
    <x v="4"/>
    <x v="4"/>
    <n v="3.75"/>
    <n v="3.3"/>
    <x v="3"/>
    <x v="2"/>
    <n v="50.245399999999997"/>
    <n v="50.245399999999997"/>
    <n v="55.6"/>
    <n v="3.5"/>
    <n v="3"/>
    <x v="1"/>
  </r>
  <r>
    <x v="8"/>
    <x v="8"/>
    <x v="3"/>
    <x v="10"/>
    <x v="10"/>
    <n v="3.375"/>
    <n v="4.5"/>
    <x v="4"/>
    <x v="2"/>
    <n v="190.85570000000001"/>
    <n v="190.85570000000001"/>
    <n v="55.875"/>
    <n v="4.125"/>
    <n v="7"/>
    <x v="1"/>
  </r>
  <r>
    <x v="16"/>
    <x v="16"/>
    <x v="4"/>
    <x v="4"/>
    <x v="4"/>
    <n v="3"/>
    <n v="2.8000000000000003"/>
    <x v="2"/>
    <x v="1"/>
    <n v="175.6687"/>
    <n v="175.6687"/>
    <n v="72.599999999999994"/>
    <n v="4"/>
    <n v="7"/>
    <x v="0"/>
  </r>
  <r>
    <x v="5"/>
    <x v="5"/>
    <x v="1"/>
    <x v="6"/>
    <x v="6"/>
    <n v="3"/>
    <n v="3.8"/>
    <x v="1"/>
    <x v="2"/>
    <n v="54.095999999999997"/>
    <n v="54.095999999999997"/>
    <n v="56.1"/>
    <n v="4.5"/>
    <n v="2"/>
    <x v="0"/>
  </r>
  <r>
    <x v="7"/>
    <x v="7"/>
    <x v="0"/>
    <x v="5"/>
    <x v="5"/>
    <n v="2.7142857142857144"/>
    <n v="2.5"/>
    <x v="3"/>
    <x v="2"/>
    <n v="91.975399999999993"/>
    <n v="91.975399999999993"/>
    <n v="51.714285714285708"/>
    <n v="4.2857142857142856"/>
    <n v="7"/>
    <x v="0"/>
  </r>
  <r>
    <x v="10"/>
    <x v="10"/>
    <x v="3"/>
    <x v="7"/>
    <x v="7"/>
    <n v="3.2222222222222223"/>
    <n v="2.6999999999999997"/>
    <x v="0"/>
    <x v="2"/>
    <n v="122.8613"/>
    <n v="122.8613"/>
    <n v="50.066666666666663"/>
    <n v="3.6666666666666665"/>
    <n v="8"/>
    <x v="1"/>
  </r>
  <r>
    <x v="19"/>
    <x v="19"/>
    <x v="2"/>
    <x v="1"/>
    <x v="1"/>
    <n v="3.5"/>
    <n v="4.0999999999999996"/>
    <x v="0"/>
    <x v="0"/>
    <n v="53.498399999999997"/>
    <n v="53.498399999999997"/>
    <n v="80.2"/>
    <n v="4"/>
    <n v="4"/>
    <x v="0"/>
  </r>
  <r>
    <x v="4"/>
    <x v="4"/>
    <x v="1"/>
    <x v="0"/>
    <x v="0"/>
    <n v="3.7647058823529411"/>
    <n v="4"/>
    <x v="1"/>
    <x v="2"/>
    <n v="365.68090000000001"/>
    <n v="365.68090000000001"/>
    <n v="60.647058823529413"/>
    <n v="4.4117647058823533"/>
    <n v="16"/>
    <x v="1"/>
  </r>
  <r>
    <x v="9"/>
    <x v="9"/>
    <x v="2"/>
    <x v="11"/>
    <x v="11"/>
    <n v="3.3333333333333335"/>
    <n v="4.1000000000000005"/>
    <x v="4"/>
    <x v="2"/>
    <n v="93.855199999999996"/>
    <n v="93.855199999999996"/>
    <n v="55.866666666666674"/>
    <n v="4.333333333333333"/>
    <n v="6"/>
    <x v="0"/>
  </r>
  <r>
    <x v="9"/>
    <x v="9"/>
    <x v="1"/>
    <x v="10"/>
    <x v="10"/>
    <n v="4.416666666666667"/>
    <n v="4.2000000000000011"/>
    <x v="0"/>
    <x v="2"/>
    <n v="115.5284"/>
    <n v="115.5284"/>
    <n v="63.15"/>
    <n v="4.25"/>
    <n v="12"/>
    <x v="0"/>
  </r>
  <r>
    <x v="7"/>
    <x v="7"/>
    <x v="1"/>
    <x v="4"/>
    <x v="4"/>
    <n v="3.5"/>
    <n v="2.6999999999999997"/>
    <x v="1"/>
    <x v="2"/>
    <n v="67.417199999999994"/>
    <n v="67.417199999999994"/>
    <n v="55.233333333333327"/>
    <n v="4.166666666666667"/>
    <n v="6"/>
    <x v="0"/>
  </r>
  <r>
    <x v="20"/>
    <x v="20"/>
    <x v="3"/>
    <x v="3"/>
    <x v="3"/>
    <n v="3.75"/>
    <n v="3.2999999999999985"/>
    <x v="0"/>
    <x v="2"/>
    <n v="408.61439999999999"/>
    <n v="408.61439999999999"/>
    <n v="57.6"/>
    <n v="4.3"/>
    <n v="19"/>
    <x v="1"/>
  </r>
  <r>
    <x v="18"/>
    <x v="18"/>
    <x v="1"/>
    <x v="10"/>
    <x v="10"/>
    <n v="3.6428571428571428"/>
    <n v="3.2999999999999994"/>
    <x v="3"/>
    <x v="2"/>
    <n v="186.73670000000001"/>
    <n v="186.73670000000001"/>
    <n v="55.671428571428564"/>
    <n v="3.6428571428571428"/>
    <n v="14"/>
    <x v="0"/>
  </r>
  <r>
    <x v="0"/>
    <x v="0"/>
    <x v="4"/>
    <x v="3"/>
    <x v="3"/>
    <n v="3.4"/>
    <n v="2.9"/>
    <x v="1"/>
    <x v="0"/>
    <n v="84.759100000000004"/>
    <n v="77.870599999999996"/>
    <n v="80.2"/>
    <n v="4.4000000000000004"/>
    <n v="4"/>
    <x v="0"/>
  </r>
  <r>
    <x v="8"/>
    <x v="8"/>
    <x v="3"/>
    <x v="11"/>
    <x v="11"/>
    <n v="4.8571428571428568"/>
    <n v="4.5"/>
    <x v="4"/>
    <x v="2"/>
    <n v="67.166899999999998"/>
    <n v="67.166899999999998"/>
    <n v="67"/>
    <n v="4.5714285714285712"/>
    <n v="6"/>
    <x v="1"/>
  </r>
  <r>
    <x v="5"/>
    <x v="5"/>
    <x v="0"/>
    <x v="3"/>
    <x v="3"/>
    <n v="3.652173913043478"/>
    <n v="3.7000000000000015"/>
    <x v="3"/>
    <x v="2"/>
    <n v="348.6574"/>
    <n v="348.6574"/>
    <n v="59.4"/>
    <n v="4.2173913043478262"/>
    <n v="21"/>
    <x v="2"/>
  </r>
  <r>
    <x v="21"/>
    <x v="21"/>
    <x v="4"/>
    <x v="6"/>
    <x v="6"/>
    <n v="4.666666666666667"/>
    <n v="2.9"/>
    <x v="3"/>
    <x v="1"/>
    <n v="74.365200000000002"/>
    <n v="74.365200000000002"/>
    <n v="84.13333333333334"/>
    <n v="4.666666666666667"/>
    <n v="3"/>
    <x v="0"/>
  </r>
  <r>
    <x v="19"/>
    <x v="19"/>
    <x v="0"/>
    <x v="10"/>
    <x v="10"/>
    <n v="3.8"/>
    <n v="4.4000000000000004"/>
    <x v="3"/>
    <x v="0"/>
    <n v="55.862900000000003"/>
    <n v="55.862900000000003"/>
    <n v="86.6"/>
    <n v="4.4000000000000004"/>
    <n v="5"/>
    <x v="0"/>
  </r>
  <r>
    <x v="10"/>
    <x v="10"/>
    <x v="0"/>
    <x v="1"/>
    <x v="1"/>
    <n v="3.5"/>
    <n v="3.1"/>
    <x v="5"/>
    <x v="2"/>
    <n v="25.9452"/>
    <n v="25.9452"/>
    <n v="58.45"/>
    <n v="4.25"/>
    <n v="3"/>
    <x v="1"/>
  </r>
  <r>
    <x v="6"/>
    <x v="6"/>
    <x v="0"/>
    <x v="1"/>
    <x v="1"/>
    <n v="4"/>
    <n v="3.5"/>
    <x v="5"/>
    <x v="3"/>
    <n v="37.557499999999997"/>
    <n v="37.557499999999997"/>
    <n v="72"/>
    <n v="5"/>
    <n v="2"/>
    <x v="1"/>
  </r>
  <r>
    <x v="18"/>
    <x v="18"/>
    <x v="1"/>
    <x v="0"/>
    <x v="0"/>
    <n v="3.32"/>
    <n v="3.2999999999999985"/>
    <x v="3"/>
    <x v="2"/>
    <n v="477.35489999999999"/>
    <n v="477.35489999999999"/>
    <n v="55.120000000000005"/>
    <n v="3.92"/>
    <n v="23"/>
    <x v="2"/>
  </r>
  <r>
    <x v="1"/>
    <x v="1"/>
    <x v="0"/>
    <x v="9"/>
    <x v="9"/>
    <n v="3.75"/>
    <n v="3"/>
    <x v="1"/>
    <x v="0"/>
    <n v="148.12540000000001"/>
    <n v="148.12540000000001"/>
    <n v="82.375"/>
    <n v="4.375"/>
    <n v="8"/>
    <x v="0"/>
  </r>
  <r>
    <x v="8"/>
    <x v="8"/>
    <x v="2"/>
    <x v="0"/>
    <x v="0"/>
    <n v="3.6666666666666665"/>
    <n v="4.6000000000000005"/>
    <x v="0"/>
    <x v="2"/>
    <n v="132.1815"/>
    <n v="132.1815"/>
    <n v="59.866666666666674"/>
    <n v="4.333333333333333"/>
    <n v="5"/>
    <x v="1"/>
  </r>
  <r>
    <x v="20"/>
    <x v="20"/>
    <x v="3"/>
    <x v="0"/>
    <x v="0"/>
    <n v="2.875"/>
    <n v="3.3000000000000003"/>
    <x v="0"/>
    <x v="2"/>
    <n v="247.411"/>
    <n v="247.411"/>
    <n v="50.85"/>
    <n v="4"/>
    <n v="8"/>
    <x v="0"/>
  </r>
  <r>
    <x v="16"/>
    <x v="16"/>
    <x v="5"/>
    <x v="6"/>
    <x v="6"/>
    <n v="3.7065217391304346"/>
    <n v="4.3000000000000069"/>
    <x v="4"/>
    <x v="1"/>
    <n v="1609.5225"/>
    <n v="1578.1824999999999"/>
    <n v="75.545652173913055"/>
    <n v="4.1413043478260869"/>
    <n v="84"/>
    <x v="5"/>
  </r>
  <r>
    <x v="5"/>
    <x v="5"/>
    <x v="0"/>
    <x v="0"/>
    <x v="0"/>
    <n v="3.8"/>
    <n v="3.7"/>
    <x v="3"/>
    <x v="2"/>
    <n v="114.282"/>
    <n v="114.282"/>
    <n v="61.2"/>
    <n v="4.4000000000000004"/>
    <n v="4"/>
    <x v="1"/>
  </r>
  <r>
    <x v="12"/>
    <x v="12"/>
    <x v="2"/>
    <x v="11"/>
    <x v="11"/>
    <n v="3.25"/>
    <n v="4.5999999999999996"/>
    <x v="0"/>
    <x v="1"/>
    <n v="67.144000000000005"/>
    <n v="67.144000000000005"/>
    <n v="78.7"/>
    <n v="5"/>
    <n v="4"/>
    <x v="0"/>
  </r>
  <r>
    <x v="15"/>
    <x v="15"/>
    <x v="1"/>
    <x v="9"/>
    <x v="9"/>
    <n v="3.2941176470588234"/>
    <n v="2.7000000000000006"/>
    <x v="3"/>
    <x v="1"/>
    <n v="315.21980000000002"/>
    <n v="315.21980000000002"/>
    <n v="72.164705882352933"/>
    <n v="4"/>
    <n v="15"/>
    <x v="2"/>
  </r>
  <r>
    <x v="15"/>
    <x v="15"/>
    <x v="2"/>
    <x v="10"/>
    <x v="10"/>
    <n v="4.166666666666667"/>
    <n v="3.1"/>
    <x v="1"/>
    <x v="1"/>
    <n v="131.72389999999999"/>
    <n v="131.72389999999999"/>
    <n v="80.533333333333331"/>
    <n v="4.666666666666667"/>
    <n v="6"/>
    <x v="0"/>
  </r>
  <r>
    <x v="9"/>
    <x v="9"/>
    <x v="1"/>
    <x v="3"/>
    <x v="3"/>
    <n v="3.4444444444444446"/>
    <n v="4.2"/>
    <x v="0"/>
    <x v="2"/>
    <n v="192.23849999999999"/>
    <n v="192.23849999999999"/>
    <n v="58.288888888888891"/>
    <n v="4.4444444444444446"/>
    <n v="9"/>
    <x v="0"/>
  </r>
  <r>
    <x v="8"/>
    <x v="8"/>
    <x v="0"/>
    <x v="1"/>
    <x v="1"/>
    <n v="3.3333333333333335"/>
    <n v="3.7999999999999994"/>
    <x v="3"/>
    <x v="2"/>
    <n v="112.431"/>
    <n v="112.431"/>
    <n v="53.266666666666673"/>
    <n v="3.3333333333333335"/>
    <n v="3"/>
    <x v="0"/>
  </r>
  <r>
    <x v="20"/>
    <x v="20"/>
    <x v="5"/>
    <x v="0"/>
    <x v="0"/>
    <n v="3.4285714285714284"/>
    <n v="2.7999999999999989"/>
    <x v="4"/>
    <x v="2"/>
    <n v="313.72109999999998"/>
    <n v="313.72109999999998"/>
    <n v="53.12380952380952"/>
    <n v="4.1904761904761907"/>
    <n v="19"/>
    <x v="2"/>
  </r>
  <r>
    <x v="19"/>
    <x v="19"/>
    <x v="3"/>
    <x v="9"/>
    <x v="9"/>
    <n v="4.75"/>
    <n v="4"/>
    <x v="4"/>
    <x v="0"/>
    <n v="48.409300000000002"/>
    <n v="48.409300000000002"/>
    <n v="89"/>
    <n v="4.5"/>
    <n v="4"/>
    <x v="0"/>
  </r>
  <r>
    <x v="16"/>
    <x v="16"/>
    <x v="0"/>
    <x v="6"/>
    <x v="6"/>
    <n v="3.45"/>
    <n v="3.2000000000000006"/>
    <x v="5"/>
    <x v="1"/>
    <n v="400.67250000000001"/>
    <n v="400.67250000000001"/>
    <n v="77.849999999999994"/>
    <n v="4.55"/>
    <n v="19"/>
    <x v="1"/>
  </r>
  <r>
    <x v="10"/>
    <x v="10"/>
    <x v="3"/>
    <x v="10"/>
    <x v="10"/>
    <n v="3.375"/>
    <n v="2.6999999999999997"/>
    <x v="0"/>
    <x v="2"/>
    <n v="194.49019999999999"/>
    <n v="194.49019999999999"/>
    <n v="52.024999999999999"/>
    <n v="3.875"/>
    <n v="7"/>
    <x v="1"/>
  </r>
  <r>
    <x v="21"/>
    <x v="21"/>
    <x v="0"/>
    <x v="7"/>
    <x v="7"/>
    <n v="3.6666666666666665"/>
    <n v="3.2999999999999994"/>
    <x v="1"/>
    <x v="1"/>
    <n v="56.630299999999998"/>
    <n v="56.630299999999998"/>
    <n v="77.933333333333323"/>
    <n v="4.666666666666667"/>
    <n v="3"/>
    <x v="0"/>
  </r>
  <r>
    <x v="0"/>
    <x v="0"/>
    <x v="4"/>
    <x v="6"/>
    <x v="6"/>
    <n v="3.5"/>
    <n v="2.9"/>
    <x v="1"/>
    <x v="0"/>
    <n v="63.177500000000002"/>
    <n v="63.177500000000002"/>
    <n v="71.3"/>
    <n v="2.5"/>
    <n v="2"/>
    <x v="0"/>
  </r>
  <r>
    <x v="17"/>
    <x v="17"/>
    <x v="0"/>
    <x v="10"/>
    <x v="10"/>
    <n v="4.2"/>
    <n v="2.9"/>
    <x v="3"/>
    <x v="0"/>
    <n v="49.5565"/>
    <n v="49.5565"/>
    <n v="81"/>
    <n v="3.4"/>
    <n v="5"/>
    <x v="0"/>
  </r>
  <r>
    <x v="13"/>
    <x v="13"/>
    <x v="0"/>
    <x v="3"/>
    <x v="3"/>
    <n v="3.2"/>
    <n v="4.1000000000000005"/>
    <x v="3"/>
    <x v="0"/>
    <n v="239.4803"/>
    <n v="239.4803"/>
    <n v="78.900000000000006"/>
    <n v="3.7"/>
    <n v="9"/>
    <x v="1"/>
  </r>
  <r>
    <x v="20"/>
    <x v="20"/>
    <x v="0"/>
    <x v="9"/>
    <x v="9"/>
    <n v="4"/>
    <n v="3.5"/>
    <x v="5"/>
    <x v="2"/>
    <n v="38.418300000000002"/>
    <n v="38.418300000000002"/>
    <n v="57.25"/>
    <n v="3.25"/>
    <n v="4"/>
    <x v="0"/>
  </r>
  <r>
    <x v="15"/>
    <x v="15"/>
    <x v="0"/>
    <x v="9"/>
    <x v="9"/>
    <n v="2.6666666666666665"/>
    <n v="2.6"/>
    <x v="5"/>
    <x v="1"/>
    <n v="57.668599999999998"/>
    <n v="57.668599999999998"/>
    <n v="69.2"/>
    <n v="4"/>
    <n v="3"/>
    <x v="0"/>
  </r>
  <r>
    <x v="0"/>
    <x v="0"/>
    <x v="1"/>
    <x v="9"/>
    <x v="9"/>
    <n v="3.3"/>
    <n v="2.899999999999999"/>
    <x v="4"/>
    <x v="0"/>
    <n v="526.69929999999999"/>
    <n v="526.69929999999999"/>
    <n v="74.099999999999994"/>
    <n v="3.7"/>
    <n v="19"/>
    <x v="1"/>
  </r>
  <r>
    <x v="1"/>
    <x v="1"/>
    <x v="1"/>
    <x v="11"/>
    <x v="11"/>
    <n v="3.875"/>
    <n v="2.6000000000000005"/>
    <x v="0"/>
    <x v="0"/>
    <n v="204.74209999999999"/>
    <n v="204.74209999999999"/>
    <n v="79.762500000000003"/>
    <n v="4.0625"/>
    <n v="15"/>
    <x v="1"/>
  </r>
  <r>
    <x v="12"/>
    <x v="12"/>
    <x v="1"/>
    <x v="4"/>
    <x v="4"/>
    <n v="4.666666666666667"/>
    <n v="5"/>
    <x v="1"/>
    <x v="1"/>
    <n v="26.228300000000001"/>
    <n v="26.228300000000001"/>
    <n v="84"/>
    <n v="4"/>
    <n v="3"/>
    <x v="0"/>
  </r>
  <r>
    <x v="2"/>
    <x v="2"/>
    <x v="4"/>
    <x v="4"/>
    <x v="4"/>
    <n v="4"/>
    <n v="3.2999999999999994"/>
    <x v="1"/>
    <x v="0"/>
    <n v="44.643099999999997"/>
    <n v="44.643099999999997"/>
    <n v="75.933333333333323"/>
    <n v="2.6666666666666665"/>
    <n v="2"/>
    <x v="1"/>
  </r>
  <r>
    <x v="1"/>
    <x v="1"/>
    <x v="4"/>
    <x v="4"/>
    <x v="4"/>
    <n v="2.6666666666666665"/>
    <n v="2.6"/>
    <x v="3"/>
    <x v="0"/>
    <n v="146.34399999999999"/>
    <n v="146.34399999999999"/>
    <n v="74.2"/>
    <n v="4"/>
    <n v="3"/>
    <x v="0"/>
  </r>
  <r>
    <x v="10"/>
    <x v="10"/>
    <x v="3"/>
    <x v="6"/>
    <x v="6"/>
    <n v="3.25"/>
    <n v="2.6999999999999997"/>
    <x v="0"/>
    <x v="2"/>
    <n v="175.49289999999999"/>
    <n v="175.49289999999999"/>
    <n v="50.65"/>
    <n v="3.75"/>
    <n v="11"/>
    <x v="1"/>
  </r>
  <r>
    <x v="15"/>
    <x v="15"/>
    <x v="3"/>
    <x v="0"/>
    <x v="0"/>
    <n v="3.3333333333333335"/>
    <n v="3.3000000000000003"/>
    <x v="0"/>
    <x v="1"/>
    <n v="190.208"/>
    <n v="190.208"/>
    <n v="74.099999999999994"/>
    <n v="4.5"/>
    <n v="4"/>
    <x v="2"/>
  </r>
  <r>
    <x v="18"/>
    <x v="18"/>
    <x v="2"/>
    <x v="1"/>
    <x v="1"/>
    <n v="4.2"/>
    <n v="3.8"/>
    <x v="1"/>
    <x v="2"/>
    <n v="49.164299999999997"/>
    <n v="49.164299999999997"/>
    <n v="57.8"/>
    <n v="3.4"/>
    <n v="5"/>
    <x v="0"/>
  </r>
  <r>
    <x v="18"/>
    <x v="18"/>
    <x v="0"/>
    <x v="11"/>
    <x v="11"/>
    <n v="3.8"/>
    <n v="3.2"/>
    <x v="5"/>
    <x v="2"/>
    <n v="81.203999999999994"/>
    <n v="81.203999999999994"/>
    <n v="55.2"/>
    <n v="3.2"/>
    <n v="5"/>
    <x v="0"/>
  </r>
  <r>
    <x v="5"/>
    <x v="5"/>
    <x v="2"/>
    <x v="7"/>
    <x v="7"/>
    <n v="4"/>
    <n v="3.3000000000000003"/>
    <x v="0"/>
    <x v="2"/>
    <n v="114.0395"/>
    <n v="114.0395"/>
    <n v="59.028571428571425"/>
    <n v="4.2857142857142856"/>
    <n v="5"/>
    <x v="2"/>
  </r>
  <r>
    <x v="9"/>
    <x v="9"/>
    <x v="1"/>
    <x v="6"/>
    <x v="6"/>
    <n v="4.25"/>
    <n v="4.2"/>
    <x v="0"/>
    <x v="2"/>
    <n v="80.727000000000004"/>
    <n v="80.727000000000004"/>
    <n v="65.900000000000006"/>
    <n v="5"/>
    <n v="4"/>
    <x v="0"/>
  </r>
  <r>
    <x v="21"/>
    <x v="21"/>
    <x v="0"/>
    <x v="11"/>
    <x v="11"/>
    <n v="4"/>
    <n v="3.3"/>
    <x v="1"/>
    <x v="1"/>
    <n v="39.764899999999997"/>
    <n v="39.764899999999997"/>
    <n v="79.099999999999994"/>
    <n v="4.5"/>
    <n v="4"/>
    <x v="0"/>
  </r>
  <r>
    <x v="7"/>
    <x v="7"/>
    <x v="1"/>
    <x v="10"/>
    <x v="10"/>
    <n v="3.2307692307692308"/>
    <n v="2.7"/>
    <x v="1"/>
    <x v="2"/>
    <n v="245.1199"/>
    <n v="245.1199"/>
    <n v="50.861538461538466"/>
    <n v="3.6153846153846154"/>
    <n v="11"/>
    <x v="2"/>
  </r>
  <r>
    <x v="4"/>
    <x v="4"/>
    <x v="1"/>
    <x v="10"/>
    <x v="10"/>
    <n v="3.4615384615384617"/>
    <n v="4"/>
    <x v="1"/>
    <x v="2"/>
    <n v="307.82810000000001"/>
    <n v="307.82810000000001"/>
    <n v="56.769230769230774"/>
    <n v="4"/>
    <n v="12"/>
    <x v="1"/>
  </r>
  <r>
    <x v="16"/>
    <x v="16"/>
    <x v="4"/>
    <x v="3"/>
    <x v="3"/>
    <n v="2.5"/>
    <n v="2.8"/>
    <x v="2"/>
    <x v="1"/>
    <n v="28.5885"/>
    <n v="28.5885"/>
    <n v="72.099999999999994"/>
    <n v="4.5"/>
    <n v="2"/>
    <x v="0"/>
  </r>
  <r>
    <x v="7"/>
    <x v="7"/>
    <x v="0"/>
    <x v="11"/>
    <x v="11"/>
    <n v="4"/>
    <n v="2.5"/>
    <x v="3"/>
    <x v="2"/>
    <n v="60.1631"/>
    <n v="60.1631"/>
    <n v="58"/>
    <n v="4"/>
    <n v="4"/>
    <x v="0"/>
  </r>
  <r>
    <x v="12"/>
    <x v="12"/>
    <x v="0"/>
    <x v="6"/>
    <x v="6"/>
    <n v="3.0454545454545454"/>
    <n v="4.5"/>
    <x v="3"/>
    <x v="1"/>
    <n v="394.02969999999999"/>
    <n v="394.02969999999999"/>
    <n v="75.181818181818187"/>
    <n v="4.1818181818181817"/>
    <n v="17"/>
    <x v="6"/>
  </r>
  <r>
    <x v="21"/>
    <x v="21"/>
    <x v="1"/>
    <x v="0"/>
    <x v="0"/>
    <n v="3.7619047619047619"/>
    <n v="3.5"/>
    <x v="0"/>
    <x v="1"/>
    <n v="522.73019999999997"/>
    <n v="522.73019999999997"/>
    <n v="75.047619047619051"/>
    <n v="4.0952380952380949"/>
    <n v="19"/>
    <x v="2"/>
  </r>
  <r>
    <x v="6"/>
    <x v="6"/>
    <x v="3"/>
    <x v="7"/>
    <x v="7"/>
    <n v="3.375"/>
    <n v="2.8000000000000003"/>
    <x v="0"/>
    <x v="3"/>
    <n v="215.50720000000001"/>
    <n v="215.50720000000001"/>
    <n v="60.725000000000001"/>
    <n v="4.375"/>
    <n v="8"/>
    <x v="0"/>
  </r>
  <r>
    <x v="19"/>
    <x v="19"/>
    <x v="1"/>
    <x v="10"/>
    <x v="10"/>
    <n v="3.5"/>
    <n v="4.2000000000000011"/>
    <x v="1"/>
    <x v="0"/>
    <n v="378.01960000000003"/>
    <n v="378.01960000000003"/>
    <n v="80.462500000000006"/>
    <n v="3.8125"/>
    <n v="15"/>
    <x v="1"/>
  </r>
  <r>
    <x v="2"/>
    <x v="2"/>
    <x v="1"/>
    <x v="0"/>
    <x v="0"/>
    <n v="4.1578947368421053"/>
    <n v="3"/>
    <x v="4"/>
    <x v="0"/>
    <n v="492.44490000000002"/>
    <n v="492.44490000000002"/>
    <n v="80.684210526315795"/>
    <n v="3.9473684210526314"/>
    <n v="17"/>
    <x v="2"/>
  </r>
  <r>
    <x v="16"/>
    <x v="16"/>
    <x v="0"/>
    <x v="1"/>
    <x v="1"/>
    <n v="4"/>
    <n v="3.2"/>
    <x v="5"/>
    <x v="1"/>
    <n v="54.091000000000001"/>
    <n v="54.091000000000001"/>
    <n v="80.900000000000006"/>
    <n v="4.5"/>
    <n v="4"/>
    <x v="0"/>
  </r>
  <r>
    <x v="20"/>
    <x v="20"/>
    <x v="3"/>
    <x v="2"/>
    <x v="2"/>
    <n v="3.0909090909090908"/>
    <n v="3.3"/>
    <x v="0"/>
    <x v="2"/>
    <n v="189.7372"/>
    <n v="189.7372"/>
    <n v="53.963636363636354"/>
    <n v="4.3636363636363633"/>
    <n v="9"/>
    <x v="2"/>
  </r>
  <r>
    <x v="18"/>
    <x v="18"/>
    <x v="0"/>
    <x v="10"/>
    <x v="10"/>
    <n v="4"/>
    <n v="3.2"/>
    <x v="5"/>
    <x v="2"/>
    <n v="9.1736000000000004"/>
    <n v="9.1736000000000004"/>
    <n v="60.4"/>
    <n v="4"/>
    <n v="1"/>
    <x v="0"/>
  </r>
  <r>
    <x v="18"/>
    <x v="18"/>
    <x v="4"/>
    <x v="3"/>
    <x v="3"/>
    <n v="4"/>
    <n v="3.1"/>
    <x v="2"/>
    <x v="2"/>
    <n v="67.642499999999998"/>
    <n v="67.642499999999998"/>
    <n v="57.866666666666674"/>
    <n v="3.3333333333333335"/>
    <n v="3"/>
    <x v="0"/>
  </r>
  <r>
    <x v="19"/>
    <x v="19"/>
    <x v="3"/>
    <x v="0"/>
    <x v="0"/>
    <n v="3.5555555555555554"/>
    <n v="4"/>
    <x v="4"/>
    <x v="0"/>
    <n v="229.9785"/>
    <n v="229.9785"/>
    <n v="81.555555555555557"/>
    <n v="4.4444444444444446"/>
    <n v="9"/>
    <x v="0"/>
  </r>
  <r>
    <x v="12"/>
    <x v="12"/>
    <x v="0"/>
    <x v="8"/>
    <x v="8"/>
    <n v="3.4"/>
    <n v="4.5"/>
    <x v="3"/>
    <x v="1"/>
    <n v="79.509399999999999"/>
    <n v="79.509399999999999"/>
    <n v="75.400000000000006"/>
    <n v="3.8"/>
    <n v="4"/>
    <x v="1"/>
  </r>
  <r>
    <x v="17"/>
    <x v="17"/>
    <x v="1"/>
    <x v="7"/>
    <x v="7"/>
    <n v="3.4666666666666668"/>
    <n v="3.2000000000000006"/>
    <x v="1"/>
    <x v="0"/>
    <n v="283.96929999999998"/>
    <n v="283.96929999999998"/>
    <n v="79.2"/>
    <n v="4"/>
    <n v="14"/>
    <x v="1"/>
  </r>
  <r>
    <x v="1"/>
    <x v="1"/>
    <x v="0"/>
    <x v="5"/>
    <x v="5"/>
    <n v="3"/>
    <n v="3"/>
    <x v="1"/>
    <x v="0"/>
    <n v="101.65300000000001"/>
    <n v="101.65300000000001"/>
    <n v="72.25"/>
    <n v="3.25"/>
    <n v="4"/>
    <x v="0"/>
  </r>
  <r>
    <x v="15"/>
    <x v="15"/>
    <x v="2"/>
    <x v="8"/>
    <x v="8"/>
    <n v="2.5"/>
    <n v="3.1"/>
    <x v="1"/>
    <x v="1"/>
    <n v="65.716099999999997"/>
    <n v="65.716099999999997"/>
    <n v="68.45"/>
    <n v="4.25"/>
    <n v="4"/>
    <x v="0"/>
  </r>
  <r>
    <x v="5"/>
    <x v="5"/>
    <x v="1"/>
    <x v="1"/>
    <x v="1"/>
    <n v="3.9615384615384617"/>
    <n v="3.799999999999998"/>
    <x v="1"/>
    <x v="2"/>
    <n v="344.28579999999999"/>
    <n v="344.28579999999999"/>
    <n v="59.753846153846155"/>
    <n v="4.0769230769230766"/>
    <n v="24"/>
    <x v="2"/>
  </r>
  <r>
    <x v="4"/>
    <x v="4"/>
    <x v="0"/>
    <x v="11"/>
    <x v="11"/>
    <n v="4.2"/>
    <n v="4.4000000000000004"/>
    <x v="3"/>
    <x v="2"/>
    <n v="66.586399999999998"/>
    <n v="66.586399999999998"/>
    <n v="63"/>
    <n v="4"/>
    <n v="5"/>
    <x v="0"/>
  </r>
  <r>
    <x v="7"/>
    <x v="7"/>
    <x v="2"/>
    <x v="0"/>
    <x v="0"/>
    <n v="3.4285714285714284"/>
    <n v="2.6999999999999997"/>
    <x v="0"/>
    <x v="2"/>
    <n v="114.6836"/>
    <n v="114.6836"/>
    <n v="53.68571428571429"/>
    <n v="4.1428571428571432"/>
    <n v="7"/>
    <x v="0"/>
  </r>
  <r>
    <x v="6"/>
    <x v="6"/>
    <x v="4"/>
    <x v="5"/>
    <x v="5"/>
    <n v="4"/>
    <n v="3"/>
    <x v="2"/>
    <x v="3"/>
    <n v="16.293600000000001"/>
    <n v="16.293600000000001"/>
    <n v="72"/>
    <n v="5"/>
    <n v="1"/>
    <x v="0"/>
  </r>
  <r>
    <x v="12"/>
    <x v="12"/>
    <x v="1"/>
    <x v="8"/>
    <x v="8"/>
    <n v="4.5"/>
    <n v="5"/>
    <x v="1"/>
    <x v="1"/>
    <n v="155.3689"/>
    <n v="155.3689"/>
    <n v="83.5"/>
    <n v="4.0999999999999996"/>
    <n v="9"/>
    <x v="1"/>
  </r>
  <r>
    <x v="17"/>
    <x v="17"/>
    <x v="1"/>
    <x v="5"/>
    <x v="5"/>
    <n v="3.2"/>
    <n v="3.2"/>
    <x v="1"/>
    <x v="0"/>
    <n v="113.9359"/>
    <n v="113.9359"/>
    <n v="74.599999999999994"/>
    <n v="3.4"/>
    <n v="5"/>
    <x v="0"/>
  </r>
  <r>
    <x v="8"/>
    <x v="8"/>
    <x v="1"/>
    <x v="8"/>
    <x v="8"/>
    <n v="3.8888888888888888"/>
    <n v="4.3"/>
    <x v="1"/>
    <x v="2"/>
    <n v="109.3623"/>
    <n v="109.3623"/>
    <n v="61.6"/>
    <n v="4.333333333333333"/>
    <n v="8"/>
    <x v="1"/>
  </r>
  <r>
    <x v="3"/>
    <x v="3"/>
    <x v="0"/>
    <x v="1"/>
    <x v="1"/>
    <n v="2.6666666666666665"/>
    <n v="1.8"/>
    <x v="0"/>
    <x v="1"/>
    <n v="60.5505"/>
    <n v="60.5505"/>
    <n v="64.599999999999994"/>
    <n v="4"/>
    <n v="3"/>
    <x v="0"/>
  </r>
  <r>
    <x v="21"/>
    <x v="21"/>
    <x v="0"/>
    <x v="0"/>
    <x v="0"/>
    <n v="2.6"/>
    <n v="3.3"/>
    <x v="1"/>
    <x v="1"/>
    <n v="161.8801"/>
    <n v="161.8801"/>
    <n v="69.2"/>
    <n v="4.2"/>
    <n v="5"/>
    <x v="0"/>
  </r>
  <r>
    <x v="8"/>
    <x v="8"/>
    <x v="0"/>
    <x v="9"/>
    <x v="9"/>
    <n v="2.5"/>
    <n v="3.8"/>
    <x v="3"/>
    <x v="2"/>
    <n v="54.347999999999999"/>
    <n v="54.347999999999999"/>
    <n v="54.1"/>
    <n v="4.5"/>
    <n v="2"/>
    <x v="0"/>
  </r>
  <r>
    <x v="21"/>
    <x v="21"/>
    <x v="1"/>
    <x v="8"/>
    <x v="8"/>
    <n v="3.7692307692307692"/>
    <n v="3.5"/>
    <x v="0"/>
    <x v="1"/>
    <n v="200.0248"/>
    <n v="200.0248"/>
    <n v="74.615384615384613"/>
    <n v="4"/>
    <n v="12"/>
    <x v="1"/>
  </r>
  <r>
    <x v="16"/>
    <x v="16"/>
    <x v="1"/>
    <x v="8"/>
    <x v="8"/>
    <n v="3.2272727272727271"/>
    <n v="3.5"/>
    <x v="3"/>
    <x v="1"/>
    <n v="451.58449999999999"/>
    <n v="451.58449999999999"/>
    <n v="76.090909090909093"/>
    <n v="4.5454545454545459"/>
    <n v="21"/>
    <x v="1"/>
  </r>
  <r>
    <x v="7"/>
    <x v="7"/>
    <x v="4"/>
    <x v="5"/>
    <x v="5"/>
    <n v="3.5714285714285716"/>
    <n v="2.4"/>
    <x v="5"/>
    <x v="2"/>
    <n v="116.2295"/>
    <n v="116.2295"/>
    <n v="59.085714285714289"/>
    <n v="4.5714285714285712"/>
    <n v="6"/>
    <x v="1"/>
  </r>
  <r>
    <x v="8"/>
    <x v="8"/>
    <x v="3"/>
    <x v="0"/>
    <x v="0"/>
    <n v="2.8333333333333335"/>
    <n v="4.5"/>
    <x v="4"/>
    <x v="2"/>
    <n v="104.1254"/>
    <n v="104.1254"/>
    <n v="51.166666666666671"/>
    <n v="3.8333333333333335"/>
    <n v="6"/>
    <x v="0"/>
  </r>
  <r>
    <x v="19"/>
    <x v="19"/>
    <x v="0"/>
    <x v="11"/>
    <x v="11"/>
    <n v="4.25"/>
    <n v="4.4000000000000004"/>
    <x v="3"/>
    <x v="0"/>
    <n v="89.936000000000007"/>
    <n v="89.936000000000007"/>
    <n v="88.55"/>
    <n v="4.25"/>
    <n v="4"/>
    <x v="0"/>
  </r>
  <r>
    <x v="4"/>
    <x v="4"/>
    <x v="1"/>
    <x v="7"/>
    <x v="7"/>
    <n v="3.6818181818181817"/>
    <n v="4"/>
    <x v="1"/>
    <x v="2"/>
    <n v="282.16160000000002"/>
    <n v="282.16160000000002"/>
    <n v="56.04545454545454"/>
    <n v="3.5909090909090908"/>
    <n v="21"/>
    <x v="1"/>
  </r>
  <r>
    <x v="17"/>
    <x v="17"/>
    <x v="0"/>
    <x v="0"/>
    <x v="0"/>
    <n v="1.5"/>
    <n v="2.9"/>
    <x v="3"/>
    <x v="0"/>
    <n v="42.939900000000002"/>
    <n v="32.7455"/>
    <n v="65.3"/>
    <n v="3.5"/>
    <n v="1"/>
    <x v="0"/>
  </r>
  <r>
    <x v="18"/>
    <x v="18"/>
    <x v="2"/>
    <x v="4"/>
    <x v="4"/>
    <n v="3.5"/>
    <n v="3.8"/>
    <x v="1"/>
    <x v="2"/>
    <n v="43.040500000000002"/>
    <n v="43.040500000000002"/>
    <n v="59.1"/>
    <n v="4.5"/>
    <n v="4"/>
    <x v="0"/>
  </r>
  <r>
    <x v="18"/>
    <x v="18"/>
    <x v="1"/>
    <x v="1"/>
    <x v="1"/>
    <n v="3"/>
    <n v="3.2999999999999985"/>
    <x v="3"/>
    <x v="2"/>
    <n v="379.40370000000001"/>
    <n v="379.40370000000001"/>
    <n v="54.6"/>
    <n v="4.2"/>
    <n v="17"/>
    <x v="3"/>
  </r>
  <r>
    <x v="10"/>
    <x v="10"/>
    <x v="3"/>
    <x v="3"/>
    <x v="3"/>
    <n v="4.083333333333333"/>
    <n v="2.6999999999999997"/>
    <x v="0"/>
    <x v="2"/>
    <n v="215.48929999999999"/>
    <n v="215.48929999999999"/>
    <n v="54.816666666666663"/>
    <n v="3.5833333333333335"/>
    <n v="11"/>
    <x v="1"/>
  </r>
  <r>
    <x v="10"/>
    <x v="10"/>
    <x v="2"/>
    <x v="0"/>
    <x v="0"/>
    <n v="3.3333333333333335"/>
    <n v="3.1"/>
    <x v="1"/>
    <x v="2"/>
    <n v="26.6922"/>
    <n v="26.6922"/>
    <n v="57.533333333333339"/>
    <n v="4.666666666666667"/>
    <n v="3"/>
    <x v="0"/>
  </r>
  <r>
    <x v="11"/>
    <x v="11"/>
    <x v="2"/>
    <x v="8"/>
    <x v="8"/>
    <n v="3.3333333333333335"/>
    <n v="4.4000000000000004"/>
    <x v="4"/>
    <x v="0"/>
    <n v="50.677100000000003"/>
    <n v="50.677100000000003"/>
    <n v="80.466666666666669"/>
    <n v="4.333333333333333"/>
    <n v="2"/>
    <x v="1"/>
  </r>
  <r>
    <x v="16"/>
    <x v="16"/>
    <x v="4"/>
    <x v="6"/>
    <x v="6"/>
    <n v="3.5"/>
    <n v="2.8"/>
    <x v="2"/>
    <x v="1"/>
    <n v="128.81819999999999"/>
    <n v="128.81819999999999"/>
    <n v="74.349999999999994"/>
    <n v="3.75"/>
    <n v="4"/>
    <x v="0"/>
  </r>
  <r>
    <x v="6"/>
    <x v="6"/>
    <x v="2"/>
    <x v="9"/>
    <x v="9"/>
    <n v="3.5"/>
    <n v="3.2"/>
    <x v="1"/>
    <x v="3"/>
    <n v="32.427"/>
    <n v="32.427"/>
    <n v="62.65"/>
    <n v="4.25"/>
    <n v="4"/>
    <x v="0"/>
  </r>
  <r>
    <x v="7"/>
    <x v="7"/>
    <x v="0"/>
    <x v="7"/>
    <x v="7"/>
    <n v="2.6666666666666665"/>
    <n v="2.5"/>
    <x v="3"/>
    <x v="2"/>
    <n v="68.319599999999994"/>
    <n v="68.319599999999994"/>
    <n v="48.333333333333329"/>
    <n v="3.6666666666666665"/>
    <n v="3"/>
    <x v="0"/>
  </r>
  <r>
    <x v="11"/>
    <x v="11"/>
    <x v="1"/>
    <x v="10"/>
    <x v="10"/>
    <n v="3.7894736842105261"/>
    <n v="4.5999999999999988"/>
    <x v="0"/>
    <x v="0"/>
    <n v="387.154"/>
    <n v="387.154"/>
    <n v="83.2"/>
    <n v="4.0526315789473681"/>
    <n v="18"/>
    <x v="1"/>
  </r>
  <r>
    <x v="16"/>
    <x v="16"/>
    <x v="2"/>
    <x v="2"/>
    <x v="2"/>
    <n v="3.3333333333333335"/>
    <n v="3.6000000000000005"/>
    <x v="1"/>
    <x v="1"/>
    <n v="207.37569999999999"/>
    <n v="207.37569999999999"/>
    <n v="74.311111111111103"/>
    <n v="4.2222222222222223"/>
    <n v="6"/>
    <x v="3"/>
  </r>
  <r>
    <x v="10"/>
    <x v="10"/>
    <x v="3"/>
    <x v="5"/>
    <x v="5"/>
    <n v="3.4"/>
    <n v="2.7000000000000006"/>
    <x v="0"/>
    <x v="2"/>
    <n v="335.68029999999999"/>
    <n v="331.77429999999998"/>
    <n v="52.466666666666676"/>
    <n v="3.9333333333333331"/>
    <n v="13"/>
    <x v="1"/>
  </r>
  <r>
    <x v="4"/>
    <x v="4"/>
    <x v="3"/>
    <x v="0"/>
    <x v="0"/>
    <n v="3.75"/>
    <n v="3.9"/>
    <x v="4"/>
    <x v="2"/>
    <n v="110.929"/>
    <n v="110.929"/>
    <n v="57.55"/>
    <n v="4.25"/>
    <n v="3"/>
    <x v="1"/>
  </r>
  <r>
    <x v="4"/>
    <x v="4"/>
    <x v="0"/>
    <x v="5"/>
    <x v="5"/>
    <n v="3.25"/>
    <n v="4.4000000000000004"/>
    <x v="3"/>
    <x v="2"/>
    <n v="83.537999999999997"/>
    <n v="83.537999999999997"/>
    <n v="56.05"/>
    <n v="3.75"/>
    <n v="4"/>
    <x v="0"/>
  </r>
  <r>
    <x v="17"/>
    <x v="17"/>
    <x v="1"/>
    <x v="3"/>
    <x v="3"/>
    <n v="4"/>
    <n v="3.2"/>
    <x v="1"/>
    <x v="0"/>
    <n v="59.235999999999997"/>
    <n v="59.235999999999997"/>
    <n v="78.650000000000006"/>
    <n v="3.25"/>
    <n v="4"/>
    <x v="0"/>
  </r>
  <r>
    <x v="2"/>
    <x v="2"/>
    <x v="1"/>
    <x v="2"/>
    <x v="2"/>
    <n v="3.4666666666666668"/>
    <n v="3"/>
    <x v="4"/>
    <x v="0"/>
    <n v="253.20310000000001"/>
    <n v="253.20310000000001"/>
    <n v="78.8"/>
    <n v="4.4000000000000004"/>
    <n v="15"/>
    <x v="0"/>
  </r>
  <r>
    <x v="9"/>
    <x v="9"/>
    <x v="1"/>
    <x v="2"/>
    <x v="2"/>
    <n v="4.2222222222222223"/>
    <n v="4.2"/>
    <x v="0"/>
    <x v="2"/>
    <n v="66.374899999999997"/>
    <n v="66.374899999999997"/>
    <n v="62.955555555555556"/>
    <n v="4.4444444444444446"/>
    <n v="9"/>
    <x v="0"/>
  </r>
  <r>
    <x v="3"/>
    <x v="3"/>
    <x v="0"/>
    <x v="11"/>
    <x v="11"/>
    <n v="3.5"/>
    <n v="1.8"/>
    <x v="0"/>
    <x v="1"/>
    <n v="74.539599999999993"/>
    <n v="74.539599999999993"/>
    <n v="69.599999999999994"/>
    <n v="4"/>
    <n v="4"/>
    <x v="0"/>
  </r>
  <r>
    <x v="18"/>
    <x v="18"/>
    <x v="1"/>
    <x v="5"/>
    <x v="5"/>
    <n v="3"/>
    <n v="3.3"/>
    <x v="3"/>
    <x v="2"/>
    <n v="78.262699999999995"/>
    <n v="78.262699999999995"/>
    <n v="56.1"/>
    <n v="4.5"/>
    <n v="4"/>
    <x v="0"/>
  </r>
  <r>
    <x v="13"/>
    <x v="13"/>
    <x v="1"/>
    <x v="8"/>
    <x v="8"/>
    <n v="3.4090909090909092"/>
    <n v="4.200000000000002"/>
    <x v="1"/>
    <x v="0"/>
    <n v="527.48490000000004"/>
    <n v="527.48490000000004"/>
    <n v="81.309090909090912"/>
    <n v="4.0909090909090908"/>
    <n v="20"/>
    <x v="2"/>
  </r>
  <r>
    <x v="16"/>
    <x v="16"/>
    <x v="2"/>
    <x v="1"/>
    <x v="1"/>
    <n v="3.8"/>
    <n v="3.6"/>
    <x v="1"/>
    <x v="1"/>
    <n v="98.245500000000007"/>
    <n v="98.245500000000007"/>
    <n v="76"/>
    <n v="4"/>
    <n v="4"/>
    <x v="1"/>
  </r>
  <r>
    <x v="20"/>
    <x v="20"/>
    <x v="1"/>
    <x v="6"/>
    <x v="6"/>
    <n v="3.5714285714285716"/>
    <n v="3.1000000000000005"/>
    <x v="3"/>
    <x v="2"/>
    <n v="95.915400000000005"/>
    <n v="95.915400000000005"/>
    <n v="58.771428571428579"/>
    <n v="4.4285714285714288"/>
    <n v="6"/>
    <x v="1"/>
  </r>
  <r>
    <x v="18"/>
    <x v="18"/>
    <x v="0"/>
    <x v="6"/>
    <x v="6"/>
    <n v="3.4736842105263159"/>
    <n v="3.2000000000000011"/>
    <x v="5"/>
    <x v="2"/>
    <n v="295.25259999999997"/>
    <n v="295.25259999999997"/>
    <n v="58.03157894736843"/>
    <n v="4.1578947368421053"/>
    <n v="16"/>
    <x v="3"/>
  </r>
  <r>
    <x v="5"/>
    <x v="5"/>
    <x v="4"/>
    <x v="4"/>
    <x v="4"/>
    <n v="4.166666666666667"/>
    <n v="3.3000000000000003"/>
    <x v="5"/>
    <x v="2"/>
    <n v="71.529300000000006"/>
    <n v="71.529300000000006"/>
    <n v="60.766666666666673"/>
    <n v="3.8333333333333335"/>
    <n v="5"/>
    <x v="1"/>
  </r>
  <r>
    <x v="15"/>
    <x v="15"/>
    <x v="3"/>
    <x v="1"/>
    <x v="1"/>
    <n v="3.9"/>
    <n v="3.3"/>
    <x v="0"/>
    <x v="1"/>
    <n v="209.84100000000001"/>
    <n v="209.84100000000001"/>
    <n v="78.5"/>
    <n v="4.7"/>
    <n v="10"/>
    <x v="0"/>
  </r>
  <r>
    <x v="5"/>
    <x v="5"/>
    <x v="3"/>
    <x v="1"/>
    <x v="1"/>
    <n v="2"/>
    <n v="3.1"/>
    <x v="4"/>
    <x v="2"/>
    <n v="41.170999999999999"/>
    <n v="41.170999999999999"/>
    <n v="49.2"/>
    <n v="5"/>
    <n v="1"/>
    <x v="0"/>
  </r>
  <r>
    <x v="12"/>
    <x v="12"/>
    <x v="1"/>
    <x v="5"/>
    <x v="5"/>
    <n v="2.2857142857142856"/>
    <n v="5"/>
    <x v="1"/>
    <x v="1"/>
    <n v="127.6656"/>
    <n v="127.6656"/>
    <n v="66.857142857142861"/>
    <n v="3.4285714285714284"/>
    <n v="7"/>
    <x v="0"/>
  </r>
  <r>
    <x v="5"/>
    <x v="5"/>
    <x v="0"/>
    <x v="10"/>
    <x v="10"/>
    <n v="4"/>
    <n v="3.7"/>
    <x v="3"/>
    <x v="2"/>
    <n v="22.913599999999999"/>
    <n v="22.913599999999999"/>
    <n v="64.150000000000006"/>
    <n v="4.75"/>
    <n v="3"/>
    <x v="1"/>
  </r>
  <r>
    <x v="13"/>
    <x v="13"/>
    <x v="2"/>
    <x v="3"/>
    <x v="3"/>
    <n v="4.333333333333333"/>
    <n v="4.4000000000000004"/>
    <x v="0"/>
    <x v="0"/>
    <n v="78.533500000000004"/>
    <n v="78.533500000000004"/>
    <n v="84.133333333333326"/>
    <n v="3.6666666666666665"/>
    <n v="3"/>
    <x v="0"/>
  </r>
  <r>
    <x v="12"/>
    <x v="12"/>
    <x v="0"/>
    <x v="4"/>
    <x v="4"/>
    <n v="3.6666666666666665"/>
    <n v="4.5"/>
    <x v="3"/>
    <x v="1"/>
    <n v="304.48950000000002"/>
    <n v="304.48950000000002"/>
    <n v="80"/>
    <n v="4.4000000000000004"/>
    <n v="12"/>
    <x v="3"/>
  </r>
  <r>
    <x v="12"/>
    <x v="12"/>
    <x v="3"/>
    <x v="4"/>
    <x v="4"/>
    <n v="2.7142857142857144"/>
    <n v="4.3"/>
    <x v="4"/>
    <x v="1"/>
    <n v="158.01050000000001"/>
    <n v="158.01050000000001"/>
    <n v="69.599999999999994"/>
    <n v="4.1428571428571432"/>
    <n v="6"/>
    <x v="1"/>
  </r>
  <r>
    <x v="2"/>
    <x v="2"/>
    <x v="4"/>
    <x v="6"/>
    <x v="6"/>
    <n v="4"/>
    <n v="3.3"/>
    <x v="1"/>
    <x v="0"/>
    <n v="19.3155"/>
    <n v="19.3155"/>
    <n v="87.6"/>
    <n v="5"/>
    <n v="1"/>
    <x v="0"/>
  </r>
  <r>
    <x v="14"/>
    <x v="14"/>
    <x v="1"/>
    <x v="2"/>
    <x v="2"/>
    <n v="4.7142857142857144"/>
    <n v="3.6000000000000005"/>
    <x v="4"/>
    <x v="3"/>
    <n v="59.821899999999999"/>
    <n v="59.821899999999999"/>
    <n v="67.485714285714295"/>
    <n v="4"/>
    <n v="6"/>
    <x v="1"/>
  </r>
  <r>
    <x v="16"/>
    <x v="16"/>
    <x v="2"/>
    <x v="9"/>
    <x v="9"/>
    <n v="4.333333333333333"/>
    <n v="3.6"/>
    <x v="1"/>
    <x v="1"/>
    <n v="132.92930000000001"/>
    <n v="132.92930000000001"/>
    <n v="80.86666666666666"/>
    <n v="4.333333333333333"/>
    <n v="6"/>
    <x v="0"/>
  </r>
  <r>
    <x v="12"/>
    <x v="12"/>
    <x v="2"/>
    <x v="6"/>
    <x v="6"/>
    <n v="3.3333333333333335"/>
    <n v="4.5999999999999996"/>
    <x v="0"/>
    <x v="1"/>
    <n v="35.4435"/>
    <n v="35.4435"/>
    <n v="72.533333333333331"/>
    <n v="3.6666666666666665"/>
    <n v="2"/>
    <x v="1"/>
  </r>
  <r>
    <x v="6"/>
    <x v="6"/>
    <x v="1"/>
    <x v="5"/>
    <x v="5"/>
    <n v="4.333333333333333"/>
    <n v="3"/>
    <x v="3"/>
    <x v="3"/>
    <n v="116.79989999999999"/>
    <n v="116.79989999999999"/>
    <n v="64.5"/>
    <n v="3.5"/>
    <n v="5"/>
    <x v="1"/>
  </r>
  <r>
    <x v="12"/>
    <x v="12"/>
    <x v="4"/>
    <x v="3"/>
    <x v="3"/>
    <n v="2.75"/>
    <n v="4.4000000000000004"/>
    <x v="5"/>
    <x v="1"/>
    <n v="55.0655"/>
    <n v="55.0655"/>
    <n v="73.3"/>
    <n v="4"/>
    <n v="4"/>
    <x v="0"/>
  </r>
  <r>
    <x v="3"/>
    <x v="3"/>
    <x v="0"/>
    <x v="0"/>
    <x v="0"/>
    <n v="2.5"/>
    <n v="1.8"/>
    <x v="0"/>
    <x v="1"/>
    <n v="52.132300000000001"/>
    <n v="52.132300000000001"/>
    <n v="61.1"/>
    <n v="3.5"/>
    <n v="2"/>
    <x v="0"/>
  </r>
  <r>
    <x v="8"/>
    <x v="8"/>
    <x v="2"/>
    <x v="4"/>
    <x v="4"/>
    <n v="2.75"/>
    <n v="4.5999999999999996"/>
    <x v="0"/>
    <x v="2"/>
    <n v="97.170599999999993"/>
    <n v="97.170599999999993"/>
    <n v="51.45"/>
    <n v="3.75"/>
    <n v="4"/>
    <x v="0"/>
  </r>
  <r>
    <x v="6"/>
    <x v="6"/>
    <x v="2"/>
    <x v="7"/>
    <x v="7"/>
    <n v="3.6"/>
    <n v="3.1999999999999997"/>
    <x v="1"/>
    <x v="3"/>
    <n v="237.4297"/>
    <n v="237.4297"/>
    <n v="59"/>
    <n v="3.4"/>
    <n v="9"/>
    <x v="1"/>
  </r>
  <r>
    <x v="18"/>
    <x v="18"/>
    <x v="0"/>
    <x v="1"/>
    <x v="1"/>
    <n v="3"/>
    <n v="3.2000000000000006"/>
    <x v="5"/>
    <x v="2"/>
    <n v="19.888500000000001"/>
    <n v="19.888500000000001"/>
    <n v="52.733333333333327"/>
    <n v="3.6666666666666665"/>
    <n v="3"/>
    <x v="0"/>
  </r>
  <r>
    <x v="20"/>
    <x v="20"/>
    <x v="2"/>
    <x v="4"/>
    <x v="4"/>
    <n v="3.875"/>
    <n v="3.1000000000000005"/>
    <x v="1"/>
    <x v="2"/>
    <n v="175.63800000000001"/>
    <n v="175.63800000000001"/>
    <n v="60.575000000000003"/>
    <n v="4.625"/>
    <n v="6"/>
    <x v="2"/>
  </r>
  <r>
    <x v="2"/>
    <x v="2"/>
    <x v="0"/>
    <x v="5"/>
    <x v="5"/>
    <n v="3.3333333333333335"/>
    <n v="2.9"/>
    <x v="0"/>
    <x v="0"/>
    <n v="78.731999999999999"/>
    <n v="78.731999999999999"/>
    <n v="76.8"/>
    <n v="4"/>
    <n v="3"/>
    <x v="0"/>
  </r>
  <r>
    <x v="6"/>
    <x v="6"/>
    <x v="0"/>
    <x v="8"/>
    <x v="8"/>
    <n v="4"/>
    <n v="3.5"/>
    <x v="5"/>
    <x v="3"/>
    <n v="64.215199999999996"/>
    <n v="64.215199999999996"/>
    <n v="70"/>
    <n v="4.5999999999999996"/>
    <n v="5"/>
    <x v="0"/>
  </r>
  <r>
    <x v="17"/>
    <x v="17"/>
    <x v="2"/>
    <x v="3"/>
    <x v="3"/>
    <n v="3.8"/>
    <n v="2.8"/>
    <x v="0"/>
    <x v="0"/>
    <n v="139.2893"/>
    <n v="139.2893"/>
    <n v="83.4"/>
    <n v="4.8"/>
    <n v="5"/>
    <x v="0"/>
  </r>
  <r>
    <x v="17"/>
    <x v="17"/>
    <x v="1"/>
    <x v="9"/>
    <x v="9"/>
    <n v="3.2142857142857144"/>
    <n v="3.2"/>
    <x v="1"/>
    <x v="0"/>
    <n v="224.87780000000001"/>
    <n v="224.87780000000001"/>
    <n v="78.400000000000006"/>
    <n v="4.1428571428571432"/>
    <n v="14"/>
    <x v="0"/>
  </r>
  <r>
    <x v="4"/>
    <x v="4"/>
    <x v="4"/>
    <x v="5"/>
    <x v="5"/>
    <n v="4.5"/>
    <n v="4.4000000000000004"/>
    <x v="5"/>
    <x v="2"/>
    <n v="38.152900000000002"/>
    <n v="38.152900000000002"/>
    <n v="70.8"/>
    <n v="5"/>
    <n v="2"/>
    <x v="0"/>
  </r>
  <r>
    <x v="16"/>
    <x v="16"/>
    <x v="5"/>
    <x v="11"/>
    <x v="11"/>
    <n v="3.7272727272727271"/>
    <n v="4.299999999999998"/>
    <x v="4"/>
    <x v="1"/>
    <n v="429.78050000000002"/>
    <n v="429.78050000000002"/>
    <n v="73.599999999999994"/>
    <n v="3.7272727272727271"/>
    <n v="20"/>
    <x v="2"/>
  </r>
  <r>
    <x v="17"/>
    <x v="17"/>
    <x v="4"/>
    <x v="3"/>
    <x v="3"/>
    <n v="3"/>
    <n v="3.3"/>
    <x v="5"/>
    <x v="0"/>
    <n v="12.241"/>
    <n v="12.241"/>
    <n v="78.599999999999994"/>
    <n v="4"/>
    <n v="1"/>
    <x v="0"/>
  </r>
  <r>
    <x v="19"/>
    <x v="19"/>
    <x v="1"/>
    <x v="2"/>
    <x v="2"/>
    <n v="3.1666666666666665"/>
    <n v="4.2000000000000011"/>
    <x v="1"/>
    <x v="0"/>
    <n v="381.3415"/>
    <n v="381.3415"/>
    <n v="79.955555555555549"/>
    <n v="4.1111111111111107"/>
    <n v="18"/>
    <x v="0"/>
  </r>
  <r>
    <x v="17"/>
    <x v="17"/>
    <x v="1"/>
    <x v="0"/>
    <x v="0"/>
    <n v="3.0625"/>
    <n v="3.2000000000000006"/>
    <x v="1"/>
    <x v="0"/>
    <n v="364.29410000000001"/>
    <n v="364.29410000000001"/>
    <n v="75.837500000000006"/>
    <n v="3.8125"/>
    <n v="14"/>
    <x v="2"/>
  </r>
  <r>
    <x v="1"/>
    <x v="1"/>
    <x v="1"/>
    <x v="0"/>
    <x v="0"/>
    <n v="3.5625"/>
    <n v="2.6000000000000005"/>
    <x v="0"/>
    <x v="0"/>
    <n v="360.75959999999998"/>
    <n v="360.75959999999998"/>
    <n v="75.7"/>
    <n v="3.625"/>
    <n v="15"/>
    <x v="1"/>
  </r>
  <r>
    <x v="20"/>
    <x v="20"/>
    <x v="5"/>
    <x v="7"/>
    <x v="7"/>
    <n v="3.55"/>
    <n v="2.7999999999999989"/>
    <x v="4"/>
    <x v="2"/>
    <n v="332.71080000000001"/>
    <n v="332.71080000000001"/>
    <n v="54.4"/>
    <n v="4.3"/>
    <n v="19"/>
    <x v="1"/>
  </r>
  <r>
    <x v="8"/>
    <x v="8"/>
    <x v="2"/>
    <x v="7"/>
    <x v="7"/>
    <n v="3.5"/>
    <n v="4.6000000000000005"/>
    <x v="0"/>
    <x v="2"/>
    <n v="66.363299999999995"/>
    <n v="66.363299999999995"/>
    <n v="58.033333333333339"/>
    <n v="4.166666666666667"/>
    <n v="3"/>
    <x v="3"/>
  </r>
  <r>
    <x v="19"/>
    <x v="19"/>
    <x v="3"/>
    <x v="10"/>
    <x v="10"/>
    <n v="3.3333333333333335"/>
    <n v="4"/>
    <x v="4"/>
    <x v="0"/>
    <n v="57.585000000000001"/>
    <n v="57.585000000000001"/>
    <n v="79.666666666666657"/>
    <n v="4.333333333333333"/>
    <n v="3"/>
    <x v="0"/>
  </r>
  <r>
    <x v="4"/>
    <x v="4"/>
    <x v="4"/>
    <x v="6"/>
    <x v="6"/>
    <n v="3.5"/>
    <n v="4.3999999999999995"/>
    <x v="5"/>
    <x v="2"/>
    <n v="99.531499999999994"/>
    <n v="99.531499999999994"/>
    <n v="59.8"/>
    <n v="4"/>
    <n v="6"/>
    <x v="0"/>
  </r>
  <r>
    <x v="9"/>
    <x v="9"/>
    <x v="0"/>
    <x v="10"/>
    <x v="10"/>
    <n v="4.2"/>
    <n v="4.0999999999999996"/>
    <x v="1"/>
    <x v="2"/>
    <n v="26.094200000000001"/>
    <n v="26.094200000000001"/>
    <n v="58.4"/>
    <n v="3.4"/>
    <n v="5"/>
    <x v="0"/>
  </r>
  <r>
    <x v="9"/>
    <x v="9"/>
    <x v="0"/>
    <x v="8"/>
    <x v="8"/>
    <n v="2.3333333333333335"/>
    <n v="4.1000000000000005"/>
    <x v="1"/>
    <x v="2"/>
    <n v="168.90790000000001"/>
    <n v="168.90790000000001"/>
    <n v="50.2"/>
    <n v="4"/>
    <n v="6"/>
    <x v="0"/>
  </r>
  <r>
    <x v="10"/>
    <x v="10"/>
    <x v="0"/>
    <x v="6"/>
    <x v="6"/>
    <n v="3.55"/>
    <n v="3.100000000000001"/>
    <x v="5"/>
    <x v="2"/>
    <n v="413.3098"/>
    <n v="413.3098"/>
    <n v="57.75"/>
    <n v="4.05"/>
    <n v="18"/>
    <x v="2"/>
  </r>
  <r>
    <x v="8"/>
    <x v="8"/>
    <x v="3"/>
    <x v="7"/>
    <x v="7"/>
    <n v="4.1818181818181817"/>
    <n v="4.5"/>
    <x v="4"/>
    <x v="2"/>
    <n v="119.1268"/>
    <n v="119.1268"/>
    <n v="57.36363636363636"/>
    <n v="3.4545454545454546"/>
    <n v="11"/>
    <x v="0"/>
  </r>
  <r>
    <x v="10"/>
    <x v="10"/>
    <x v="1"/>
    <x v="2"/>
    <x v="2"/>
    <n v="3.3636363636363638"/>
    <n v="3.3"/>
    <x v="3"/>
    <x v="2"/>
    <n v="135.3227"/>
    <n v="135.3227"/>
    <n v="57.6"/>
    <n v="4.3636363636363633"/>
    <n v="10"/>
    <x v="1"/>
  </r>
  <r>
    <x v="1"/>
    <x v="1"/>
    <x v="0"/>
    <x v="6"/>
    <x v="6"/>
    <n v="3.5"/>
    <n v="3"/>
    <x v="1"/>
    <x v="0"/>
    <n v="280.13339999999999"/>
    <n v="280.13339999999999"/>
    <n v="79"/>
    <n v="4"/>
    <n v="12"/>
    <x v="2"/>
  </r>
  <r>
    <x v="19"/>
    <x v="19"/>
    <x v="0"/>
    <x v="3"/>
    <x v="3"/>
    <n v="3.6428571428571428"/>
    <n v="4.3999999999999995"/>
    <x v="3"/>
    <x v="0"/>
    <n v="422.04579999999999"/>
    <n v="422.04579999999999"/>
    <n v="81.871428571428567"/>
    <n v="3.6428571428571428"/>
    <n v="13"/>
    <x v="1"/>
  </r>
  <r>
    <x v="7"/>
    <x v="7"/>
    <x v="0"/>
    <x v="2"/>
    <x v="2"/>
    <n v="3"/>
    <n v="2.5"/>
    <x v="3"/>
    <x v="2"/>
    <n v="17.0945"/>
    <n v="17.0945"/>
    <n v="55.333333333333336"/>
    <n v="4.666666666666667"/>
    <n v="2"/>
    <x v="1"/>
  </r>
  <r>
    <x v="19"/>
    <x v="19"/>
    <x v="1"/>
    <x v="0"/>
    <x v="0"/>
    <n v="3.1666666666666665"/>
    <n v="4.2000000000000011"/>
    <x v="1"/>
    <x v="0"/>
    <n v="508.58839999999998"/>
    <n v="508.58839999999998"/>
    <n v="81.344444444444449"/>
    <n v="4.3888888888888893"/>
    <n v="17"/>
    <x v="1"/>
  </r>
  <r>
    <x v="15"/>
    <x v="15"/>
    <x v="4"/>
    <x v="3"/>
    <x v="3"/>
    <n v="2.5"/>
    <n v="2.9"/>
    <x v="2"/>
    <x v="1"/>
    <n v="52.382100000000001"/>
    <n v="52.382100000000001"/>
    <n v="74.8"/>
    <n v="5"/>
    <n v="2"/>
    <x v="0"/>
  </r>
  <r>
    <x v="9"/>
    <x v="9"/>
    <x v="0"/>
    <x v="1"/>
    <x v="1"/>
    <n v="3.3333333333333335"/>
    <n v="4.0999999999999996"/>
    <x v="1"/>
    <x v="2"/>
    <n v="56.195300000000003"/>
    <n v="56.195300000000003"/>
    <n v="52.866666666666674"/>
    <n v="3.3333333333333335"/>
    <n v="3"/>
    <x v="0"/>
  </r>
  <r>
    <x v="4"/>
    <x v="4"/>
    <x v="3"/>
    <x v="2"/>
    <x v="2"/>
    <n v="3.75"/>
    <n v="3.9"/>
    <x v="4"/>
    <x v="2"/>
    <n v="80.883300000000006"/>
    <n v="80.883300000000006"/>
    <n v="57.55"/>
    <n v="4.25"/>
    <n v="3"/>
    <x v="1"/>
  </r>
  <r>
    <x v="7"/>
    <x v="7"/>
    <x v="3"/>
    <x v="8"/>
    <x v="8"/>
    <n v="2"/>
    <n v="2.6"/>
    <x v="4"/>
    <x v="2"/>
    <n v="20.106000000000002"/>
    <n v="20.106000000000002"/>
    <n v="48.2"/>
    <n v="5"/>
    <n v="1"/>
    <x v="0"/>
  </r>
  <r>
    <x v="17"/>
    <x v="17"/>
    <x v="2"/>
    <x v="8"/>
    <x v="8"/>
    <n v="3.8"/>
    <n v="2.8"/>
    <x v="0"/>
    <x v="0"/>
    <n v="94.797499999999999"/>
    <n v="94.797499999999999"/>
    <n v="81.400000000000006"/>
    <n v="4.4000000000000004"/>
    <n v="4"/>
    <x v="1"/>
  </r>
  <r>
    <x v="11"/>
    <x v="11"/>
    <x v="1"/>
    <x v="8"/>
    <x v="8"/>
    <n v="3.3125"/>
    <n v="4.5999999999999996"/>
    <x v="0"/>
    <x v="0"/>
    <n v="243.41229999999999"/>
    <n v="243.41229999999999"/>
    <n v="81.325000000000003"/>
    <n v="4.25"/>
    <n v="15"/>
    <x v="1"/>
  </r>
  <r>
    <x v="18"/>
    <x v="18"/>
    <x v="2"/>
    <x v="6"/>
    <x v="6"/>
    <n v="3"/>
    <n v="3.7999999999999994"/>
    <x v="1"/>
    <x v="2"/>
    <n v="93.365499999999997"/>
    <n v="93.365499999999997"/>
    <n v="58.6"/>
    <n v="5"/>
    <n v="3"/>
    <x v="0"/>
  </r>
  <r>
    <x v="9"/>
    <x v="9"/>
    <x v="1"/>
    <x v="11"/>
    <x v="11"/>
    <n v="3.5294117647058822"/>
    <n v="4.2000000000000011"/>
    <x v="0"/>
    <x v="2"/>
    <n v="331.99369999999999"/>
    <n v="331.99369999999999"/>
    <n v="55.694117647058832"/>
    <n v="3.8235294117647061"/>
    <n v="14"/>
    <x v="3"/>
  </r>
  <r>
    <x v="20"/>
    <x v="20"/>
    <x v="4"/>
    <x v="6"/>
    <x v="6"/>
    <n v="5"/>
    <n v="3.8"/>
    <x v="2"/>
    <x v="2"/>
    <n v="7.3689999999999998"/>
    <n v="7.3689999999999998"/>
    <n v="68.599999999999994"/>
    <n v="4"/>
    <n v="1"/>
    <x v="0"/>
  </r>
  <r>
    <x v="19"/>
    <x v="19"/>
    <x v="1"/>
    <x v="7"/>
    <x v="7"/>
    <n v="3.2962962962962963"/>
    <n v="4.200000000000002"/>
    <x v="1"/>
    <x v="0"/>
    <n v="605.07249999999999"/>
    <n v="605.07249999999999"/>
    <n v="81.659259259259258"/>
    <n v="4.2962962962962967"/>
    <n v="26"/>
    <x v="1"/>
  </r>
  <r>
    <x v="19"/>
    <x v="19"/>
    <x v="0"/>
    <x v="6"/>
    <x v="6"/>
    <n v="3.5"/>
    <n v="4.3999999999999995"/>
    <x v="3"/>
    <x v="0"/>
    <n v="189.83920000000001"/>
    <n v="189.83920000000001"/>
    <n v="84.3"/>
    <n v="4.3"/>
    <n v="10"/>
    <x v="0"/>
  </r>
  <r>
    <x v="10"/>
    <x v="10"/>
    <x v="0"/>
    <x v="2"/>
    <x v="2"/>
    <n v="3.2"/>
    <n v="3.1"/>
    <x v="5"/>
    <x v="2"/>
    <n v="110.136"/>
    <n v="110.136"/>
    <n v="56.4"/>
    <n v="4.2"/>
    <n v="5"/>
    <x v="0"/>
  </r>
  <r>
    <x v="4"/>
    <x v="4"/>
    <x v="1"/>
    <x v="6"/>
    <x v="6"/>
    <n v="2.8"/>
    <n v="4"/>
    <x v="1"/>
    <x v="2"/>
    <n v="40.283900000000003"/>
    <n v="40.283900000000003"/>
    <n v="53.8"/>
    <n v="4.2"/>
    <n v="5"/>
    <x v="0"/>
  </r>
  <r>
    <x v="2"/>
    <x v="2"/>
    <x v="1"/>
    <x v="1"/>
    <x v="1"/>
    <n v="3.4545454545454546"/>
    <n v="3"/>
    <x v="4"/>
    <x v="0"/>
    <n v="549.92380000000003"/>
    <n v="549.92380000000003"/>
    <n v="77.181818181818173"/>
    <n v="4.0909090909090908"/>
    <n v="21"/>
    <x v="1"/>
  </r>
  <r>
    <x v="6"/>
    <x v="6"/>
    <x v="1"/>
    <x v="11"/>
    <x v="11"/>
    <n v="3.55"/>
    <n v="3"/>
    <x v="3"/>
    <x v="3"/>
    <n v="254.90180000000001"/>
    <n v="254.90180000000001"/>
    <n v="62.8"/>
    <n v="4.0999999999999996"/>
    <n v="19"/>
    <x v="1"/>
  </r>
  <r>
    <x v="8"/>
    <x v="8"/>
    <x v="3"/>
    <x v="2"/>
    <x v="2"/>
    <n v="4.666666666666667"/>
    <n v="4.5"/>
    <x v="4"/>
    <x v="2"/>
    <n v="32.465899999999998"/>
    <n v="32.465899999999998"/>
    <n v="62.166666666666671"/>
    <n v="3.8333333333333335"/>
    <n v="6"/>
    <x v="0"/>
  </r>
  <r>
    <x v="6"/>
    <x v="6"/>
    <x v="3"/>
    <x v="9"/>
    <x v="9"/>
    <n v="3.9285714285714284"/>
    <n v="2.8"/>
    <x v="0"/>
    <x v="3"/>
    <n v="239.68979999999999"/>
    <n v="239.68979999999999"/>
    <n v="65.742857142857147"/>
    <n v="4.7142857142857144"/>
    <n v="14"/>
    <x v="0"/>
  </r>
  <r>
    <x v="12"/>
    <x v="12"/>
    <x v="1"/>
    <x v="1"/>
    <x v="1"/>
    <n v="4.0555555555555554"/>
    <n v="5"/>
    <x v="1"/>
    <x v="1"/>
    <n v="394.08659999999998"/>
    <n v="394.08659999999998"/>
    <n v="80.333333333333329"/>
    <n v="4"/>
    <n v="18"/>
    <x v="0"/>
  </r>
  <r>
    <x v="1"/>
    <x v="1"/>
    <x v="2"/>
    <x v="8"/>
    <x v="8"/>
    <n v="2.6666666666666665"/>
    <n v="3.1"/>
    <x v="4"/>
    <x v="0"/>
    <n v="26.890599999999999"/>
    <n v="26.890599999999999"/>
    <n v="72.2"/>
    <n v="4"/>
    <n v="2"/>
    <x v="1"/>
  </r>
  <r>
    <x v="15"/>
    <x v="15"/>
    <x v="1"/>
    <x v="1"/>
    <x v="1"/>
    <n v="3.5"/>
    <n v="2.7000000000000011"/>
    <x v="3"/>
    <x v="1"/>
    <n v="524.3451"/>
    <n v="524.3451"/>
    <n v="73.677777777777777"/>
    <n v="4.0555555555555554"/>
    <n v="18"/>
    <x v="0"/>
  </r>
  <r>
    <x v="5"/>
    <x v="5"/>
    <x v="2"/>
    <x v="1"/>
    <x v="1"/>
    <n v="3.5"/>
    <n v="3.3000000000000003"/>
    <x v="0"/>
    <x v="2"/>
    <n v="42.4495"/>
    <n v="42.4495"/>
    <n v="51.266666666666673"/>
    <n v="3.3333333333333335"/>
    <n v="6"/>
    <x v="0"/>
  </r>
  <r>
    <x v="20"/>
    <x v="20"/>
    <x v="2"/>
    <x v="11"/>
    <x v="11"/>
    <n v="3.8333333333333335"/>
    <n v="3.1"/>
    <x v="1"/>
    <x v="2"/>
    <n v="70.339100000000002"/>
    <n v="70.339100000000002"/>
    <n v="59.7"/>
    <n v="4.5"/>
    <n v="6"/>
    <x v="0"/>
  </r>
  <r>
    <x v="5"/>
    <x v="5"/>
    <x v="2"/>
    <x v="5"/>
    <x v="5"/>
    <n v="2.6666666666666665"/>
    <n v="3.3000000000000003"/>
    <x v="0"/>
    <x v="2"/>
    <n v="77.832400000000007"/>
    <n v="77.832400000000007"/>
    <n v="43.766666666666666"/>
    <n v="2.8333333333333335"/>
    <n v="6"/>
    <x v="0"/>
  </r>
  <r>
    <x v="4"/>
    <x v="4"/>
    <x v="2"/>
    <x v="4"/>
    <x v="4"/>
    <n v="2.7142857142857144"/>
    <n v="3.6999999999999997"/>
    <x v="0"/>
    <x v="2"/>
    <n v="135.65450000000001"/>
    <n v="135.65450000000001"/>
    <n v="50.68571428571429"/>
    <n v="4"/>
    <n v="7"/>
    <x v="0"/>
  </r>
  <r>
    <x v="6"/>
    <x v="6"/>
    <x v="2"/>
    <x v="1"/>
    <x v="1"/>
    <n v="2.4"/>
    <n v="3.2"/>
    <x v="1"/>
    <x v="3"/>
    <n v="121.81059999999999"/>
    <n v="121.81059999999999"/>
    <n v="53.8"/>
    <n v="3.8"/>
    <n v="5"/>
    <x v="0"/>
  </r>
  <r>
    <x v="9"/>
    <x v="9"/>
    <x v="1"/>
    <x v="1"/>
    <x v="1"/>
    <n v="3.8181818181818183"/>
    <n v="4.200000000000002"/>
    <x v="0"/>
    <x v="2"/>
    <n v="310.33580000000001"/>
    <n v="310.33580000000001"/>
    <n v="57.854545454545459"/>
    <n v="3.9090909090909092"/>
    <n v="20"/>
    <x v="2"/>
  </r>
  <r>
    <x v="9"/>
    <x v="9"/>
    <x v="2"/>
    <x v="4"/>
    <x v="4"/>
    <n v="3.75"/>
    <n v="4.0999999999999996"/>
    <x v="4"/>
    <x v="2"/>
    <n v="87.467600000000004"/>
    <n v="87.467600000000004"/>
    <n v="57.95"/>
    <n v="4.25"/>
    <n v="4"/>
    <x v="0"/>
  </r>
  <r>
    <x v="21"/>
    <x v="21"/>
    <x v="4"/>
    <x v="5"/>
    <x v="5"/>
    <n v="4.5"/>
    <n v="2.9"/>
    <x v="3"/>
    <x v="1"/>
    <n v="25.2837"/>
    <n v="25.2837"/>
    <n v="84.8"/>
    <n v="5"/>
    <n v="2"/>
    <x v="0"/>
  </r>
  <r>
    <x v="19"/>
    <x v="19"/>
    <x v="0"/>
    <x v="7"/>
    <x v="7"/>
    <n v="4.333333333333333"/>
    <n v="4.4000000000000004"/>
    <x v="3"/>
    <x v="0"/>
    <n v="49.2288"/>
    <n v="49.2288"/>
    <n v="91.13333333333334"/>
    <n v="4.666666666666667"/>
    <n v="3"/>
    <x v="0"/>
  </r>
  <r>
    <x v="2"/>
    <x v="2"/>
    <x v="0"/>
    <x v="11"/>
    <x v="11"/>
    <n v="3.25"/>
    <n v="2.9"/>
    <x v="0"/>
    <x v="0"/>
    <n v="59.758800000000001"/>
    <n v="59.758800000000001"/>
    <n v="73.8"/>
    <n v="3.5"/>
    <n v="3"/>
    <x v="1"/>
  </r>
  <r>
    <x v="16"/>
    <x v="16"/>
    <x v="3"/>
    <x v="4"/>
    <x v="4"/>
    <n v="3.5"/>
    <n v="4"/>
    <x v="0"/>
    <x v="1"/>
    <n v="244.15520000000001"/>
    <n v="244.15520000000001"/>
    <n v="74.5"/>
    <n v="4.0999999999999996"/>
    <n v="10"/>
    <x v="0"/>
  </r>
  <r>
    <x v="20"/>
    <x v="20"/>
    <x v="2"/>
    <x v="0"/>
    <x v="0"/>
    <n v="4"/>
    <n v="3.1"/>
    <x v="1"/>
    <x v="2"/>
    <n v="63.381900000000002"/>
    <n v="63.381900000000002"/>
    <n v="62.2"/>
    <n v="4.8"/>
    <n v="4"/>
    <x v="1"/>
  </r>
  <r>
    <x v="19"/>
    <x v="19"/>
    <x v="1"/>
    <x v="9"/>
    <x v="9"/>
    <n v="4.16"/>
    <n v="4.200000000000002"/>
    <x v="1"/>
    <x v="0"/>
    <n v="482.60680000000002"/>
    <n v="482.60680000000002"/>
    <n v="84.360000000000014"/>
    <n v="3.8"/>
    <n v="25"/>
    <x v="0"/>
  </r>
  <r>
    <x v="14"/>
    <x v="14"/>
    <x v="0"/>
    <x v="7"/>
    <x v="7"/>
    <n v="3.5714285714285716"/>
    <n v="3.1999999999999997"/>
    <x v="0"/>
    <x v="3"/>
    <n v="154.63499999999999"/>
    <n v="154.63499999999999"/>
    <n v="62.971428571428575"/>
    <n v="4.4285714285714288"/>
    <n v="7"/>
    <x v="0"/>
  </r>
  <r>
    <x v="16"/>
    <x v="16"/>
    <x v="0"/>
    <x v="10"/>
    <x v="10"/>
    <n v="4.25"/>
    <n v="3.2"/>
    <x v="5"/>
    <x v="1"/>
    <n v="69.411699999999996"/>
    <n v="69.411699999999996"/>
    <n v="79.900000000000006"/>
    <n v="4"/>
    <n v="3"/>
    <x v="1"/>
  </r>
  <r>
    <x v="19"/>
    <x v="19"/>
    <x v="2"/>
    <x v="6"/>
    <x v="6"/>
    <n v="3.2857142857142856"/>
    <n v="4.1000000000000005"/>
    <x v="0"/>
    <x v="0"/>
    <n v="155.07599999999999"/>
    <n v="155.07599999999999"/>
    <n v="78.914285714285711"/>
    <n v="4"/>
    <n v="7"/>
    <x v="0"/>
  </r>
  <r>
    <x v="20"/>
    <x v="20"/>
    <x v="2"/>
    <x v="8"/>
    <x v="8"/>
    <n v="3.8"/>
    <n v="3.1"/>
    <x v="1"/>
    <x v="2"/>
    <n v="108.5326"/>
    <n v="108.5326"/>
    <n v="56"/>
    <n v="3.8"/>
    <n v="4"/>
    <x v="1"/>
  </r>
  <r>
    <x v="9"/>
    <x v="9"/>
    <x v="1"/>
    <x v="0"/>
    <x v="0"/>
    <n v="3.7777777777777777"/>
    <n v="4.2000000000000011"/>
    <x v="0"/>
    <x v="2"/>
    <n v="281.81259999999997"/>
    <n v="281.81259999999997"/>
    <n v="58.62222222222222"/>
    <n v="4.1111111111111107"/>
    <n v="18"/>
    <x v="0"/>
  </r>
  <r>
    <x v="1"/>
    <x v="1"/>
    <x v="1"/>
    <x v="4"/>
    <x v="4"/>
    <n v="3.5"/>
    <n v="2.6"/>
    <x v="0"/>
    <x v="0"/>
    <n v="52.636400000000002"/>
    <n v="52.636400000000002"/>
    <n v="82.2"/>
    <n v="5"/>
    <n v="2"/>
    <x v="0"/>
  </r>
  <r>
    <x v="14"/>
    <x v="14"/>
    <x v="0"/>
    <x v="9"/>
    <x v="9"/>
    <n v="3"/>
    <n v="3.2"/>
    <x v="0"/>
    <x v="3"/>
    <n v="40.703699999999998"/>
    <n v="40.703699999999998"/>
    <n v="62.4"/>
    <n v="5"/>
    <n v="2"/>
    <x v="0"/>
  </r>
  <r>
    <x v="8"/>
    <x v="8"/>
    <x v="0"/>
    <x v="4"/>
    <x v="4"/>
    <n v="3.35"/>
    <n v="3.7999999999999985"/>
    <x v="3"/>
    <x v="2"/>
    <n v="491.9907"/>
    <n v="491.9907"/>
    <n v="55.95"/>
    <n v="3.85"/>
    <n v="19"/>
    <x v="1"/>
  </r>
  <r>
    <x v="4"/>
    <x v="4"/>
    <x v="1"/>
    <x v="4"/>
    <x v="4"/>
    <n v="3.2"/>
    <n v="4"/>
    <x v="1"/>
    <x v="2"/>
    <n v="102.48480000000001"/>
    <n v="102.48480000000001"/>
    <n v="58.2"/>
    <n v="4.5999999999999996"/>
    <n v="5"/>
    <x v="0"/>
  </r>
  <r>
    <x v="13"/>
    <x v="13"/>
    <x v="0"/>
    <x v="1"/>
    <x v="1"/>
    <n v="2"/>
    <n v="4.0999999999999996"/>
    <x v="3"/>
    <x v="0"/>
    <n v="57.099400000000003"/>
    <n v="57.099400000000003"/>
    <n v="73.2"/>
    <n v="4"/>
    <n v="2"/>
    <x v="1"/>
  </r>
  <r>
    <x v="1"/>
    <x v="1"/>
    <x v="1"/>
    <x v="9"/>
    <x v="9"/>
    <n v="3.4736842105263159"/>
    <n v="2.6000000000000005"/>
    <x v="0"/>
    <x v="0"/>
    <n v="411.84500000000003"/>
    <n v="411.84500000000003"/>
    <n v="78.357894736842098"/>
    <n v="4.2631578947368425"/>
    <n v="19"/>
    <x v="0"/>
  </r>
  <r>
    <x v="9"/>
    <x v="9"/>
    <x v="2"/>
    <x v="9"/>
    <x v="9"/>
    <n v="4.4000000000000004"/>
    <n v="4.0999999999999996"/>
    <x v="4"/>
    <x v="2"/>
    <n v="33.561999999999998"/>
    <n v="33.561999999999998"/>
    <n v="59.6"/>
    <n v="3.8"/>
    <n v="5"/>
    <x v="0"/>
  </r>
  <r>
    <x v="15"/>
    <x v="15"/>
    <x v="0"/>
    <x v="7"/>
    <x v="7"/>
    <n v="3.8333333333333335"/>
    <n v="2.6"/>
    <x v="5"/>
    <x v="1"/>
    <n v="106.1011"/>
    <n v="106.1011"/>
    <n v="74.533333333333331"/>
    <n v="3.6666666666666665"/>
    <n v="5"/>
    <x v="1"/>
  </r>
  <r>
    <x v="0"/>
    <x v="0"/>
    <x v="1"/>
    <x v="10"/>
    <x v="10"/>
    <n v="3.5416666666666665"/>
    <n v="2.899999999999999"/>
    <x v="4"/>
    <x v="0"/>
    <n v="546.39149999999995"/>
    <n v="546.39149999999995"/>
    <n v="78.924999999999997"/>
    <n v="4.375"/>
    <n v="22"/>
    <x v="2"/>
  </r>
  <r>
    <x v="17"/>
    <x v="17"/>
    <x v="1"/>
    <x v="4"/>
    <x v="4"/>
    <n v="2"/>
    <n v="3.2000000000000006"/>
    <x v="1"/>
    <x v="0"/>
    <n v="63.557499999999997"/>
    <n v="55.840499999999999"/>
    <n v="73.733333333333334"/>
    <n v="4.666666666666667"/>
    <n v="1"/>
    <x v="1"/>
  </r>
  <r>
    <x v="7"/>
    <x v="7"/>
    <x v="1"/>
    <x v="2"/>
    <x v="2"/>
    <n v="3.7894736842105261"/>
    <n v="2.7000000000000011"/>
    <x v="1"/>
    <x v="2"/>
    <n v="350.13049999999998"/>
    <n v="350.13049999999998"/>
    <n v="58.242105263157896"/>
    <n v="4.4210526315789478"/>
    <n v="17"/>
    <x v="2"/>
  </r>
  <r>
    <x v="6"/>
    <x v="6"/>
    <x v="3"/>
    <x v="5"/>
    <x v="5"/>
    <n v="3.4166666666666665"/>
    <n v="2.8000000000000003"/>
    <x v="0"/>
    <x v="3"/>
    <n v="239.4332"/>
    <n v="239.4332"/>
    <n v="61.183333333333337"/>
    <n v="4.416666666666667"/>
    <n v="11"/>
    <x v="1"/>
  </r>
  <r>
    <x v="12"/>
    <x v="12"/>
    <x v="0"/>
    <x v="7"/>
    <x v="7"/>
    <n v="2.75"/>
    <n v="4.5"/>
    <x v="3"/>
    <x v="1"/>
    <n v="90.459400000000002"/>
    <n v="90.459400000000002"/>
    <n v="73.75"/>
    <n v="4.25"/>
    <n v="4"/>
    <x v="0"/>
  </r>
  <r>
    <x v="16"/>
    <x v="16"/>
    <x v="5"/>
    <x v="0"/>
    <x v="0"/>
    <n v="3.3913043478260869"/>
    <n v="4.299999999999998"/>
    <x v="4"/>
    <x v="1"/>
    <n v="427.73050000000001"/>
    <n v="422.64699999999999"/>
    <n v="75.121739130434776"/>
    <n v="4.4347826086956523"/>
    <n v="20"/>
    <x v="2"/>
  </r>
  <r>
    <x v="8"/>
    <x v="8"/>
    <x v="1"/>
    <x v="6"/>
    <x v="6"/>
    <n v="2.75"/>
    <n v="4.3"/>
    <x v="1"/>
    <x v="2"/>
    <n v="129.06700000000001"/>
    <n v="129.06700000000001"/>
    <n v="53.1"/>
    <n v="4"/>
    <n v="3"/>
    <x v="1"/>
  </r>
  <r>
    <x v="10"/>
    <x v="10"/>
    <x v="3"/>
    <x v="4"/>
    <x v="4"/>
    <n v="4.1538461538461542"/>
    <n v="2.7"/>
    <x v="0"/>
    <x v="2"/>
    <n v="198.44990000000001"/>
    <n v="198.44990000000001"/>
    <n v="56.553846153846152"/>
    <n v="3.8461538461538463"/>
    <n v="12"/>
    <x v="1"/>
  </r>
  <r>
    <x v="13"/>
    <x v="13"/>
    <x v="2"/>
    <x v="0"/>
    <x v="0"/>
    <n v="3"/>
    <n v="4.4000000000000004"/>
    <x v="0"/>
    <x v="0"/>
    <n v="88.59"/>
    <n v="88.59"/>
    <n v="82.8"/>
    <n v="5"/>
    <n v="3"/>
    <x v="0"/>
  </r>
  <r>
    <x v="20"/>
    <x v="20"/>
    <x v="1"/>
    <x v="9"/>
    <x v="9"/>
    <n v="3.4615384615384617"/>
    <n v="3.0999999999999996"/>
    <x v="3"/>
    <x v="2"/>
    <n v="391.48930000000001"/>
    <n v="388.65890000000002"/>
    <n v="55.2"/>
    <n v="3.8461538461538463"/>
    <n v="25"/>
    <x v="0"/>
  </r>
  <r>
    <x v="9"/>
    <x v="9"/>
    <x v="1"/>
    <x v="7"/>
    <x v="7"/>
    <n v="3.6875"/>
    <n v="4.2000000000000011"/>
    <x v="0"/>
    <x v="2"/>
    <n v="190.9203"/>
    <n v="190.9203"/>
    <n v="57.837499999999999"/>
    <n v="4.0625"/>
    <n v="14"/>
    <x v="2"/>
  </r>
  <r>
    <x v="14"/>
    <x v="14"/>
    <x v="4"/>
    <x v="3"/>
    <x v="3"/>
    <n v="3.1111111111111112"/>
    <n v="2.8000000000000003"/>
    <x v="1"/>
    <x v="3"/>
    <n v="120.9308"/>
    <n v="120.9308"/>
    <n v="59.37777777777778"/>
    <n v="4.2222222222222223"/>
    <n v="6"/>
    <x v="3"/>
  </r>
  <r>
    <x v="12"/>
    <x v="12"/>
    <x v="2"/>
    <x v="4"/>
    <x v="4"/>
    <n v="3.75"/>
    <n v="4.5999999999999996"/>
    <x v="0"/>
    <x v="1"/>
    <n v="45.1967"/>
    <n v="45.1967"/>
    <n v="79.2"/>
    <n v="4.5"/>
    <n v="3"/>
    <x v="1"/>
  </r>
  <r>
    <x v="13"/>
    <x v="13"/>
    <x v="0"/>
    <x v="2"/>
    <x v="2"/>
    <n v="2"/>
    <n v="4.0999999999999996"/>
    <x v="3"/>
    <x v="0"/>
    <n v="22.977499999999999"/>
    <n v="22.977499999999999"/>
    <n v="68.2"/>
    <n v="3"/>
    <n v="1"/>
    <x v="1"/>
  </r>
  <r>
    <x v="19"/>
    <x v="19"/>
    <x v="1"/>
    <x v="8"/>
    <x v="8"/>
    <n v="3.2307692307692308"/>
    <n v="4.2000000000000011"/>
    <x v="1"/>
    <x v="0"/>
    <n v="323.01299999999998"/>
    <n v="323.01299999999998"/>
    <n v="77.092307692307685"/>
    <n v="3.4615384615384617"/>
    <n v="13"/>
    <x v="0"/>
  </r>
  <r>
    <x v="20"/>
    <x v="20"/>
    <x v="0"/>
    <x v="8"/>
    <x v="8"/>
    <n v="3.5"/>
    <n v="3.5"/>
    <x v="5"/>
    <x v="2"/>
    <n v="67.592500000000001"/>
    <n v="67.592500000000001"/>
    <n v="59.25"/>
    <n v="4.25"/>
    <n v="4"/>
    <x v="0"/>
  </r>
  <r>
    <x v="20"/>
    <x v="20"/>
    <x v="5"/>
    <x v="1"/>
    <x v="1"/>
    <n v="3.5714285714285716"/>
    <n v="2.8"/>
    <x v="4"/>
    <x v="2"/>
    <n v="272.17169999999999"/>
    <n v="272.17169999999999"/>
    <n v="53.742857142857147"/>
    <n v="4.1428571428571432"/>
    <n v="14"/>
    <x v="0"/>
  </r>
  <r>
    <x v="20"/>
    <x v="20"/>
    <x v="5"/>
    <x v="8"/>
    <x v="8"/>
    <n v="4.2105263157894735"/>
    <n v="2.7999999999999989"/>
    <x v="4"/>
    <x v="2"/>
    <n v="298.01280000000003"/>
    <n v="298.01280000000003"/>
    <n v="58.178947368421049"/>
    <n v="4.2631578947368425"/>
    <n v="19"/>
    <x v="0"/>
  </r>
  <r>
    <x v="16"/>
    <x v="16"/>
    <x v="2"/>
    <x v="3"/>
    <x v="3"/>
    <n v="2.4444444444444446"/>
    <n v="3.6000000000000005"/>
    <x v="1"/>
    <x v="1"/>
    <n v="194.06280000000001"/>
    <n v="194.06280000000001"/>
    <n v="65.644444444444446"/>
    <n v="3.5555555555555554"/>
    <n v="7"/>
    <x v="2"/>
  </r>
  <r>
    <x v="15"/>
    <x v="15"/>
    <x v="4"/>
    <x v="4"/>
    <x v="4"/>
    <n v="2"/>
    <n v="2.9"/>
    <x v="2"/>
    <x v="1"/>
    <n v="39.775300000000001"/>
    <n v="39.775300000000001"/>
    <n v="68.466666666666669"/>
    <n v="4.333333333333333"/>
    <n v="2"/>
    <x v="1"/>
  </r>
  <r>
    <x v="15"/>
    <x v="15"/>
    <x v="3"/>
    <x v="5"/>
    <x v="5"/>
    <n v="3.4444444444444446"/>
    <n v="3.3000000000000003"/>
    <x v="0"/>
    <x v="1"/>
    <n v="201.62710000000001"/>
    <n v="201.62710000000001"/>
    <n v="72.822222222222223"/>
    <n v="4.1111111111111107"/>
    <n v="8"/>
    <x v="1"/>
  </r>
  <r>
    <x v="11"/>
    <x v="11"/>
    <x v="0"/>
    <x v="2"/>
    <x v="2"/>
    <n v="3.6"/>
    <n v="4.9000000000000004"/>
    <x v="1"/>
    <x v="0"/>
    <n v="72.5"/>
    <n v="72.5"/>
    <n v="86.4"/>
    <n v="4.5999999999999996"/>
    <n v="5"/>
    <x v="0"/>
  </r>
  <r>
    <x v="19"/>
    <x v="19"/>
    <x v="4"/>
    <x v="4"/>
    <x v="4"/>
    <n v="3.3333333333333335"/>
    <n v="4.7"/>
    <x v="5"/>
    <x v="0"/>
    <n v="33.088000000000001"/>
    <n v="33.088000000000001"/>
    <n v="85.066666666666663"/>
    <n v="4.333333333333333"/>
    <n v="2"/>
    <x v="1"/>
  </r>
  <r>
    <x v="6"/>
    <x v="6"/>
    <x v="1"/>
    <x v="3"/>
    <x v="3"/>
    <n v="4"/>
    <n v="3"/>
    <x v="3"/>
    <x v="3"/>
    <n v="94.617999999999995"/>
    <n v="94.617999999999995"/>
    <n v="65.5"/>
    <n v="4.0999999999999996"/>
    <n v="10"/>
    <x v="0"/>
  </r>
  <r>
    <x v="7"/>
    <x v="7"/>
    <x v="4"/>
    <x v="3"/>
    <x v="3"/>
    <n v="4"/>
    <n v="2.4"/>
    <x v="5"/>
    <x v="2"/>
    <n v="53.3581"/>
    <n v="53.3581"/>
    <n v="52.133333333333326"/>
    <n v="2.6666666666666665"/>
    <n v="3"/>
    <x v="0"/>
  </r>
  <r>
    <x v="20"/>
    <x v="20"/>
    <x v="0"/>
    <x v="7"/>
    <x v="7"/>
    <n v="3.6"/>
    <n v="3.5"/>
    <x v="5"/>
    <x v="2"/>
    <n v="146.9212"/>
    <n v="146.9212"/>
    <n v="57.6"/>
    <n v="3.8"/>
    <n v="5"/>
    <x v="0"/>
  </r>
  <r>
    <x v="18"/>
    <x v="18"/>
    <x v="1"/>
    <x v="4"/>
    <x v="4"/>
    <n v="3.1666666666666665"/>
    <n v="3.3000000000000003"/>
    <x v="3"/>
    <x v="2"/>
    <n v="130.58750000000001"/>
    <n v="130.58750000000001"/>
    <n v="52.933333333333323"/>
    <n v="3.6666666666666665"/>
    <n v="6"/>
    <x v="0"/>
  </r>
  <r>
    <x v="15"/>
    <x v="15"/>
    <x v="3"/>
    <x v="2"/>
    <x v="2"/>
    <n v="3.4444444444444446"/>
    <n v="3.3000000000000003"/>
    <x v="0"/>
    <x v="1"/>
    <n v="224.46940000000001"/>
    <n v="224.46940000000001"/>
    <n v="72.26666666666668"/>
    <n v="4"/>
    <n v="9"/>
    <x v="0"/>
  </r>
  <r>
    <x v="2"/>
    <x v="2"/>
    <x v="1"/>
    <x v="7"/>
    <x v="7"/>
    <n v="3.7931034482758621"/>
    <n v="3"/>
    <x v="4"/>
    <x v="0"/>
    <n v="499.71120000000002"/>
    <n v="499.71120000000002"/>
    <n v="79.448275862068968"/>
    <n v="4.1379310344827589"/>
    <n v="27"/>
    <x v="2"/>
  </r>
  <r>
    <x v="10"/>
    <x v="10"/>
    <x v="1"/>
    <x v="1"/>
    <x v="1"/>
    <n v="3.5882352941176472"/>
    <n v="3.2999999999999989"/>
    <x v="3"/>
    <x v="2"/>
    <n v="285.56"/>
    <n v="285.56"/>
    <n v="57.717647058823538"/>
    <n v="4.117647058823529"/>
    <n v="16"/>
    <x v="1"/>
  </r>
  <r>
    <x v="16"/>
    <x v="16"/>
    <x v="2"/>
    <x v="0"/>
    <x v="0"/>
    <n v="3"/>
    <n v="3.6000000000000005"/>
    <x v="1"/>
    <x v="1"/>
    <n v="233.60329999999999"/>
    <n v="233.60329999999999"/>
    <n v="70.644444444444446"/>
    <n v="3.8888888888888888"/>
    <n v="7"/>
    <x v="2"/>
  </r>
  <r>
    <x v="4"/>
    <x v="4"/>
    <x v="2"/>
    <x v="5"/>
    <x v="5"/>
    <n v="3.3333333333333335"/>
    <n v="3.7000000000000006"/>
    <x v="0"/>
    <x v="2"/>
    <n v="44.356499999999997"/>
    <n v="44.356499999999997"/>
    <n v="57.733333333333334"/>
    <n v="4.666666666666667"/>
    <n v="3"/>
    <x v="0"/>
  </r>
  <r>
    <x v="6"/>
    <x v="6"/>
    <x v="5"/>
    <x v="8"/>
    <x v="8"/>
    <n v="3.7083333333333335"/>
    <n v="2.7999999999999989"/>
    <x v="4"/>
    <x v="3"/>
    <n v="348.01429999999999"/>
    <n v="348.01429999999999"/>
    <n v="59.641666666666666"/>
    <n v="3.9583333333333335"/>
    <n v="24"/>
    <x v="0"/>
  </r>
  <r>
    <x v="20"/>
    <x v="20"/>
    <x v="0"/>
    <x v="3"/>
    <x v="3"/>
    <n v="3.05"/>
    <n v="3.5"/>
    <x v="5"/>
    <x v="2"/>
    <n v="382.86709999999999"/>
    <n v="382.86709999999999"/>
    <n v="54.8"/>
    <n v="3.9"/>
    <n v="19"/>
    <x v="1"/>
  </r>
  <r>
    <x v="0"/>
    <x v="0"/>
    <x v="1"/>
    <x v="11"/>
    <x v="11"/>
    <n v="3.0454545454545454"/>
    <n v="2.899999999999999"/>
    <x v="4"/>
    <x v="0"/>
    <n v="481.50389999999999"/>
    <n v="481.50389999999999"/>
    <n v="76.11818181818181"/>
    <n v="4.4090909090909092"/>
    <n v="21"/>
    <x v="1"/>
  </r>
  <r>
    <x v="4"/>
    <x v="4"/>
    <x v="4"/>
    <x v="4"/>
    <x v="4"/>
    <n v="3"/>
    <n v="4.4000000000000004"/>
    <x v="5"/>
    <x v="2"/>
    <n v="38.221400000000003"/>
    <n v="38.221400000000003"/>
    <n v="51.8"/>
    <n v="3"/>
    <n v="2"/>
    <x v="0"/>
  </r>
  <r>
    <x v="9"/>
    <x v="9"/>
    <x v="0"/>
    <x v="5"/>
    <x v="5"/>
    <n v="3.5"/>
    <n v="4.1000000000000005"/>
    <x v="1"/>
    <x v="2"/>
    <n v="29.885899999999999"/>
    <n v="29.885899999999999"/>
    <n v="52.2"/>
    <n v="3"/>
    <n v="6"/>
    <x v="0"/>
  </r>
  <r>
    <x v="12"/>
    <x v="12"/>
    <x v="0"/>
    <x v="3"/>
    <x v="3"/>
    <n v="3.6153846153846154"/>
    <n v="4.5"/>
    <x v="3"/>
    <x v="1"/>
    <n v="215.42060000000001"/>
    <n v="215.42060000000001"/>
    <n v="76.538461538461533"/>
    <n v="3.7692307692307692"/>
    <n v="10"/>
    <x v="3"/>
  </r>
  <r>
    <x v="20"/>
    <x v="20"/>
    <x v="1"/>
    <x v="8"/>
    <x v="8"/>
    <n v="3.5454545454545454"/>
    <n v="3.100000000000001"/>
    <x v="3"/>
    <x v="2"/>
    <n v="179.12610000000001"/>
    <n v="179.12610000000001"/>
    <n v="56.927272727272722"/>
    <n v="4.0909090909090908"/>
    <n v="11"/>
    <x v="0"/>
  </r>
  <r>
    <x v="17"/>
    <x v="17"/>
    <x v="2"/>
    <x v="9"/>
    <x v="9"/>
    <n v="3.625"/>
    <n v="2.8000000000000003"/>
    <x v="0"/>
    <x v="0"/>
    <n v="73.079599999999999"/>
    <n v="73.079599999999999"/>
    <n v="78.349999999999994"/>
    <n v="4"/>
    <n v="8"/>
    <x v="0"/>
  </r>
  <r>
    <x v="20"/>
    <x v="20"/>
    <x v="0"/>
    <x v="11"/>
    <x v="11"/>
    <n v="3.3333333333333335"/>
    <n v="3.5"/>
    <x v="5"/>
    <x v="2"/>
    <n v="65.909000000000006"/>
    <n v="65.909000000000006"/>
    <n v="60.333333333333336"/>
    <n v="4.666666666666667"/>
    <n v="6"/>
    <x v="0"/>
  </r>
  <r>
    <x v="16"/>
    <x v="16"/>
    <x v="3"/>
    <x v="2"/>
    <x v="2"/>
    <n v="3.8"/>
    <n v="4"/>
    <x v="0"/>
    <x v="1"/>
    <n v="133.29490000000001"/>
    <n v="133.29490000000001"/>
    <n v="75.3"/>
    <n v="3.9"/>
    <n v="10"/>
    <x v="0"/>
  </r>
  <r>
    <x v="15"/>
    <x v="15"/>
    <x v="2"/>
    <x v="4"/>
    <x v="4"/>
    <n v="3.9090909090909092"/>
    <n v="3.100000000000001"/>
    <x v="1"/>
    <x v="1"/>
    <n v="182.2123"/>
    <n v="182.2123"/>
    <n v="75.654545454545456"/>
    <n v="4"/>
    <n v="10"/>
    <x v="1"/>
  </r>
  <r>
    <x v="5"/>
    <x v="5"/>
    <x v="2"/>
    <x v="11"/>
    <x v="11"/>
    <n v="3.5714285714285716"/>
    <n v="3.3000000000000003"/>
    <x v="0"/>
    <x v="2"/>
    <n v="103.11499999999999"/>
    <n v="103.11499999999999"/>
    <n v="52.885714285714286"/>
    <n v="3.5714285714285716"/>
    <n v="6"/>
    <x v="1"/>
  </r>
  <r>
    <x v="14"/>
    <x v="14"/>
    <x v="0"/>
    <x v="8"/>
    <x v="8"/>
    <n v="3.6666666666666665"/>
    <n v="3.1999999999999997"/>
    <x v="0"/>
    <x v="3"/>
    <n v="111.5998"/>
    <n v="111.5998"/>
    <n v="63.066666666666663"/>
    <n v="4.333333333333333"/>
    <n v="6"/>
    <x v="0"/>
  </r>
  <r>
    <x v="6"/>
    <x v="6"/>
    <x v="2"/>
    <x v="3"/>
    <x v="3"/>
    <n v="3.6666666666666665"/>
    <n v="3.1999999999999997"/>
    <x v="1"/>
    <x v="3"/>
    <n v="113.133"/>
    <n v="113.133"/>
    <n v="63.233333333333327"/>
    <n v="4.166666666666667"/>
    <n v="5"/>
    <x v="1"/>
  </r>
  <r>
    <x v="18"/>
    <x v="18"/>
    <x v="0"/>
    <x v="4"/>
    <x v="4"/>
    <n v="3.9230769230769229"/>
    <n v="3.2"/>
    <x v="5"/>
    <x v="2"/>
    <n v="154.1414"/>
    <n v="154.1414"/>
    <n v="61.476923076923072"/>
    <n v="4.3076923076923075"/>
    <n v="13"/>
    <x v="0"/>
  </r>
  <r>
    <x v="1"/>
    <x v="1"/>
    <x v="0"/>
    <x v="1"/>
    <x v="1"/>
    <n v="2.6666666666666665"/>
    <n v="3"/>
    <x v="1"/>
    <x v="0"/>
    <n v="139.05369999999999"/>
    <n v="139.05369999999999"/>
    <n v="76.5"/>
    <n v="4.5"/>
    <n v="6"/>
    <x v="0"/>
  </r>
  <r>
    <x v="15"/>
    <x v="15"/>
    <x v="0"/>
    <x v="4"/>
    <x v="4"/>
    <n v="4"/>
    <n v="2.6"/>
    <x v="5"/>
    <x v="1"/>
    <n v="156.91409999999999"/>
    <n v="156.91409999999999"/>
    <n v="77.2"/>
    <n v="4"/>
    <n v="8"/>
    <x v="0"/>
  </r>
  <r>
    <x v="16"/>
    <x v="16"/>
    <x v="5"/>
    <x v="2"/>
    <x v="2"/>
    <n v="3.4117647058823528"/>
    <n v="4.2999999999999989"/>
    <x v="4"/>
    <x v="1"/>
    <n v="335.17430000000002"/>
    <n v="335.17430000000002"/>
    <n v="73.364705882352922"/>
    <n v="4.0588235294117645"/>
    <n v="15"/>
    <x v="2"/>
  </r>
  <r>
    <x v="16"/>
    <x v="16"/>
    <x v="1"/>
    <x v="6"/>
    <x v="6"/>
    <n v="3"/>
    <n v="3.5"/>
    <x v="3"/>
    <x v="1"/>
    <n v="82.133200000000002"/>
    <n v="82.133200000000002"/>
    <n v="72"/>
    <n v="4"/>
    <n v="4"/>
    <x v="2"/>
  </r>
  <r>
    <x v="6"/>
    <x v="6"/>
    <x v="1"/>
    <x v="7"/>
    <x v="7"/>
    <n v="3.6"/>
    <n v="3"/>
    <x v="3"/>
    <x v="3"/>
    <n v="313.70440000000002"/>
    <n v="313.70440000000002"/>
    <n v="61.1"/>
    <n v="3.7"/>
    <n v="19"/>
    <x v="1"/>
  </r>
  <r>
    <x v="4"/>
    <x v="4"/>
    <x v="1"/>
    <x v="5"/>
    <x v="5"/>
    <n v="4"/>
    <n v="4"/>
    <x v="1"/>
    <x v="2"/>
    <n v="99.265900000000002"/>
    <n v="99.265900000000002"/>
    <n v="60.5"/>
    <n v="4.0999999999999996"/>
    <n v="10"/>
    <x v="0"/>
  </r>
  <r>
    <x v="15"/>
    <x v="15"/>
    <x v="5"/>
    <x v="0"/>
    <x v="0"/>
    <n v="3.3870967741935485"/>
    <n v="3"/>
    <x v="4"/>
    <x v="1"/>
    <n v="459.62209999999999"/>
    <n v="459.62209999999999"/>
    <n v="70"/>
    <n v="3.935483870967742"/>
    <n v="29"/>
    <x v="2"/>
  </r>
  <r>
    <x v="16"/>
    <x v="16"/>
    <x v="2"/>
    <x v="5"/>
    <x v="5"/>
    <n v="3"/>
    <n v="3.6"/>
    <x v="1"/>
    <x v="1"/>
    <n v="131.11920000000001"/>
    <n v="131.11920000000001"/>
    <n v="72.2"/>
    <n v="4.2"/>
    <n v="5"/>
    <x v="0"/>
  </r>
  <r>
    <x v="16"/>
    <x v="16"/>
    <x v="5"/>
    <x v="7"/>
    <x v="7"/>
    <n v="3.5263157894736841"/>
    <n v="4.2999999999999989"/>
    <x v="4"/>
    <x v="1"/>
    <n v="393.0222"/>
    <n v="393.0222"/>
    <n v="74.021052631578939"/>
    <n v="4.0526315789473681"/>
    <n v="19"/>
    <x v="0"/>
  </r>
  <r>
    <x v="8"/>
    <x v="8"/>
    <x v="1"/>
    <x v="1"/>
    <x v="1"/>
    <n v="3.4"/>
    <n v="4.2999999999999989"/>
    <x v="1"/>
    <x v="2"/>
    <n v="334.65170000000001"/>
    <n v="334.65170000000001"/>
    <n v="57.5"/>
    <n v="4.0999999999999996"/>
    <n v="18"/>
    <x v="2"/>
  </r>
  <r>
    <x v="5"/>
    <x v="5"/>
    <x v="4"/>
    <x v="5"/>
    <x v="5"/>
    <n v="2"/>
    <n v="3.3"/>
    <x v="5"/>
    <x v="2"/>
    <n v="39.035200000000003"/>
    <n v="39.035200000000003"/>
    <n v="53.6"/>
    <n v="5"/>
    <n v="1"/>
    <x v="0"/>
  </r>
  <r>
    <x v="2"/>
    <x v="2"/>
    <x v="0"/>
    <x v="10"/>
    <x v="10"/>
    <n v="3.6666666666666665"/>
    <n v="2.9"/>
    <x v="0"/>
    <x v="0"/>
    <n v="196.44739999999999"/>
    <n v="196.44739999999999"/>
    <n v="81.3"/>
    <n v="4.5"/>
    <n v="6"/>
    <x v="0"/>
  </r>
  <r>
    <x v="21"/>
    <x v="21"/>
    <x v="2"/>
    <x v="1"/>
    <x v="1"/>
    <n v="3.7142857142857144"/>
    <n v="3.8000000000000003"/>
    <x v="4"/>
    <x v="1"/>
    <n v="110.7871"/>
    <n v="110.7871"/>
    <n v="73.885714285714286"/>
    <n v="4"/>
    <n v="7"/>
    <x v="0"/>
  </r>
  <r>
    <x v="1"/>
    <x v="1"/>
    <x v="1"/>
    <x v="3"/>
    <x v="3"/>
    <n v="2"/>
    <n v="2.6"/>
    <x v="0"/>
    <x v="0"/>
    <n v="42.485999999999997"/>
    <n v="42.485999999999997"/>
    <n v="73.2"/>
    <n v="5"/>
    <n v="1"/>
    <x v="0"/>
  </r>
  <r>
    <x v="15"/>
    <x v="15"/>
    <x v="1"/>
    <x v="3"/>
    <x v="3"/>
    <n v="5"/>
    <n v="2.7"/>
    <x v="3"/>
    <x v="1"/>
    <n v="16.071000000000002"/>
    <n v="16.071000000000002"/>
    <n v="84.9"/>
    <n v="4.5"/>
    <n v="2"/>
    <x v="0"/>
  </r>
  <r>
    <x v="12"/>
    <x v="12"/>
    <x v="0"/>
    <x v="9"/>
    <x v="9"/>
    <n v="3.6"/>
    <n v="4.5"/>
    <x v="3"/>
    <x v="1"/>
    <n v="64.282899999999998"/>
    <n v="64.282899999999998"/>
    <n v="80.599999999999994"/>
    <n v="4.5999999999999996"/>
    <n v="4"/>
    <x v="1"/>
  </r>
  <r>
    <x v="21"/>
    <x v="21"/>
    <x v="0"/>
    <x v="2"/>
    <x v="2"/>
    <n v="3.5"/>
    <n v="3.3"/>
    <x v="1"/>
    <x v="1"/>
    <n v="57.652999999999999"/>
    <n v="57.652999999999999"/>
    <n v="76.099999999999994"/>
    <n v="4.5"/>
    <n v="2"/>
    <x v="0"/>
  </r>
  <r>
    <x v="12"/>
    <x v="12"/>
    <x v="3"/>
    <x v="10"/>
    <x v="10"/>
    <n v="3.375"/>
    <n v="4.3"/>
    <x v="4"/>
    <x v="1"/>
    <n v="162.0214"/>
    <n v="162.0214"/>
    <n v="75.974999999999994"/>
    <n v="4.625"/>
    <n v="8"/>
    <x v="0"/>
  </r>
  <r>
    <x v="8"/>
    <x v="8"/>
    <x v="2"/>
    <x v="11"/>
    <x v="11"/>
    <n v="3.5"/>
    <n v="4.5999999999999996"/>
    <x v="0"/>
    <x v="2"/>
    <n v="29.055199999999999"/>
    <n v="29.055199999999999"/>
    <n v="58.45"/>
    <n v="4.25"/>
    <n v="4"/>
    <x v="0"/>
  </r>
  <r>
    <x v="18"/>
    <x v="18"/>
    <x v="2"/>
    <x v="0"/>
    <x v="0"/>
    <n v="3.75"/>
    <n v="3.8"/>
    <x v="1"/>
    <x v="2"/>
    <n v="111.94"/>
    <n v="111.94"/>
    <n v="60.6"/>
    <n v="4.5"/>
    <n v="4"/>
    <x v="0"/>
  </r>
  <r>
    <x v="20"/>
    <x v="20"/>
    <x v="3"/>
    <x v="9"/>
    <x v="9"/>
    <n v="3.6666666666666665"/>
    <n v="3.2999999999999994"/>
    <x v="0"/>
    <x v="2"/>
    <n v="217.15989999999999"/>
    <n v="217.15989999999999"/>
    <n v="53.1"/>
    <n v="3.5"/>
    <n v="12"/>
    <x v="0"/>
  </r>
  <r>
    <x v="2"/>
    <x v="2"/>
    <x v="0"/>
    <x v="7"/>
    <x v="7"/>
    <n v="3.4"/>
    <n v="2.9"/>
    <x v="0"/>
    <x v="0"/>
    <n v="91.356200000000001"/>
    <n v="91.356200000000001"/>
    <n v="74.2"/>
    <n v="3.4"/>
    <n v="5"/>
    <x v="0"/>
  </r>
  <r>
    <x v="2"/>
    <x v="2"/>
    <x v="1"/>
    <x v="8"/>
    <x v="8"/>
    <n v="3.9444444444444446"/>
    <n v="3"/>
    <x v="4"/>
    <x v="0"/>
    <n v="310.58350000000002"/>
    <n v="310.58350000000002"/>
    <n v="79.944444444444443"/>
    <n v="4.0555555555555554"/>
    <n v="17"/>
    <x v="1"/>
  </r>
  <r>
    <x v="20"/>
    <x v="20"/>
    <x v="3"/>
    <x v="8"/>
    <x v="8"/>
    <n v="3.6666666666666665"/>
    <n v="3.2999999999999994"/>
    <x v="0"/>
    <x v="2"/>
    <n v="144.1087"/>
    <n v="144.1087"/>
    <n v="56.433333333333323"/>
    <n v="4.166666666666667"/>
    <n v="12"/>
    <x v="0"/>
  </r>
  <r>
    <x v="17"/>
    <x v="17"/>
    <x v="1"/>
    <x v="6"/>
    <x v="6"/>
    <n v="2.3333333333333335"/>
    <n v="3.2000000000000006"/>
    <x v="1"/>
    <x v="0"/>
    <n v="96.050700000000006"/>
    <n v="96.050700000000006"/>
    <n v="72.400000000000006"/>
    <n v="4"/>
    <n v="3"/>
    <x v="0"/>
  </r>
  <r>
    <x v="4"/>
    <x v="4"/>
    <x v="1"/>
    <x v="11"/>
    <x v="11"/>
    <n v="3.5555555555555554"/>
    <n v="4"/>
    <x v="1"/>
    <x v="2"/>
    <n v="237.38290000000001"/>
    <n v="237.38290000000001"/>
    <n v="57.611111111111107"/>
    <n v="4.0555555555555554"/>
    <n v="17"/>
    <x v="1"/>
  </r>
  <r>
    <x v="10"/>
    <x v="10"/>
    <x v="2"/>
    <x v="11"/>
    <x v="11"/>
    <n v="3.6"/>
    <n v="3.1"/>
    <x v="1"/>
    <x v="2"/>
    <n v="152.64699999999999"/>
    <n v="152.64699999999999"/>
    <n v="58.8"/>
    <n v="4.5999999999999996"/>
    <n v="5"/>
    <x v="0"/>
  </r>
  <r>
    <x v="2"/>
    <x v="2"/>
    <x v="1"/>
    <x v="5"/>
    <x v="5"/>
    <n v="4"/>
    <n v="3"/>
    <x v="4"/>
    <x v="0"/>
    <n v="151.58590000000001"/>
    <n v="151.58590000000001"/>
    <n v="80"/>
    <n v="4"/>
    <n v="7"/>
    <x v="0"/>
  </r>
  <r>
    <x v="21"/>
    <x v="21"/>
    <x v="1"/>
    <x v="1"/>
    <x v="1"/>
    <n v="2.96"/>
    <n v="3.5"/>
    <x v="0"/>
    <x v="1"/>
    <n v="544.33349999999996"/>
    <n v="544.33349999999996"/>
    <n v="71.56"/>
    <n v="4.3600000000000003"/>
    <n v="23"/>
    <x v="2"/>
  </r>
  <r>
    <x v="17"/>
    <x v="17"/>
    <x v="1"/>
    <x v="10"/>
    <x v="10"/>
    <n v="4.2666666666666666"/>
    <n v="3.2000000000000006"/>
    <x v="1"/>
    <x v="0"/>
    <n v="316.98450000000003"/>
    <n v="316.98450000000003"/>
    <n v="83.666666666666671"/>
    <n v="3.9333333333333331"/>
    <n v="14"/>
    <x v="1"/>
  </r>
  <r>
    <x v="13"/>
    <x v="13"/>
    <x v="3"/>
    <x v="0"/>
    <x v="0"/>
    <n v="3.5454545454545454"/>
    <n v="4.3999999999999995"/>
    <x v="4"/>
    <x v="0"/>
    <n v="288.88119999999998"/>
    <n v="288.88119999999998"/>
    <n v="80.527272727272731"/>
    <n v="4.0909090909090908"/>
    <n v="11"/>
    <x v="0"/>
  </r>
  <r>
    <x v="20"/>
    <x v="20"/>
    <x v="1"/>
    <x v="0"/>
    <x v="0"/>
    <n v="3.4444444444444446"/>
    <n v="3.100000000000001"/>
    <x v="3"/>
    <x v="2"/>
    <n v="380.57089999999999"/>
    <n v="380.57089999999999"/>
    <n v="56.7"/>
    <n v="4.166666666666667"/>
    <n v="17"/>
    <x v="1"/>
  </r>
  <r>
    <x v="6"/>
    <x v="6"/>
    <x v="5"/>
    <x v="11"/>
    <x v="11"/>
    <n v="3.5"/>
    <n v="2.8"/>
    <x v="4"/>
    <x v="3"/>
    <n v="266.91730000000001"/>
    <n v="266.91730000000001"/>
    <n v="60.028571428571425"/>
    <n v="4.2857142857142856"/>
    <n v="12"/>
    <x v="2"/>
  </r>
  <r>
    <x v="19"/>
    <x v="19"/>
    <x v="3"/>
    <x v="8"/>
    <x v="8"/>
    <n v="3.8571428571428572"/>
    <n v="4"/>
    <x v="4"/>
    <x v="0"/>
    <n v="63.543599999999998"/>
    <n v="60.027200000000001"/>
    <n v="79.714285714285708"/>
    <n v="3.7142857142857144"/>
    <n v="5"/>
    <x v="1"/>
  </r>
  <r>
    <x v="16"/>
    <x v="16"/>
    <x v="3"/>
    <x v="8"/>
    <x v="8"/>
    <n v="4.0999999999999996"/>
    <n v="4"/>
    <x v="0"/>
    <x v="1"/>
    <n v="238.43719999999999"/>
    <n v="238.43719999999999"/>
    <n v="79.099999999999994"/>
    <n v="4.3"/>
    <n v="10"/>
    <x v="0"/>
  </r>
  <r>
    <x v="15"/>
    <x v="15"/>
    <x v="1"/>
    <x v="0"/>
    <x v="0"/>
    <n v="3.4666666666666668"/>
    <n v="2.7000000000000006"/>
    <x v="3"/>
    <x v="1"/>
    <n v="312.39319999999998"/>
    <n v="312.39319999999998"/>
    <n v="71.866666666666674"/>
    <n v="3.7333333333333334"/>
    <n v="14"/>
    <x v="1"/>
  </r>
  <r>
    <x v="15"/>
    <x v="15"/>
    <x v="0"/>
    <x v="6"/>
    <x v="6"/>
    <n v="3.6"/>
    <n v="2.6000000000000005"/>
    <x v="5"/>
    <x v="1"/>
    <n v="189.66249999999999"/>
    <n v="189.66249999999999"/>
    <n v="75.3"/>
    <n v="4.0999999999999996"/>
    <n v="9"/>
    <x v="1"/>
  </r>
  <r>
    <x v="12"/>
    <x v="12"/>
    <x v="1"/>
    <x v="6"/>
    <x v="6"/>
    <n v="3.6666666666666665"/>
    <n v="5"/>
    <x v="1"/>
    <x v="1"/>
    <n v="130.3528"/>
    <n v="130.3528"/>
    <n v="80.222222222222214"/>
    <n v="4.4444444444444446"/>
    <n v="7"/>
    <x v="2"/>
  </r>
  <r>
    <x v="6"/>
    <x v="6"/>
    <x v="3"/>
    <x v="11"/>
    <x v="11"/>
    <n v="3.6363636363636362"/>
    <n v="2.8000000000000003"/>
    <x v="0"/>
    <x v="3"/>
    <n v="174.5609"/>
    <n v="174.5609"/>
    <n v="59.963636363636361"/>
    <n v="3.9090909090909092"/>
    <n v="10"/>
    <x v="1"/>
  </r>
  <r>
    <x v="5"/>
    <x v="5"/>
    <x v="2"/>
    <x v="0"/>
    <x v="0"/>
    <n v="3.5555555555555554"/>
    <n v="3.3000000000000003"/>
    <x v="0"/>
    <x v="2"/>
    <n v="162.11060000000001"/>
    <n v="162.11060000000001"/>
    <n v="57.155555555555551"/>
    <n v="4.4444444444444446"/>
    <n v="9"/>
    <x v="0"/>
  </r>
  <r>
    <x v="4"/>
    <x v="4"/>
    <x v="1"/>
    <x v="1"/>
    <x v="1"/>
    <n v="3.8214285714285716"/>
    <n v="4"/>
    <x v="1"/>
    <x v="2"/>
    <n v="591.52099999999996"/>
    <n v="591.52099999999996"/>
    <n v="58.75"/>
    <n v="3.9642857142857144"/>
    <n v="26"/>
    <x v="2"/>
  </r>
  <r>
    <x v="15"/>
    <x v="15"/>
    <x v="0"/>
    <x v="5"/>
    <x v="5"/>
    <n v="3.3333333333333335"/>
    <n v="2.6"/>
    <x v="5"/>
    <x v="1"/>
    <n v="27.096"/>
    <n v="27.096"/>
    <n v="74.86666666666666"/>
    <n v="4.333333333333333"/>
    <n v="3"/>
    <x v="0"/>
  </r>
  <r>
    <x v="16"/>
    <x v="16"/>
    <x v="5"/>
    <x v="4"/>
    <x v="4"/>
    <n v="3.597938144329897"/>
    <n v="4.3000000000000069"/>
    <x v="4"/>
    <x v="1"/>
    <n v="1765.0891999999999"/>
    <n v="1754.8508999999999"/>
    <n v="74.08453608247423"/>
    <n v="3.9793814432989691"/>
    <n v="89"/>
    <x v="7"/>
  </r>
  <r>
    <x v="7"/>
    <x v="7"/>
    <x v="2"/>
    <x v="2"/>
    <x v="2"/>
    <n v="3.3333333333333335"/>
    <n v="2.6999999999999997"/>
    <x v="0"/>
    <x v="2"/>
    <n v="145.4469"/>
    <n v="145.4469"/>
    <n v="54.066666666666663"/>
    <n v="4.333333333333333"/>
    <n v="6"/>
    <x v="0"/>
  </r>
  <r>
    <x v="0"/>
    <x v="0"/>
    <x v="0"/>
    <x v="4"/>
    <x v="4"/>
    <n v="3.6666666666666665"/>
    <n v="2.6"/>
    <x v="0"/>
    <x v="0"/>
    <n v="192.07390000000001"/>
    <n v="192.07390000000001"/>
    <n v="79.86666666666666"/>
    <n v="4.333333333333333"/>
    <n v="8"/>
    <x v="1"/>
  </r>
  <r>
    <x v="18"/>
    <x v="18"/>
    <x v="3"/>
    <x v="2"/>
    <x v="2"/>
    <n v="4"/>
    <n v="3.4"/>
    <x v="0"/>
    <x v="2"/>
    <n v="22.4877"/>
    <n v="22.4877"/>
    <n v="56.55"/>
    <n v="3.75"/>
    <n v="4"/>
    <x v="0"/>
  </r>
  <r>
    <x v="10"/>
    <x v="10"/>
    <x v="1"/>
    <x v="0"/>
    <x v="0"/>
    <n v="3.2727272727272729"/>
    <n v="3.3"/>
    <x v="3"/>
    <x v="2"/>
    <n v="277.77940000000001"/>
    <n v="247.47640000000001"/>
    <n v="55.690909090909088"/>
    <n v="4.0909090909090908"/>
    <n v="10"/>
    <x v="0"/>
  </r>
  <r>
    <x v="17"/>
    <x v="17"/>
    <x v="1"/>
    <x v="8"/>
    <x v="8"/>
    <n v="3.8571428571428572"/>
    <n v="3.2"/>
    <x v="1"/>
    <x v="0"/>
    <n v="287.5111"/>
    <n v="287.5111"/>
    <n v="79.400000000000006"/>
    <n v="3.5714285714285716"/>
    <n v="13"/>
    <x v="1"/>
  </r>
  <r>
    <x v="8"/>
    <x v="8"/>
    <x v="1"/>
    <x v="2"/>
    <x v="2"/>
    <n v="3.1304347826086958"/>
    <n v="4.299999999999998"/>
    <x v="1"/>
    <x v="2"/>
    <n v="322.22280000000001"/>
    <n v="322.22280000000001"/>
    <n v="55.6"/>
    <n v="4.0434782608695654"/>
    <n v="21"/>
    <x v="2"/>
  </r>
  <r>
    <x v="10"/>
    <x v="10"/>
    <x v="2"/>
    <x v="3"/>
    <x v="3"/>
    <n v="3"/>
    <n v="3.1"/>
    <x v="1"/>
    <x v="2"/>
    <n v="144.22059999999999"/>
    <n v="144.22059999999999"/>
    <n v="50.533333333333331"/>
    <n v="3.6666666666666665"/>
    <n v="6"/>
    <x v="0"/>
  </r>
  <r>
    <x v="15"/>
    <x v="15"/>
    <x v="0"/>
    <x v="11"/>
    <x v="11"/>
    <n v="4.25"/>
    <n v="2.6"/>
    <x v="5"/>
    <x v="1"/>
    <n v="35.988100000000003"/>
    <n v="35.988100000000003"/>
    <n v="78.7"/>
    <n v="4"/>
    <n v="4"/>
    <x v="0"/>
  </r>
  <r>
    <x v="1"/>
    <x v="1"/>
    <x v="1"/>
    <x v="2"/>
    <x v="2"/>
    <n v="3.75"/>
    <n v="2.6000000000000005"/>
    <x v="0"/>
    <x v="0"/>
    <n v="319.18459999999999"/>
    <n v="319.18459999999999"/>
    <n v="79.637500000000003"/>
    <n v="4.1875"/>
    <n v="16"/>
    <x v="0"/>
  </r>
  <r>
    <x v="13"/>
    <x v="13"/>
    <x v="3"/>
    <x v="8"/>
    <x v="8"/>
    <n v="4.166666666666667"/>
    <n v="4.3999999999999995"/>
    <x v="4"/>
    <x v="0"/>
    <n v="89.435299999999998"/>
    <n v="89.435299999999998"/>
    <n v="82.13333333333334"/>
    <n v="3.6666666666666665"/>
    <n v="6"/>
    <x v="0"/>
  </r>
  <r>
    <x v="7"/>
    <x v="7"/>
    <x v="2"/>
    <x v="11"/>
    <x v="11"/>
    <n v="3.1111111111111112"/>
    <n v="2.6999999999999997"/>
    <x v="0"/>
    <x v="2"/>
    <n v="97.117199999999997"/>
    <n v="97.117199999999997"/>
    <n v="51.62222222222222"/>
    <n v="4.1111111111111107"/>
    <n v="9"/>
    <x v="0"/>
  </r>
  <r>
    <x v="4"/>
    <x v="4"/>
    <x v="2"/>
    <x v="6"/>
    <x v="6"/>
    <n v="4"/>
    <n v="3.7"/>
    <x v="0"/>
    <x v="2"/>
    <n v="74.328500000000005"/>
    <n v="74.328500000000005"/>
    <n v="58.4"/>
    <n v="4"/>
    <n v="5"/>
    <x v="0"/>
  </r>
  <r>
    <x v="8"/>
    <x v="8"/>
    <x v="3"/>
    <x v="1"/>
    <x v="1"/>
    <n v="4.0999999999999996"/>
    <n v="4.5"/>
    <x v="4"/>
    <x v="2"/>
    <n v="133.6251"/>
    <n v="133.6251"/>
    <n v="57.6"/>
    <n v="3.6"/>
    <n v="9"/>
    <x v="1"/>
  </r>
  <r>
    <x v="20"/>
    <x v="20"/>
    <x v="0"/>
    <x v="6"/>
    <x v="6"/>
    <n v="3.625"/>
    <n v="3.5"/>
    <x v="5"/>
    <x v="2"/>
    <n v="372.71010000000001"/>
    <n v="372.71010000000001"/>
    <n v="57.083333333333329"/>
    <n v="3.6666666666666665"/>
    <n v="21"/>
    <x v="3"/>
  </r>
  <r>
    <x v="13"/>
    <x v="13"/>
    <x v="2"/>
    <x v="11"/>
    <x v="11"/>
    <n v="3"/>
    <n v="4.4000000000000004"/>
    <x v="0"/>
    <x v="0"/>
    <n v="157.9006"/>
    <n v="157.9006"/>
    <n v="77.8"/>
    <n v="4"/>
    <n v="3"/>
    <x v="1"/>
  </r>
  <r>
    <x v="12"/>
    <x v="12"/>
    <x v="0"/>
    <x v="0"/>
    <x v="0"/>
    <n v="5"/>
    <n v="4.5"/>
    <x v="3"/>
    <x v="1"/>
    <n v="38.003999999999998"/>
    <n v="38.003999999999998"/>
    <n v="86"/>
    <n v="4"/>
    <n v="2"/>
    <x v="0"/>
  </r>
  <r>
    <x v="18"/>
    <x v="18"/>
    <x v="1"/>
    <x v="11"/>
    <x v="11"/>
    <n v="3.6"/>
    <n v="3.2999999999999985"/>
    <x v="3"/>
    <x v="2"/>
    <n v="282.42149999999998"/>
    <n v="282.42149999999998"/>
    <n v="56.7"/>
    <n v="3.9"/>
    <n v="17"/>
    <x v="3"/>
  </r>
  <r>
    <x v="4"/>
    <x v="4"/>
    <x v="0"/>
    <x v="10"/>
    <x v="10"/>
    <n v="3.5"/>
    <n v="4.4000000000000004"/>
    <x v="3"/>
    <x v="2"/>
    <n v="67.163499999999999"/>
    <n v="67.163499999999999"/>
    <n v="56.3"/>
    <n v="3.5"/>
    <n v="3"/>
    <x v="1"/>
  </r>
  <r>
    <x v="16"/>
    <x v="16"/>
    <x v="5"/>
    <x v="3"/>
    <x v="3"/>
    <n v="3.5909090909090908"/>
    <n v="4.3000000000000025"/>
    <x v="4"/>
    <x v="1"/>
    <n v="1018.6876"/>
    <n v="1018.6876"/>
    <n v="73.009090909090929"/>
    <n v="3.7727272727272729"/>
    <n v="39"/>
    <x v="6"/>
  </r>
  <r>
    <x v="4"/>
    <x v="4"/>
    <x v="2"/>
    <x v="3"/>
    <x v="3"/>
    <n v="3.2857142857142856"/>
    <n v="3.6999999999999997"/>
    <x v="0"/>
    <x v="2"/>
    <n v="171.17250000000001"/>
    <n v="171.17250000000001"/>
    <n v="55.542857142857144"/>
    <n v="4.2857142857142856"/>
    <n v="7"/>
    <x v="0"/>
  </r>
  <r>
    <x v="13"/>
    <x v="13"/>
    <x v="0"/>
    <x v="11"/>
    <x v="11"/>
    <n v="3.25"/>
    <n v="4.0999999999999996"/>
    <x v="3"/>
    <x v="0"/>
    <n v="62.774799999999999"/>
    <n v="62.774799999999999"/>
    <n v="79.45"/>
    <n v="3.75"/>
    <n v="4"/>
    <x v="0"/>
  </r>
  <r>
    <x v="14"/>
    <x v="14"/>
    <x v="0"/>
    <x v="2"/>
    <x v="2"/>
    <n v="3.6666666666666665"/>
    <n v="3.1999999999999997"/>
    <x v="0"/>
    <x v="3"/>
    <n v="107.5025"/>
    <n v="107.5025"/>
    <n v="64.73333333333332"/>
    <n v="4.666666666666667"/>
    <n v="5"/>
    <x v="1"/>
  </r>
  <r>
    <x v="13"/>
    <x v="13"/>
    <x v="3"/>
    <x v="4"/>
    <x v="4"/>
    <n v="3.2222222222222223"/>
    <n v="4.3999999999999995"/>
    <x v="4"/>
    <x v="0"/>
    <n v="202.31950000000001"/>
    <n v="202.31950000000001"/>
    <n v="81.466666666666669"/>
    <n v="4.666666666666667"/>
    <n v="9"/>
    <x v="0"/>
  </r>
  <r>
    <x v="7"/>
    <x v="7"/>
    <x v="0"/>
    <x v="8"/>
    <x v="8"/>
    <n v="4.4000000000000004"/>
    <n v="2.5"/>
    <x v="3"/>
    <x v="2"/>
    <n v="98.266099999999994"/>
    <n v="98.266099999999994"/>
    <n v="58.4"/>
    <n v="3.6"/>
    <n v="5"/>
    <x v="0"/>
  </r>
  <r>
    <x v="18"/>
    <x v="18"/>
    <x v="5"/>
    <x v="2"/>
    <x v="2"/>
    <n v="3.5"/>
    <n v="3.2000000000000006"/>
    <x v="4"/>
    <x v="2"/>
    <n v="421.63310000000001"/>
    <n v="421.63310000000001"/>
    <n v="54.4"/>
    <n v="4.2"/>
    <n v="20"/>
    <x v="0"/>
  </r>
  <r>
    <x v="15"/>
    <x v="15"/>
    <x v="3"/>
    <x v="11"/>
    <x v="11"/>
    <n v="3.1428571428571428"/>
    <n v="3.3000000000000003"/>
    <x v="0"/>
    <x v="1"/>
    <n v="123.99769999999999"/>
    <n v="123.99769999999999"/>
    <n v="72.599999999999994"/>
    <n v="4.4285714285714288"/>
    <n v="7"/>
    <x v="0"/>
  </r>
  <r>
    <x v="6"/>
    <x v="6"/>
    <x v="2"/>
    <x v="6"/>
    <x v="6"/>
    <n v="2"/>
    <n v="3.2"/>
    <x v="1"/>
    <x v="3"/>
    <n v="37.186"/>
    <n v="37.186"/>
    <n v="57.4"/>
    <n v="5"/>
    <n v="1"/>
    <x v="0"/>
  </r>
  <r>
    <x v="0"/>
    <x v="0"/>
    <x v="4"/>
    <x v="4"/>
    <x v="4"/>
    <n v="3.75"/>
    <n v="2.9"/>
    <x v="1"/>
    <x v="0"/>
    <n v="136.291"/>
    <n v="136.291"/>
    <n v="85.3"/>
    <n v="5"/>
    <n v="4"/>
    <x v="0"/>
  </r>
  <r>
    <x v="13"/>
    <x v="13"/>
    <x v="3"/>
    <x v="3"/>
    <x v="3"/>
    <n v="3.3846153846153846"/>
    <n v="4.3999999999999995"/>
    <x v="4"/>
    <x v="0"/>
    <n v="185.0779"/>
    <n v="185.0779"/>
    <n v="77.184615384615384"/>
    <n v="3.6153846153846154"/>
    <n v="12"/>
    <x v="1"/>
  </r>
  <r>
    <x v="18"/>
    <x v="18"/>
    <x v="3"/>
    <x v="1"/>
    <x v="1"/>
    <n v="3"/>
    <n v="3.399999999999999"/>
    <x v="0"/>
    <x v="2"/>
    <n v="235.56549999999999"/>
    <n v="235.56549999999999"/>
    <n v="51.8"/>
    <n v="4"/>
    <n v="10"/>
    <x v="2"/>
  </r>
  <r>
    <x v="12"/>
    <x v="12"/>
    <x v="3"/>
    <x v="0"/>
    <x v="0"/>
    <n v="4.333333333333333"/>
    <n v="4.3"/>
    <x v="4"/>
    <x v="1"/>
    <n v="145.79130000000001"/>
    <n v="145.79130000000001"/>
    <n v="80.266666666666666"/>
    <n v="4.333333333333333"/>
    <n v="6"/>
    <x v="0"/>
  </r>
  <r>
    <x v="6"/>
    <x v="6"/>
    <x v="0"/>
    <x v="5"/>
    <x v="5"/>
    <n v="3.6666666666666665"/>
    <n v="3.5"/>
    <x v="5"/>
    <x v="3"/>
    <n v="107.011"/>
    <n v="107.011"/>
    <n v="65"/>
    <n v="4"/>
    <n v="6"/>
    <x v="0"/>
  </r>
  <r>
    <x v="6"/>
    <x v="6"/>
    <x v="1"/>
    <x v="10"/>
    <x v="10"/>
    <n v="4.125"/>
    <n v="3"/>
    <x v="3"/>
    <x v="3"/>
    <n v="269.52589999999998"/>
    <n v="269.52589999999998"/>
    <n v="65.125"/>
    <n v="3.875"/>
    <n v="16"/>
    <x v="0"/>
  </r>
  <r>
    <x v="0"/>
    <x v="0"/>
    <x v="1"/>
    <x v="7"/>
    <x v="7"/>
    <n v="3.4705882352941178"/>
    <n v="2.899999999999999"/>
    <x v="4"/>
    <x v="0"/>
    <n v="383.15109999999999"/>
    <n v="383.15109999999999"/>
    <n v="77.505882352941171"/>
    <n v="4.1764705882352944"/>
    <n v="14"/>
    <x v="3"/>
  </r>
  <r>
    <x v="0"/>
    <x v="0"/>
    <x v="0"/>
    <x v="5"/>
    <x v="5"/>
    <n v="3"/>
    <n v="2.6"/>
    <x v="0"/>
    <x v="0"/>
    <n v="23.7379"/>
    <n v="23.7379"/>
    <n v="74.2"/>
    <n v="4"/>
    <n v="2"/>
    <x v="0"/>
  </r>
  <r>
    <x v="15"/>
    <x v="15"/>
    <x v="1"/>
    <x v="6"/>
    <x v="6"/>
    <n v="4"/>
    <n v="2.6999999999999997"/>
    <x v="3"/>
    <x v="1"/>
    <n v="153.77350000000001"/>
    <n v="153.77350000000001"/>
    <n v="71.400000000000006"/>
    <n v="3"/>
    <n v="7"/>
    <x v="0"/>
  </r>
  <r>
    <x v="19"/>
    <x v="19"/>
    <x v="0"/>
    <x v="1"/>
    <x v="1"/>
    <n v="4"/>
    <n v="4.4000000000000004"/>
    <x v="3"/>
    <x v="0"/>
    <n v="10.567"/>
    <n v="10.567"/>
    <n v="90.8"/>
    <n v="5"/>
    <n v="0"/>
    <x v="1"/>
  </r>
  <r>
    <x v="12"/>
    <x v="12"/>
    <x v="4"/>
    <x v="5"/>
    <x v="5"/>
    <n v="3.3333333333333335"/>
    <n v="4.4000000000000004"/>
    <x v="5"/>
    <x v="1"/>
    <n v="65.477199999999996"/>
    <n v="65.477199999999996"/>
    <n v="80.13333333333334"/>
    <n v="4.666666666666667"/>
    <n v="2"/>
    <x v="1"/>
  </r>
  <r>
    <x v="21"/>
    <x v="21"/>
    <x v="0"/>
    <x v="1"/>
    <x v="1"/>
    <n v="3.6"/>
    <n v="3.3"/>
    <x v="1"/>
    <x v="1"/>
    <n v="103.1011"/>
    <n v="103.1011"/>
    <n v="74.2"/>
    <n v="4"/>
    <n v="5"/>
    <x v="0"/>
  </r>
  <r>
    <x v="20"/>
    <x v="20"/>
    <x v="3"/>
    <x v="7"/>
    <x v="7"/>
    <n v="4"/>
    <n v="3.3000000000000003"/>
    <x v="0"/>
    <x v="2"/>
    <n v="69.844399999999993"/>
    <n v="69.844399999999993"/>
    <n v="56.35"/>
    <n v="3.75"/>
    <n v="8"/>
    <x v="0"/>
  </r>
  <r>
    <x v="12"/>
    <x v="12"/>
    <x v="2"/>
    <x v="9"/>
    <x v="9"/>
    <n v="3.75"/>
    <n v="4.5999999999999996"/>
    <x v="0"/>
    <x v="1"/>
    <n v="70.219700000000003"/>
    <n v="70.219700000000003"/>
    <n v="79.2"/>
    <n v="4.5"/>
    <n v="4"/>
    <x v="0"/>
  </r>
  <r>
    <x v="14"/>
    <x v="14"/>
    <x v="4"/>
    <x v="6"/>
    <x v="6"/>
    <n v="4"/>
    <n v="2.8"/>
    <x v="1"/>
    <x v="3"/>
    <n v="114.33110000000001"/>
    <n v="114.33110000000001"/>
    <n v="67.599999999999994"/>
    <n v="4.8"/>
    <n v="5"/>
    <x v="0"/>
  </r>
  <r>
    <x v="3"/>
    <x v="3"/>
    <x v="0"/>
    <x v="4"/>
    <x v="4"/>
    <n v="3.9090909090909092"/>
    <n v="1.8000000000000005"/>
    <x v="0"/>
    <x v="1"/>
    <n v="168.74080000000001"/>
    <n v="168.74080000000001"/>
    <n v="72.963636363636368"/>
    <n v="4.1818181818181817"/>
    <n v="10"/>
    <x v="1"/>
  </r>
  <r>
    <x v="16"/>
    <x v="16"/>
    <x v="2"/>
    <x v="7"/>
    <x v="7"/>
    <n v="4.125"/>
    <n v="3.6000000000000005"/>
    <x v="1"/>
    <x v="1"/>
    <n v="121.1832"/>
    <n v="121.1832"/>
    <n v="80.45"/>
    <n v="4.5"/>
    <n v="7"/>
    <x v="1"/>
  </r>
  <r>
    <x v="18"/>
    <x v="18"/>
    <x v="3"/>
    <x v="3"/>
    <x v="3"/>
    <n v="3.75"/>
    <n v="3.3999999999999995"/>
    <x v="0"/>
    <x v="2"/>
    <n v="173.76339999999999"/>
    <n v="173.76339999999999"/>
    <n v="54.424999999999997"/>
    <n v="3.625"/>
    <n v="6"/>
    <x v="2"/>
  </r>
  <r>
    <x v="13"/>
    <x v="13"/>
    <x v="3"/>
    <x v="5"/>
    <x v="5"/>
    <n v="4.0999999999999996"/>
    <n v="4.3999999999999995"/>
    <x v="4"/>
    <x v="0"/>
    <n v="216.94290000000001"/>
    <n v="216.94290000000001"/>
    <n v="84.9"/>
    <n v="4.3"/>
    <n v="7"/>
    <x v="3"/>
  </r>
  <r>
    <x v="6"/>
    <x v="6"/>
    <x v="4"/>
    <x v="4"/>
    <x v="4"/>
    <n v="2"/>
    <n v="3"/>
    <x v="2"/>
    <x v="3"/>
    <n v="16.966999999999999"/>
    <n v="16.966999999999999"/>
    <n v="55"/>
    <n v="4"/>
    <n v="2"/>
    <x v="0"/>
  </r>
  <r>
    <x v="10"/>
    <x v="10"/>
    <x v="2"/>
    <x v="8"/>
    <x v="8"/>
    <n v="4.2"/>
    <n v="3.1"/>
    <x v="1"/>
    <x v="2"/>
    <n v="51.552900000000001"/>
    <n v="51.552900000000001"/>
    <n v="62.4"/>
    <n v="4.5999999999999996"/>
    <n v="5"/>
    <x v="0"/>
  </r>
  <r>
    <x v="17"/>
    <x v="17"/>
    <x v="0"/>
    <x v="4"/>
    <x v="4"/>
    <n v="2.8666666666666667"/>
    <n v="2.899999999999999"/>
    <x v="3"/>
    <x v="0"/>
    <n v="346.0489"/>
    <n v="346.0489"/>
    <n v="77"/>
    <n v="4.2"/>
    <n v="13"/>
    <x v="2"/>
  </r>
  <r>
    <x v="6"/>
    <x v="6"/>
    <x v="5"/>
    <x v="1"/>
    <x v="1"/>
    <n v="3.3125"/>
    <n v="2.7999999999999994"/>
    <x v="4"/>
    <x v="3"/>
    <n v="258.98340000000002"/>
    <n v="230.48660000000001"/>
    <n v="57.162500000000001"/>
    <n v="3.9375"/>
    <n v="14"/>
    <x v="1"/>
  </r>
  <r>
    <x v="8"/>
    <x v="8"/>
    <x v="1"/>
    <x v="5"/>
    <x v="5"/>
    <n v="3.6666666666666665"/>
    <n v="4.3"/>
    <x v="1"/>
    <x v="2"/>
    <n v="59.15"/>
    <n v="59.15"/>
    <n v="61.1"/>
    <n v="4.5"/>
    <n v="6"/>
    <x v="0"/>
  </r>
  <r>
    <x v="18"/>
    <x v="18"/>
    <x v="2"/>
    <x v="8"/>
    <x v="8"/>
    <n v="3.5"/>
    <n v="3.8000000000000003"/>
    <x v="1"/>
    <x v="2"/>
    <n v="88.369200000000006"/>
    <n v="88.369200000000006"/>
    <n v="55.766666666666673"/>
    <n v="3.8333333333333335"/>
    <n v="5"/>
    <x v="1"/>
  </r>
  <r>
    <x v="16"/>
    <x v="16"/>
    <x v="3"/>
    <x v="3"/>
    <x v="3"/>
    <n v="3.0625"/>
    <n v="4"/>
    <x v="0"/>
    <x v="1"/>
    <n v="339.22739999999999"/>
    <n v="339.22739999999999"/>
    <n v="71.375"/>
    <n v="4"/>
    <n v="14"/>
    <x v="2"/>
  </r>
  <r>
    <x v="13"/>
    <x v="13"/>
    <x v="2"/>
    <x v="8"/>
    <x v="8"/>
    <n v="4"/>
    <n v="4.4000000000000004"/>
    <x v="0"/>
    <x v="0"/>
    <n v="83.263000000000005"/>
    <n v="83.263000000000005"/>
    <n v="85.466666666666669"/>
    <n v="4.333333333333333"/>
    <n v="3"/>
    <x v="0"/>
  </r>
  <r>
    <x v="20"/>
    <x v="20"/>
    <x v="2"/>
    <x v="7"/>
    <x v="7"/>
    <n v="3.7142857142857144"/>
    <n v="3.1000000000000005"/>
    <x v="1"/>
    <x v="2"/>
    <n v="156.37139999999999"/>
    <n v="156.37139999999999"/>
    <n v="57.914285714285711"/>
    <n v="4.2857142857142856"/>
    <n v="6"/>
    <x v="1"/>
  </r>
  <r>
    <x v="9"/>
    <x v="9"/>
    <x v="0"/>
    <x v="0"/>
    <x v="0"/>
    <n v="5"/>
    <n v="4.0999999999999996"/>
    <x v="1"/>
    <x v="2"/>
    <n v="27.298500000000001"/>
    <n v="27.298500000000001"/>
    <n v="71.2"/>
    <n v="5"/>
    <n v="1"/>
    <x v="0"/>
  </r>
  <r>
    <x v="18"/>
    <x v="18"/>
    <x v="5"/>
    <x v="8"/>
    <x v="8"/>
    <n v="3.5909090909090908"/>
    <n v="3.2000000000000011"/>
    <x v="4"/>
    <x v="2"/>
    <n v="293.80149999999998"/>
    <n v="293.80149999999998"/>
    <n v="53.263636363636373"/>
    <n v="3.8636363636363638"/>
    <n v="19"/>
    <x v="3"/>
  </r>
  <r>
    <x v="20"/>
    <x v="20"/>
    <x v="3"/>
    <x v="1"/>
    <x v="1"/>
    <n v="4.1818181818181817"/>
    <n v="3.3"/>
    <x v="0"/>
    <x v="2"/>
    <n v="228.18940000000001"/>
    <n v="228.18940000000001"/>
    <n v="60.509090909090901"/>
    <n v="4.3636363636363633"/>
    <n v="10"/>
    <x v="1"/>
  </r>
  <r>
    <x v="4"/>
    <x v="4"/>
    <x v="2"/>
    <x v="2"/>
    <x v="2"/>
    <n v="4.5714285714285712"/>
    <n v="3.6999999999999997"/>
    <x v="0"/>
    <x v="2"/>
    <n v="111.7169"/>
    <n v="111.7169"/>
    <n v="63.257142857142853"/>
    <n v="4.2857142857142856"/>
    <n v="6"/>
    <x v="1"/>
  </r>
  <r>
    <x v="5"/>
    <x v="5"/>
    <x v="0"/>
    <x v="11"/>
    <x v="11"/>
    <n v="4"/>
    <n v="3.7"/>
    <x v="3"/>
    <x v="2"/>
    <n v="44.585000000000001"/>
    <n v="44.585000000000001"/>
    <n v="61.65"/>
    <n v="4.25"/>
    <n v="4"/>
    <x v="0"/>
  </r>
  <r>
    <x v="5"/>
    <x v="5"/>
    <x v="1"/>
    <x v="2"/>
    <x v="2"/>
    <n v="3.6923076923076925"/>
    <n v="3.7999999999999994"/>
    <x v="1"/>
    <x v="2"/>
    <n v="193.4246"/>
    <n v="193.4246"/>
    <n v="59.292307692307688"/>
    <n v="4.3076923076923075"/>
    <n v="12"/>
    <x v="1"/>
  </r>
  <r>
    <x v="15"/>
    <x v="15"/>
    <x v="5"/>
    <x v="11"/>
    <x v="11"/>
    <n v="4"/>
    <n v="3"/>
    <x v="4"/>
    <x v="1"/>
    <n v="241.93190000000001"/>
    <n v="241.93190000000001"/>
    <n v="74.769230769230774"/>
    <n v="4.1538461538461542"/>
    <n v="13"/>
    <x v="0"/>
  </r>
  <r>
    <x v="5"/>
    <x v="5"/>
    <x v="2"/>
    <x v="9"/>
    <x v="9"/>
    <n v="4.4285714285714288"/>
    <n v="3.3000000000000003"/>
    <x v="0"/>
    <x v="2"/>
    <n v="127.405"/>
    <n v="127.405"/>
    <n v="60.885714285714286"/>
    <n v="4.1428571428571432"/>
    <n v="6"/>
    <x v="1"/>
  </r>
  <r>
    <x v="21"/>
    <x v="21"/>
    <x v="4"/>
    <x v="4"/>
    <x v="4"/>
    <n v="5"/>
    <n v="2.9"/>
    <x v="3"/>
    <x v="1"/>
    <n v="28.6919"/>
    <n v="28.6919"/>
    <n v="87.8"/>
    <n v="5"/>
    <n v="2"/>
    <x v="0"/>
  </r>
  <r>
    <x v="18"/>
    <x v="18"/>
    <x v="1"/>
    <x v="2"/>
    <x v="2"/>
    <n v="3.75"/>
    <n v="3.3000000000000003"/>
    <x v="3"/>
    <x v="2"/>
    <n v="98.442400000000006"/>
    <n v="98.442400000000006"/>
    <n v="60.6"/>
    <n v="4.5"/>
    <n v="7"/>
    <x v="1"/>
  </r>
  <r>
    <x v="11"/>
    <x v="11"/>
    <x v="4"/>
    <x v="6"/>
    <x v="6"/>
    <n v="2.25"/>
    <n v="4.8"/>
    <x v="3"/>
    <x v="0"/>
    <n v="85.906000000000006"/>
    <n v="85.906000000000006"/>
    <n v="72.349999999999994"/>
    <n v="3.25"/>
    <n v="3"/>
    <x v="1"/>
  </r>
  <r>
    <x v="10"/>
    <x v="10"/>
    <x v="0"/>
    <x v="11"/>
    <x v="11"/>
    <n v="3.3333333333333335"/>
    <n v="3.1"/>
    <x v="5"/>
    <x v="2"/>
    <n v="73.773899999999998"/>
    <n v="73.773899999999998"/>
    <n v="57.86666666666666"/>
    <n v="4.333333333333333"/>
    <n v="6"/>
    <x v="0"/>
  </r>
  <r>
    <x v="7"/>
    <x v="7"/>
    <x v="2"/>
    <x v="4"/>
    <x v="4"/>
    <n v="3.1428571428571428"/>
    <n v="2.6999999999999997"/>
    <x v="0"/>
    <x v="2"/>
    <n v="64.677899999999994"/>
    <n v="64.677899999999994"/>
    <n v="48.4"/>
    <n v="3.4285714285714284"/>
    <n v="7"/>
    <x v="0"/>
  </r>
  <r>
    <x v="16"/>
    <x v="16"/>
    <x v="5"/>
    <x v="9"/>
    <x v="9"/>
    <n v="3.4545454545454546"/>
    <n v="4.3000000000000052"/>
    <x v="4"/>
    <x v="1"/>
    <n v="1252.9621"/>
    <n v="1247.4481000000001"/>
    <n v="73.706060606060618"/>
    <n v="4.0757575757575761"/>
    <n v="60"/>
    <x v="6"/>
  </r>
  <r>
    <x v="11"/>
    <x v="11"/>
    <x v="1"/>
    <x v="2"/>
    <x v="2"/>
    <n v="3.4117647058823528"/>
    <n v="4.5999999999999996"/>
    <x v="0"/>
    <x v="0"/>
    <n v="269.08109999999999"/>
    <n v="264.33109999999999"/>
    <n v="80.376470588235293"/>
    <n v="3.9411764705882355"/>
    <n v="15"/>
    <x v="1"/>
  </r>
  <r>
    <x v="7"/>
    <x v="7"/>
    <x v="0"/>
    <x v="4"/>
    <x v="4"/>
    <n v="4.0909090909090908"/>
    <n v="2.5"/>
    <x v="3"/>
    <x v="2"/>
    <n v="122.9234"/>
    <n v="122.9234"/>
    <n v="58.545454545454547"/>
    <n v="4"/>
    <n v="11"/>
    <x v="0"/>
  </r>
  <r>
    <x v="3"/>
    <x v="3"/>
    <x v="0"/>
    <x v="6"/>
    <x v="6"/>
    <n v="3.5555555555555554"/>
    <n v="1.8000000000000003"/>
    <x v="0"/>
    <x v="1"/>
    <n v="357.07920000000001"/>
    <n v="316.67840000000001"/>
    <n v="69.377777777777766"/>
    <n v="3.8888888888888888"/>
    <n v="16"/>
    <x v="1"/>
  </r>
  <r>
    <x v="16"/>
    <x v="16"/>
    <x v="2"/>
    <x v="10"/>
    <x v="10"/>
    <n v="3.6666666666666665"/>
    <n v="3.6"/>
    <x v="1"/>
    <x v="1"/>
    <n v="196.62379999999999"/>
    <n v="196.62379999999999"/>
    <n v="74.366666666666674"/>
    <n v="3.8333333333333335"/>
    <n v="6"/>
    <x v="0"/>
  </r>
  <r>
    <x v="3"/>
    <x v="3"/>
    <x v="1"/>
    <x v="8"/>
    <x v="8"/>
    <n v="4.3636363636363633"/>
    <n v="2"/>
    <x v="4"/>
    <x v="1"/>
    <n v="221.8751"/>
    <n v="221.8751"/>
    <n v="75.090909090909093"/>
    <n v="4.1818181818181817"/>
    <n v="11"/>
    <x v="0"/>
  </r>
  <r>
    <x v="10"/>
    <x v="10"/>
    <x v="3"/>
    <x v="1"/>
    <x v="1"/>
    <n v="3.6"/>
    <n v="2.6999999999999997"/>
    <x v="0"/>
    <x v="2"/>
    <n v="128.7089"/>
    <n v="128.7089"/>
    <n v="55.5"/>
    <n v="4.3"/>
    <n v="10"/>
    <x v="0"/>
  </r>
  <r>
    <x v="15"/>
    <x v="15"/>
    <x v="1"/>
    <x v="8"/>
    <x v="8"/>
    <n v="4"/>
    <n v="2.7000000000000011"/>
    <x v="3"/>
    <x v="1"/>
    <n v="369.57069999999999"/>
    <n v="369.57069999999999"/>
    <n v="77.763636363636365"/>
    <n v="4.2727272727272725"/>
    <n v="21"/>
    <x v="1"/>
  </r>
  <r>
    <x v="15"/>
    <x v="15"/>
    <x v="5"/>
    <x v="8"/>
    <x v="8"/>
    <n v="3.5384615384615383"/>
    <n v="3"/>
    <x v="4"/>
    <x v="1"/>
    <n v="300.76940000000002"/>
    <n v="299.16039999999998"/>
    <n v="71.230769230769226"/>
    <n v="4"/>
    <n v="10"/>
    <x v="2"/>
  </r>
  <r>
    <x v="13"/>
    <x v="13"/>
    <x v="3"/>
    <x v="9"/>
    <x v="9"/>
    <n v="3"/>
    <n v="4.3999999999999995"/>
    <x v="4"/>
    <x v="0"/>
    <n v="130.44919999999999"/>
    <n v="130.44919999999999"/>
    <n v="77.633333333333326"/>
    <n v="4.166666666666667"/>
    <n v="6"/>
    <x v="0"/>
  </r>
  <r>
    <x v="5"/>
    <x v="5"/>
    <x v="0"/>
    <x v="4"/>
    <x v="4"/>
    <n v="3.3333333333333335"/>
    <n v="3.6999999999999997"/>
    <x v="3"/>
    <x v="2"/>
    <n v="209.10380000000001"/>
    <n v="209.10380000000001"/>
    <n v="58.62222222222222"/>
    <n v="4.4444444444444446"/>
    <n v="7"/>
    <x v="2"/>
  </r>
  <r>
    <x v="8"/>
    <x v="8"/>
    <x v="2"/>
    <x v="6"/>
    <x v="6"/>
    <n v="4.2"/>
    <n v="4.5999999999999996"/>
    <x v="0"/>
    <x v="2"/>
    <n v="91.662999999999997"/>
    <n v="91.662999999999997"/>
    <n v="62.4"/>
    <n v="4.2"/>
    <n v="3"/>
    <x v="2"/>
  </r>
  <r>
    <x v="21"/>
    <x v="21"/>
    <x v="0"/>
    <x v="8"/>
    <x v="8"/>
    <n v="4.4000000000000004"/>
    <n v="3.3"/>
    <x v="1"/>
    <x v="1"/>
    <n v="131.27629999999999"/>
    <n v="131.27629999999999"/>
    <n v="81"/>
    <n v="4.4000000000000004"/>
    <n v="4"/>
    <x v="1"/>
  </r>
  <r>
    <x v="10"/>
    <x v="10"/>
    <x v="2"/>
    <x v="10"/>
    <x v="10"/>
    <n v="4"/>
    <n v="3.1"/>
    <x v="1"/>
    <x v="2"/>
    <n v="19.210599999999999"/>
    <n v="19.210599999999999"/>
    <n v="54.866666666666674"/>
    <n v="3.3333333333333335"/>
    <n v="3"/>
    <x v="0"/>
  </r>
  <r>
    <x v="18"/>
    <x v="18"/>
    <x v="3"/>
    <x v="9"/>
    <x v="9"/>
    <n v="3"/>
    <n v="3.4"/>
    <x v="0"/>
    <x v="2"/>
    <n v="133.40530000000001"/>
    <n v="133.40530000000001"/>
    <n v="52.63333333333334"/>
    <n v="4.166666666666667"/>
    <n v="6"/>
    <x v="0"/>
  </r>
  <r>
    <x v="7"/>
    <x v="7"/>
    <x v="0"/>
    <x v="10"/>
    <x v="10"/>
    <n v="5"/>
    <n v="2.5"/>
    <x v="3"/>
    <x v="2"/>
    <n v="3.2612000000000001"/>
    <n v="3.2612000000000001"/>
    <n v="69"/>
    <n v="5"/>
    <n v="1"/>
    <x v="0"/>
  </r>
  <r>
    <x v="5"/>
    <x v="5"/>
    <x v="2"/>
    <x v="6"/>
    <x v="6"/>
    <n v="3.125"/>
    <n v="3.3000000000000003"/>
    <x v="0"/>
    <x v="2"/>
    <n v="202.4015"/>
    <n v="202.4015"/>
    <n v="51.725000000000001"/>
    <n v="3.875"/>
    <n v="8"/>
    <x v="0"/>
  </r>
  <r>
    <x v="10"/>
    <x v="10"/>
    <x v="2"/>
    <x v="5"/>
    <x v="5"/>
    <n v="3.4444444444444446"/>
    <n v="3.1000000000000005"/>
    <x v="1"/>
    <x v="2"/>
    <n v="105.97880000000001"/>
    <n v="105.97880000000001"/>
    <n v="54.866666666666674"/>
    <n v="4"/>
    <n v="8"/>
    <x v="1"/>
  </r>
  <r>
    <x v="13"/>
    <x v="13"/>
    <x v="3"/>
    <x v="1"/>
    <x v="1"/>
    <n v="3.2222222222222223"/>
    <n v="4.3999999999999995"/>
    <x v="4"/>
    <x v="0"/>
    <n v="164.6711"/>
    <n v="164.6711"/>
    <n v="78.13333333333334"/>
    <n v="4"/>
    <n v="9"/>
    <x v="0"/>
  </r>
  <r>
    <x v="15"/>
    <x v="15"/>
    <x v="1"/>
    <x v="5"/>
    <x v="5"/>
    <n v="2.6"/>
    <n v="2.7"/>
    <x v="3"/>
    <x v="1"/>
    <n v="93.841899999999995"/>
    <n v="93.841899999999995"/>
    <n v="66"/>
    <n v="3.6"/>
    <n v="5"/>
    <x v="0"/>
  </r>
  <r>
    <x v="18"/>
    <x v="18"/>
    <x v="4"/>
    <x v="6"/>
    <x v="6"/>
    <n v="4"/>
    <n v="3.1"/>
    <x v="2"/>
    <x v="2"/>
    <n v="65.209400000000002"/>
    <n v="65.209400000000002"/>
    <n v="62.86666666666666"/>
    <n v="4.333333333333333"/>
    <n v="3"/>
    <x v="0"/>
  </r>
  <r>
    <x v="6"/>
    <x v="6"/>
    <x v="3"/>
    <x v="0"/>
    <x v="0"/>
    <n v="2.3333333333333335"/>
    <n v="2.7999999999999994"/>
    <x v="0"/>
    <x v="3"/>
    <n v="48.06"/>
    <n v="48.06"/>
    <n v="45.93333333333333"/>
    <n v="2.6666666666666665"/>
    <n v="2"/>
    <x v="1"/>
  </r>
  <r>
    <x v="19"/>
    <x v="19"/>
    <x v="0"/>
    <x v="8"/>
    <x v="8"/>
    <n v="3.8"/>
    <n v="4.4000000000000004"/>
    <x v="3"/>
    <x v="0"/>
    <n v="133.89769999999999"/>
    <n v="133.89769999999999"/>
    <n v="87.6"/>
    <n v="4.5999999999999996"/>
    <n v="5"/>
    <x v="0"/>
  </r>
  <r>
    <x v="9"/>
    <x v="9"/>
    <x v="1"/>
    <x v="8"/>
    <x v="8"/>
    <n v="3.736842105263158"/>
    <n v="4.2000000000000011"/>
    <x v="0"/>
    <x v="2"/>
    <n v="185.4991"/>
    <n v="185.4991"/>
    <n v="56.242105263157896"/>
    <n v="3.6842105263157894"/>
    <n v="19"/>
    <x v="0"/>
  </r>
  <r>
    <x v="1"/>
    <x v="1"/>
    <x v="4"/>
    <x v="3"/>
    <x v="3"/>
    <n v="3.8333333333333335"/>
    <n v="2.6"/>
    <x v="3"/>
    <x v="0"/>
    <n v="153.46440000000001"/>
    <n v="153.46440000000001"/>
    <n v="76.2"/>
    <n v="3"/>
    <n v="5"/>
    <x v="1"/>
  </r>
  <r>
    <x v="0"/>
    <x v="0"/>
    <x v="1"/>
    <x v="0"/>
    <x v="0"/>
    <n v="3.6"/>
    <n v="2.899999999999999"/>
    <x v="4"/>
    <x v="0"/>
    <n v="370.2527"/>
    <n v="370.2527"/>
    <n v="78.400000000000006"/>
    <n v="4.2"/>
    <n v="20"/>
    <x v="0"/>
  </r>
  <r>
    <x v="0"/>
    <x v="0"/>
    <x v="1"/>
    <x v="2"/>
    <x v="2"/>
    <n v="3.6190476190476191"/>
    <n v="2.899999999999999"/>
    <x v="4"/>
    <x v="0"/>
    <n v="350.8492"/>
    <n v="350.8492"/>
    <n v="78.228571428571428"/>
    <n v="4.1428571428571432"/>
    <n v="18"/>
    <x v="3"/>
  </r>
  <r>
    <x v="10"/>
    <x v="10"/>
    <x v="2"/>
    <x v="6"/>
    <x v="6"/>
    <n v="3"/>
    <n v="3.1"/>
    <x v="1"/>
    <x v="2"/>
    <n v="93.645499999999998"/>
    <n v="93.645499999999998"/>
    <n v="49.7"/>
    <n v="3.5"/>
    <n v="4"/>
    <x v="0"/>
  </r>
  <r>
    <x v="8"/>
    <x v="8"/>
    <x v="0"/>
    <x v="6"/>
    <x v="6"/>
    <n v="3.2352941176470589"/>
    <n v="3.7999999999999989"/>
    <x v="3"/>
    <x v="2"/>
    <n v="241.49619999999999"/>
    <n v="241.49619999999999"/>
    <n v="56.011764705882356"/>
    <n v="4"/>
    <n v="15"/>
    <x v="2"/>
  </r>
  <r>
    <x v="20"/>
    <x v="20"/>
    <x v="2"/>
    <x v="6"/>
    <x v="6"/>
    <n v="4.4000000000000004"/>
    <n v="3.1"/>
    <x v="1"/>
    <x v="2"/>
    <n v="95.167500000000004"/>
    <n v="95.167500000000004"/>
    <n v="57.6"/>
    <n v="3.4"/>
    <n v="5"/>
    <x v="0"/>
  </r>
  <r>
    <x v="18"/>
    <x v="18"/>
    <x v="3"/>
    <x v="7"/>
    <x v="7"/>
    <n v="3.3333333333333335"/>
    <n v="3.399999999999999"/>
    <x v="0"/>
    <x v="2"/>
    <n v="126.1194"/>
    <n v="126.1194"/>
    <n v="53.383333333333326"/>
    <n v="3.9166666666666665"/>
    <n v="11"/>
    <x v="1"/>
  </r>
  <r>
    <x v="15"/>
    <x v="15"/>
    <x v="1"/>
    <x v="11"/>
    <x v="11"/>
    <n v="3.8125"/>
    <n v="2.7000000000000006"/>
    <x v="3"/>
    <x v="1"/>
    <n v="322.52460000000002"/>
    <n v="322.52460000000002"/>
    <n v="74.962500000000006"/>
    <n v="3.9375"/>
    <n v="15"/>
    <x v="1"/>
  </r>
  <r>
    <x v="9"/>
    <x v="9"/>
    <x v="2"/>
    <x v="7"/>
    <x v="7"/>
    <n v="3.6666666666666665"/>
    <n v="4.0999999999999996"/>
    <x v="4"/>
    <x v="2"/>
    <n v="40.220999999999997"/>
    <n v="40.220999999999997"/>
    <n v="59.533333333333339"/>
    <n v="4.666666666666667"/>
    <n v="3"/>
    <x v="0"/>
  </r>
  <r>
    <x v="18"/>
    <x v="18"/>
    <x v="3"/>
    <x v="10"/>
    <x v="10"/>
    <n v="3.875"/>
    <n v="3.3999999999999995"/>
    <x v="0"/>
    <x v="2"/>
    <n v="153.4418"/>
    <n v="153.4418"/>
    <n v="57.05"/>
    <n v="4"/>
    <n v="8"/>
    <x v="0"/>
  </r>
  <r>
    <x v="3"/>
    <x v="3"/>
    <x v="0"/>
    <x v="2"/>
    <x v="2"/>
    <n v="4"/>
    <n v="1.8"/>
    <x v="0"/>
    <x v="1"/>
    <n v="53.123899999999999"/>
    <n v="53.123899999999999"/>
    <n v="73.599999999999994"/>
    <n v="4.2"/>
    <n v="5"/>
    <x v="0"/>
  </r>
  <r>
    <x v="16"/>
    <x v="16"/>
    <x v="1"/>
    <x v="0"/>
    <x v="0"/>
    <n v="3.9"/>
    <n v="3.5"/>
    <x v="3"/>
    <x v="1"/>
    <n v="332.01029999999997"/>
    <n v="332.01029999999997"/>
    <n v="78.650000000000006"/>
    <n v="4.25"/>
    <n v="20"/>
    <x v="0"/>
  </r>
  <r>
    <x v="5"/>
    <x v="5"/>
    <x v="2"/>
    <x v="4"/>
    <x v="4"/>
    <n v="2.6"/>
    <n v="3.3"/>
    <x v="0"/>
    <x v="2"/>
    <n v="115.1133"/>
    <n v="115.1133"/>
    <n v="51.2"/>
    <n v="4.4000000000000004"/>
    <n v="5"/>
    <x v="0"/>
  </r>
  <r>
    <x v="8"/>
    <x v="8"/>
    <x v="0"/>
    <x v="0"/>
    <x v="0"/>
    <n v="3"/>
    <n v="3.8000000000000003"/>
    <x v="3"/>
    <x v="2"/>
    <n v="116.80670000000001"/>
    <n v="116.80670000000001"/>
    <n v="54.6"/>
    <n v="4"/>
    <n v="7"/>
    <x v="0"/>
  </r>
  <r>
    <x v="5"/>
    <x v="5"/>
    <x v="2"/>
    <x v="3"/>
    <x v="3"/>
    <n v="3.4285714285714284"/>
    <n v="3.3000000000000003"/>
    <x v="0"/>
    <x v="2"/>
    <n v="87.509600000000006"/>
    <n v="87.509600000000006"/>
    <n v="49.885714285714286"/>
    <n v="3.1428571428571428"/>
    <n v="7"/>
    <x v="0"/>
  </r>
  <r>
    <x v="8"/>
    <x v="8"/>
    <x v="0"/>
    <x v="2"/>
    <x v="2"/>
    <n v="2.3333333333333335"/>
    <n v="3.7999999999999994"/>
    <x v="3"/>
    <x v="2"/>
    <n v="47.171599999999998"/>
    <n v="47.171599999999998"/>
    <n v="53.933333333333323"/>
    <n v="4.666666666666667"/>
    <n v="3"/>
    <x v="0"/>
  </r>
  <r>
    <x v="13"/>
    <x v="13"/>
    <x v="4"/>
    <x v="3"/>
    <x v="3"/>
    <n v="3.6666666666666665"/>
    <n v="4.3"/>
    <x v="5"/>
    <x v="0"/>
    <n v="58.965499999999999"/>
    <n v="58.965499999999999"/>
    <n v="84.6"/>
    <n v="4"/>
    <n v="3"/>
    <x v="0"/>
  </r>
  <r>
    <x v="15"/>
    <x v="15"/>
    <x v="2"/>
    <x v="6"/>
    <x v="6"/>
    <n v="3.5"/>
    <n v="3.1"/>
    <x v="1"/>
    <x v="1"/>
    <n v="34.417000000000002"/>
    <n v="34.417000000000002"/>
    <n v="75.7"/>
    <n v="4.5"/>
    <n v="2"/>
    <x v="0"/>
  </r>
  <r>
    <x v="20"/>
    <x v="20"/>
    <x v="1"/>
    <x v="2"/>
    <x v="2"/>
    <n v="3.2857142857142856"/>
    <n v="3.100000000000001"/>
    <x v="3"/>
    <x v="2"/>
    <n v="197.4248"/>
    <n v="197.4248"/>
    <n v="57.771428571428565"/>
    <n v="4.5714285714285712"/>
    <n v="12"/>
    <x v="2"/>
  </r>
  <r>
    <x v="5"/>
    <x v="5"/>
    <x v="0"/>
    <x v="1"/>
    <x v="1"/>
    <n v="4.5999999999999996"/>
    <n v="3.7"/>
    <x v="3"/>
    <x v="2"/>
    <n v="79.527500000000003"/>
    <n v="79.527500000000003"/>
    <n v="64"/>
    <n v="4"/>
    <n v="5"/>
    <x v="0"/>
  </r>
  <r>
    <x v="12"/>
    <x v="12"/>
    <x v="3"/>
    <x v="5"/>
    <x v="5"/>
    <n v="3.3333333333333335"/>
    <n v="4.3"/>
    <x v="4"/>
    <x v="1"/>
    <n v="148.80449999999999"/>
    <n v="148.80449999999999"/>
    <n v="72.599999999999994"/>
    <n v="4"/>
    <n v="6"/>
    <x v="0"/>
  </r>
  <r>
    <x v="20"/>
    <x v="20"/>
    <x v="3"/>
    <x v="10"/>
    <x v="10"/>
    <n v="3.2307692307692308"/>
    <n v="3.2999999999999994"/>
    <x v="0"/>
    <x v="2"/>
    <n v="255.2227"/>
    <n v="255.2227"/>
    <n v="52.984615384615381"/>
    <n v="4"/>
    <n v="11"/>
    <x v="2"/>
  </r>
  <r>
    <x v="6"/>
    <x v="6"/>
    <x v="1"/>
    <x v="1"/>
    <x v="1"/>
    <n v="3.9230769230769229"/>
    <n v="3"/>
    <x v="3"/>
    <x v="3"/>
    <n v="301.85230000000001"/>
    <n v="301.85230000000001"/>
    <n v="64.92307692307692"/>
    <n v="4.0769230769230766"/>
    <n v="11"/>
    <x v="2"/>
  </r>
  <r>
    <x v="5"/>
    <x v="5"/>
    <x v="0"/>
    <x v="9"/>
    <x v="9"/>
    <n v="4"/>
    <n v="3.6999999999999997"/>
    <x v="3"/>
    <x v="2"/>
    <n v="143.12280000000001"/>
    <n v="143.12280000000001"/>
    <n v="62.62222222222222"/>
    <n v="4.4444444444444446"/>
    <n v="8"/>
    <x v="1"/>
  </r>
  <r>
    <x v="3"/>
    <x v="3"/>
    <x v="0"/>
    <x v="8"/>
    <x v="8"/>
    <n v="3.6666666666666665"/>
    <n v="1.8"/>
    <x v="0"/>
    <x v="1"/>
    <n v="78.9756"/>
    <n v="78.9756"/>
    <n v="67.26666666666668"/>
    <n v="3.3333333333333335"/>
    <n v="2"/>
    <x v="1"/>
  </r>
  <r>
    <x v="10"/>
    <x v="10"/>
    <x v="0"/>
    <x v="5"/>
    <x v="5"/>
    <n v="3"/>
    <n v="3.1"/>
    <x v="5"/>
    <x v="2"/>
    <n v="38.6342"/>
    <n v="38.6342"/>
    <n v="52.95"/>
    <n v="3.75"/>
    <n v="4"/>
    <x v="0"/>
  </r>
  <r>
    <x v="17"/>
    <x v="17"/>
    <x v="4"/>
    <x v="6"/>
    <x v="6"/>
    <n v="3.6666666666666665"/>
    <n v="3.2999999999999994"/>
    <x v="5"/>
    <x v="0"/>
    <n v="36.598799999999997"/>
    <n v="36.598799999999997"/>
    <n v="72.599999999999994"/>
    <n v="2"/>
    <n v="3"/>
    <x v="0"/>
  </r>
  <r>
    <x v="20"/>
    <x v="20"/>
    <x v="5"/>
    <x v="11"/>
    <x v="11"/>
    <n v="3.5833333333333335"/>
    <n v="2.8000000000000003"/>
    <x v="4"/>
    <x v="2"/>
    <n v="123.70099999999999"/>
    <n v="123.70099999999999"/>
    <n v="55.183333333333337"/>
    <n v="4.416666666666667"/>
    <n v="12"/>
    <x v="0"/>
  </r>
  <r>
    <x v="18"/>
    <x v="18"/>
    <x v="0"/>
    <x v="8"/>
    <x v="8"/>
    <n v="3.2857142857142856"/>
    <n v="3.1999999999999997"/>
    <x v="5"/>
    <x v="2"/>
    <n v="228.12700000000001"/>
    <n v="228.12700000000001"/>
    <n v="58.971428571428568"/>
    <n v="4.5714285714285712"/>
    <n v="7"/>
    <x v="0"/>
  </r>
  <r>
    <x v="6"/>
    <x v="6"/>
    <x v="0"/>
    <x v="4"/>
    <x v="4"/>
    <n v="4.333333333333333"/>
    <n v="3.5"/>
    <x v="5"/>
    <x v="3"/>
    <n v="164.5523"/>
    <n v="164.5523"/>
    <n v="70.25"/>
    <n v="4.25"/>
    <n v="12"/>
    <x v="0"/>
  </r>
  <r>
    <x v="10"/>
    <x v="10"/>
    <x v="0"/>
    <x v="0"/>
    <x v="0"/>
    <n v="3.5714285714285716"/>
    <n v="3.1000000000000005"/>
    <x v="5"/>
    <x v="2"/>
    <n v="122.7195"/>
    <n v="122.7195"/>
    <n v="60.485714285714288"/>
    <n v="4.5714285714285712"/>
    <n v="6"/>
    <x v="1"/>
  </r>
  <r>
    <x v="19"/>
    <x v="19"/>
    <x v="2"/>
    <x v="10"/>
    <x v="10"/>
    <n v="3.3333333333333335"/>
    <n v="4.1000000000000005"/>
    <x v="0"/>
    <x v="0"/>
    <n v="99.110299999999995"/>
    <n v="99.110299999999995"/>
    <n v="81.7"/>
    <n v="4.5"/>
    <n v="5"/>
    <x v="1"/>
  </r>
  <r>
    <x v="2"/>
    <x v="2"/>
    <x v="0"/>
    <x v="0"/>
    <x v="0"/>
    <n v="3.5"/>
    <n v="2.9"/>
    <x v="0"/>
    <x v="0"/>
    <n v="83.583299999999994"/>
    <n v="83.583299999999994"/>
    <n v="79.05"/>
    <n v="4.25"/>
    <n v="4"/>
    <x v="0"/>
  </r>
  <r>
    <x v="4"/>
    <x v="4"/>
    <x v="0"/>
    <x v="6"/>
    <x v="6"/>
    <n v="3.4210526315789473"/>
    <n v="4.4000000000000004"/>
    <x v="3"/>
    <x v="2"/>
    <n v="411.63409999999999"/>
    <n v="411.63409999999999"/>
    <n v="58.589473684210532"/>
    <n v="4.0526315789473681"/>
    <n v="18"/>
    <x v="1"/>
  </r>
  <r>
    <x v="21"/>
    <x v="21"/>
    <x v="1"/>
    <x v="3"/>
    <x v="3"/>
    <n v="3.3333333333333335"/>
    <n v="3.5"/>
    <x v="0"/>
    <x v="1"/>
    <n v="113.6802"/>
    <n v="113.6802"/>
    <n v="76.166666666666657"/>
    <n v="4.833333333333333"/>
    <n v="6"/>
    <x v="0"/>
  </r>
  <r>
    <x v="4"/>
    <x v="4"/>
    <x v="0"/>
    <x v="2"/>
    <x v="2"/>
    <n v="3.3333333333333335"/>
    <n v="4.3999999999999995"/>
    <x v="3"/>
    <x v="2"/>
    <n v="42.126100000000001"/>
    <n v="42.126100000000001"/>
    <n v="58.633333333333326"/>
    <n v="4.166666666666667"/>
    <n v="6"/>
    <x v="0"/>
  </r>
  <r>
    <x v="11"/>
    <x v="11"/>
    <x v="0"/>
    <x v="10"/>
    <x v="10"/>
    <n v="4.5"/>
    <n v="4.9000000000000004"/>
    <x v="1"/>
    <x v="0"/>
    <n v="50.3782"/>
    <n v="50.3782"/>
    <n v="86.3"/>
    <n v="3.5"/>
    <n v="2"/>
    <x v="0"/>
  </r>
  <r>
    <x v="15"/>
    <x v="15"/>
    <x v="0"/>
    <x v="3"/>
    <x v="3"/>
    <n v="3.625"/>
    <n v="2.600000000000001"/>
    <x v="5"/>
    <x v="1"/>
    <n v="518.15920000000006"/>
    <n v="518.15920000000006"/>
    <n v="74.741666666666674"/>
    <n v="3.9583333333333335"/>
    <n v="21"/>
    <x v="3"/>
  </r>
  <r>
    <x v="7"/>
    <x v="7"/>
    <x v="2"/>
    <x v="7"/>
    <x v="7"/>
    <n v="2.8571428571428572"/>
    <n v="2.6999999999999997"/>
    <x v="0"/>
    <x v="2"/>
    <n v="108.7754"/>
    <n v="108.7754"/>
    <n v="50.25714285714286"/>
    <n v="4.1428571428571432"/>
    <n v="7"/>
    <x v="0"/>
  </r>
  <r>
    <x v="7"/>
    <x v="7"/>
    <x v="1"/>
    <x v="0"/>
    <x v="0"/>
    <n v="3.8260869565217392"/>
    <n v="2.7000000000000015"/>
    <x v="1"/>
    <x v="2"/>
    <n v="347.97430000000003"/>
    <n v="347.97430000000003"/>
    <n v="57.878260869565224"/>
    <n v="4.3043478260869561"/>
    <n v="22"/>
    <x v="1"/>
  </r>
  <r>
    <x v="11"/>
    <x v="11"/>
    <x v="1"/>
    <x v="11"/>
    <x v="11"/>
    <n v="3.8"/>
    <n v="4.5999999999999996"/>
    <x v="0"/>
    <x v="0"/>
    <n v="364.07909999999998"/>
    <n v="364.07909999999998"/>
    <n v="82"/>
    <n v="3.8"/>
    <n v="14"/>
    <x v="1"/>
  </r>
  <r>
    <x v="5"/>
    <x v="5"/>
    <x v="2"/>
    <x v="8"/>
    <x v="8"/>
    <n v="4.166666666666667"/>
    <n v="3.3000000000000003"/>
    <x v="0"/>
    <x v="2"/>
    <n v="89.000399999999999"/>
    <n v="89.000399999999999"/>
    <n v="58.6"/>
    <n v="4"/>
    <n v="6"/>
    <x v="0"/>
  </r>
  <r>
    <x v="20"/>
    <x v="20"/>
    <x v="0"/>
    <x v="2"/>
    <x v="2"/>
    <n v="3.5"/>
    <n v="3.5"/>
    <x v="5"/>
    <x v="2"/>
    <n v="44.989199999999997"/>
    <n v="44.989199999999997"/>
    <n v="63"/>
    <n v="5"/>
    <n v="2"/>
    <x v="0"/>
  </r>
  <r>
    <x v="8"/>
    <x v="8"/>
    <x v="0"/>
    <x v="5"/>
    <x v="5"/>
    <n v="3"/>
    <n v="3.8"/>
    <x v="3"/>
    <x v="2"/>
    <n v="100.62990000000001"/>
    <n v="100.62990000000001"/>
    <n v="54.6"/>
    <n v="4"/>
    <n v="4"/>
    <x v="1"/>
  </r>
  <r>
    <x v="6"/>
    <x v="6"/>
    <x v="1"/>
    <x v="6"/>
    <x v="6"/>
    <n v="3.6"/>
    <n v="3"/>
    <x v="3"/>
    <x v="3"/>
    <n v="174.589"/>
    <n v="174.589"/>
    <n v="62.6"/>
    <n v="4"/>
    <n v="5"/>
    <x v="0"/>
  </r>
  <r>
    <x v="16"/>
    <x v="16"/>
    <x v="3"/>
    <x v="1"/>
    <x v="1"/>
    <n v="3.5"/>
    <n v="4"/>
    <x v="0"/>
    <x v="1"/>
    <n v="78.115499999999997"/>
    <n v="78.115499999999997"/>
    <n v="75.875"/>
    <n v="4.375"/>
    <n v="8"/>
    <x v="0"/>
  </r>
  <r>
    <x v="8"/>
    <x v="8"/>
    <x v="2"/>
    <x v="1"/>
    <x v="1"/>
    <n v="4.666666666666667"/>
    <n v="4.5999999999999996"/>
    <x v="0"/>
    <x v="2"/>
    <n v="68.354500000000002"/>
    <n v="68.354500000000002"/>
    <n v="65.86666666666666"/>
    <n v="4.333333333333333"/>
    <n v="3"/>
    <x v="0"/>
  </r>
  <r>
    <x v="3"/>
    <x v="3"/>
    <x v="0"/>
    <x v="10"/>
    <x v="10"/>
    <n v="4"/>
    <n v="1.8"/>
    <x v="0"/>
    <x v="1"/>
    <n v="18.8203"/>
    <n v="18.8203"/>
    <n v="70.099999999999994"/>
    <n v="3.5"/>
    <n v="2"/>
    <x v="0"/>
  </r>
  <r>
    <x v="1"/>
    <x v="1"/>
    <x v="0"/>
    <x v="8"/>
    <x v="8"/>
    <n v="3.4"/>
    <n v="3"/>
    <x v="1"/>
    <x v="0"/>
    <n v="75.768600000000006"/>
    <n v="75.768600000000006"/>
    <n v="78.400000000000006"/>
    <n v="4"/>
    <n v="5"/>
    <x v="0"/>
  </r>
  <r>
    <x v="7"/>
    <x v="7"/>
    <x v="0"/>
    <x v="0"/>
    <x v="0"/>
    <n v="3"/>
    <n v="2.5"/>
    <x v="3"/>
    <x v="2"/>
    <n v="97.743399999999994"/>
    <n v="97.743399999999994"/>
    <n v="52.833333333333336"/>
    <n v="4.166666666666667"/>
    <n v="5"/>
    <x v="1"/>
  </r>
  <r>
    <x v="7"/>
    <x v="7"/>
    <x v="0"/>
    <x v="3"/>
    <x v="3"/>
    <n v="3.4285714285714284"/>
    <n v="2.5"/>
    <x v="3"/>
    <x v="2"/>
    <n v="234.83619999999999"/>
    <n v="234.83619999999999"/>
    <n v="52.785714285714292"/>
    <n v="3.6428571428571428"/>
    <n v="13"/>
    <x v="1"/>
  </r>
  <r>
    <x v="20"/>
    <x v="20"/>
    <x v="1"/>
    <x v="3"/>
    <x v="3"/>
    <n v="2.6666666666666665"/>
    <n v="3.1"/>
    <x v="3"/>
    <x v="2"/>
    <n v="19.0745"/>
    <n v="19.0745"/>
    <n v="52.86666666666666"/>
    <n v="4.333333333333333"/>
    <n v="3"/>
    <x v="0"/>
  </r>
  <r>
    <x v="7"/>
    <x v="7"/>
    <x v="1"/>
    <x v="11"/>
    <x v="11"/>
    <n v="4.125"/>
    <n v="2.7000000000000006"/>
    <x v="1"/>
    <x v="2"/>
    <n v="317.55599999999998"/>
    <n v="317.55599999999998"/>
    <n v="60.962499999999999"/>
    <n v="4.5625"/>
    <n v="14"/>
    <x v="2"/>
  </r>
  <r>
    <x v="15"/>
    <x v="15"/>
    <x v="3"/>
    <x v="8"/>
    <x v="8"/>
    <n v="3.7777777777777777"/>
    <n v="3.3000000000000003"/>
    <x v="0"/>
    <x v="1"/>
    <n v="114.0997"/>
    <n v="114.0997"/>
    <n v="74.822222222222223"/>
    <n v="4.1111111111111107"/>
    <n v="8"/>
    <x v="1"/>
  </r>
  <r>
    <x v="12"/>
    <x v="12"/>
    <x v="1"/>
    <x v="10"/>
    <x v="10"/>
    <n v="4"/>
    <n v="5"/>
    <x v="1"/>
    <x v="1"/>
    <n v="289.84719999999999"/>
    <n v="289.84719999999999"/>
    <n v="79.583333333333329"/>
    <n v="3.9166666666666665"/>
    <n v="12"/>
    <x v="0"/>
  </r>
  <r>
    <x v="2"/>
    <x v="2"/>
    <x v="1"/>
    <x v="9"/>
    <x v="9"/>
    <n v="3.8947368421052633"/>
    <n v="3"/>
    <x v="4"/>
    <x v="0"/>
    <n v="404.07760000000002"/>
    <n v="404.07760000000002"/>
    <n v="78.84210526315789"/>
    <n v="3.8947368421052633"/>
    <n v="18"/>
    <x v="1"/>
  </r>
  <r>
    <x v="5"/>
    <x v="5"/>
    <x v="0"/>
    <x v="8"/>
    <x v="8"/>
    <n v="2"/>
    <n v="3.7"/>
    <x v="3"/>
    <x v="2"/>
    <n v="30.928999999999998"/>
    <n v="30.928999999999998"/>
    <n v="53.4"/>
    <n v="5"/>
    <n v="1"/>
    <x v="0"/>
  </r>
  <r>
    <x v="4"/>
    <x v="4"/>
    <x v="4"/>
    <x v="3"/>
    <x v="3"/>
    <n v="3"/>
    <n v="4.4000000000000004"/>
    <x v="5"/>
    <x v="2"/>
    <n v="30.8111"/>
    <n v="30.8111"/>
    <n v="56.8"/>
    <n v="4"/>
    <n v="2"/>
    <x v="1"/>
  </r>
  <r>
    <x v="10"/>
    <x v="10"/>
    <x v="1"/>
    <x v="3"/>
    <x v="3"/>
    <n v="3.7"/>
    <n v="3.3"/>
    <x v="3"/>
    <x v="2"/>
    <n v="128.61500000000001"/>
    <n v="128.61500000000001"/>
    <n v="58.8"/>
    <n v="4.2"/>
    <n v="10"/>
    <x v="0"/>
  </r>
  <r>
    <x v="0"/>
    <x v="0"/>
    <x v="0"/>
    <x v="2"/>
    <x v="2"/>
    <n v="4.25"/>
    <n v="2.6"/>
    <x v="0"/>
    <x v="0"/>
    <n v="63.942999999999998"/>
    <n v="63.942999999999998"/>
    <n v="82.95"/>
    <n v="4.25"/>
    <n v="4"/>
    <x v="0"/>
  </r>
  <r>
    <x v="17"/>
    <x v="17"/>
    <x v="3"/>
    <x v="11"/>
    <x v="11"/>
    <n v="3.7333333333333334"/>
    <n v="3.2000000000000006"/>
    <x v="4"/>
    <x v="0"/>
    <n v="257.76159999999999"/>
    <n v="257.76159999999999"/>
    <n v="78.466666666666669"/>
    <n v="3.9333333333333331"/>
    <n v="13"/>
    <x v="2"/>
  </r>
  <r>
    <x v="5"/>
    <x v="5"/>
    <x v="1"/>
    <x v="3"/>
    <x v="3"/>
    <n v="3.1"/>
    <n v="3.8"/>
    <x v="1"/>
    <x v="2"/>
    <n v="110.2484"/>
    <n v="110.2484"/>
    <n v="53.7"/>
    <n v="3.9"/>
    <n v="9"/>
    <x v="1"/>
  </r>
  <r>
    <x v="7"/>
    <x v="7"/>
    <x v="1"/>
    <x v="1"/>
    <x v="1"/>
    <n v="3.347826086956522"/>
    <n v="2.7000000000000015"/>
    <x v="1"/>
    <x v="2"/>
    <n v="394.35039999999998"/>
    <n v="394.35039999999998"/>
    <n v="53.921739130434787"/>
    <n v="4.0869565217391308"/>
    <n v="21"/>
    <x v="2"/>
  </r>
  <r>
    <x v="20"/>
    <x v="20"/>
    <x v="3"/>
    <x v="5"/>
    <x v="5"/>
    <n v="4"/>
    <n v="3.3000000000000003"/>
    <x v="0"/>
    <x v="2"/>
    <n v="83.004599999999996"/>
    <n v="83.004599999999996"/>
    <n v="56.766666666666673"/>
    <n v="3.8333333333333335"/>
    <n v="5"/>
    <x v="1"/>
  </r>
  <r>
    <x v="9"/>
    <x v="9"/>
    <x v="0"/>
    <x v="2"/>
    <x v="2"/>
    <n v="2"/>
    <n v="4.0999999999999996"/>
    <x v="1"/>
    <x v="2"/>
    <n v="48.290999999999997"/>
    <n v="48.290999999999997"/>
    <n v="53.2"/>
    <n v="5"/>
    <n v="1"/>
    <x v="0"/>
  </r>
  <r>
    <x v="11"/>
    <x v="11"/>
    <x v="0"/>
    <x v="6"/>
    <x v="6"/>
    <n v="3.5"/>
    <n v="4.9000000000000004"/>
    <x v="1"/>
    <x v="0"/>
    <n v="284.33010000000002"/>
    <n v="284.33010000000002"/>
    <n v="82.8"/>
    <n v="4"/>
    <n v="14"/>
    <x v="2"/>
  </r>
  <r>
    <x v="6"/>
    <x v="6"/>
    <x v="1"/>
    <x v="2"/>
    <x v="2"/>
    <n v="3.263157894736842"/>
    <n v="3"/>
    <x v="3"/>
    <x v="3"/>
    <n v="339.66899999999998"/>
    <n v="339.66899999999998"/>
    <n v="59.263157894736842"/>
    <n v="3.736842105263158"/>
    <n v="18"/>
    <x v="1"/>
  </r>
  <r>
    <x v="1"/>
    <x v="1"/>
    <x v="0"/>
    <x v="11"/>
    <x v="11"/>
    <n v="3.6666666666666665"/>
    <n v="3"/>
    <x v="1"/>
    <x v="0"/>
    <n v="121.40089999999999"/>
    <n v="121.40089999999999"/>
    <n v="81.666666666666657"/>
    <n v="4.333333333333333"/>
    <n v="6"/>
    <x v="0"/>
  </r>
  <r>
    <x v="18"/>
    <x v="18"/>
    <x v="3"/>
    <x v="4"/>
    <x v="4"/>
    <n v="4"/>
    <n v="3.4"/>
    <x v="0"/>
    <x v="2"/>
    <n v="42.971299999999999"/>
    <n v="42.971299999999999"/>
    <n v="56.8"/>
    <n v="3.8"/>
    <n v="5"/>
    <x v="0"/>
  </r>
  <r>
    <x v="4"/>
    <x v="4"/>
    <x v="2"/>
    <x v="8"/>
    <x v="8"/>
    <n v="4"/>
    <n v="3.7000000000000006"/>
    <x v="0"/>
    <x v="2"/>
    <n v="73.098200000000006"/>
    <n v="73.098200000000006"/>
    <n v="60.066666666666677"/>
    <n v="4.333333333333333"/>
    <n v="3"/>
    <x v="0"/>
  </r>
  <r>
    <x v="10"/>
    <x v="10"/>
    <x v="2"/>
    <x v="2"/>
    <x v="2"/>
    <n v="3.25"/>
    <n v="3.1000000000000005"/>
    <x v="1"/>
    <x v="2"/>
    <n v="101.72620000000001"/>
    <n v="101.72620000000001"/>
    <n v="55.575000000000003"/>
    <n v="4.375"/>
    <n v="8"/>
    <x v="0"/>
  </r>
  <r>
    <x v="1"/>
    <x v="1"/>
    <x v="0"/>
    <x v="7"/>
    <x v="7"/>
    <n v="3.8"/>
    <n v="3"/>
    <x v="1"/>
    <x v="0"/>
    <n v="133.19130000000001"/>
    <n v="133.19130000000001"/>
    <n v="79.8"/>
    <n v="3.8"/>
    <n v="4"/>
    <x v="1"/>
  </r>
  <r>
    <x v="14"/>
    <x v="14"/>
    <x v="4"/>
    <x v="4"/>
    <x v="4"/>
    <n v="3.75"/>
    <n v="2.8"/>
    <x v="1"/>
    <x v="3"/>
    <n v="20.588999999999999"/>
    <n v="20.588999999999999"/>
    <n v="67.099999999999994"/>
    <n v="5"/>
    <n v="4"/>
    <x v="0"/>
  </r>
  <r>
    <x v="16"/>
    <x v="16"/>
    <x v="0"/>
    <x v="2"/>
    <x v="2"/>
    <n v="4"/>
    <n v="3.2"/>
    <x v="5"/>
    <x v="1"/>
    <n v="59.145600000000002"/>
    <n v="59.145600000000002"/>
    <n v="78.400000000000006"/>
    <n v="4"/>
    <n v="4"/>
    <x v="0"/>
  </r>
  <r>
    <x v="15"/>
    <x v="15"/>
    <x v="1"/>
    <x v="2"/>
    <x v="2"/>
    <n v="4"/>
    <n v="2.6999999999999997"/>
    <x v="3"/>
    <x v="1"/>
    <n v="192.7441"/>
    <n v="192.7441"/>
    <n v="77.650000000000006"/>
    <n v="4.25"/>
    <n v="12"/>
    <x v="0"/>
  </r>
  <r>
    <x v="21"/>
    <x v="21"/>
    <x v="1"/>
    <x v="7"/>
    <x v="7"/>
    <n v="3.8181818181818183"/>
    <n v="3.5"/>
    <x v="0"/>
    <x v="1"/>
    <n v="276.43939999999998"/>
    <n v="276.43939999999998"/>
    <n v="76.72727272727272"/>
    <n v="4.3636363636363633"/>
    <n v="11"/>
    <x v="0"/>
  </r>
  <r>
    <x v="13"/>
    <x v="13"/>
    <x v="1"/>
    <x v="5"/>
    <x v="5"/>
    <n v="4.5999999999999996"/>
    <n v="4.2"/>
    <x v="1"/>
    <x v="0"/>
    <n v="64.252700000000004"/>
    <n v="64.252700000000004"/>
    <n v="84"/>
    <n v="3.2"/>
    <n v="5"/>
    <x v="0"/>
  </r>
  <r>
    <x v="9"/>
    <x v="9"/>
    <x v="2"/>
    <x v="0"/>
    <x v="0"/>
    <n v="2.75"/>
    <n v="4.1000000000000005"/>
    <x v="4"/>
    <x v="2"/>
    <n v="255.39169999999999"/>
    <n v="255.39169999999999"/>
    <n v="50.7"/>
    <n v="4"/>
    <n v="11"/>
    <x v="1"/>
  </r>
  <r>
    <x v="16"/>
    <x v="16"/>
    <x v="0"/>
    <x v="7"/>
    <x v="7"/>
    <n v="4"/>
    <n v="3.2"/>
    <x v="5"/>
    <x v="1"/>
    <n v="49.356200000000001"/>
    <n v="49.356200000000001"/>
    <n v="78.400000000000006"/>
    <n v="4"/>
    <n v="4"/>
    <x v="0"/>
  </r>
  <r>
    <x v="19"/>
    <x v="19"/>
    <x v="2"/>
    <x v="2"/>
    <x v="2"/>
    <n v="3.8"/>
    <n v="4.0999999999999996"/>
    <x v="0"/>
    <x v="0"/>
    <n v="91.4499"/>
    <n v="91.4499"/>
    <n v="82"/>
    <n v="4"/>
    <n v="5"/>
    <x v="0"/>
  </r>
  <r>
    <x v="8"/>
    <x v="8"/>
    <x v="1"/>
    <x v="0"/>
    <x v="0"/>
    <n v="3.6842105263157894"/>
    <n v="4.2999999999999989"/>
    <x v="1"/>
    <x v="2"/>
    <n v="324.05029999999999"/>
    <n v="324.05029999999999"/>
    <n v="58.442105263157899"/>
    <n v="3.9473684210526314"/>
    <n v="19"/>
    <x v="0"/>
  </r>
  <r>
    <x v="8"/>
    <x v="8"/>
    <x v="1"/>
    <x v="9"/>
    <x v="9"/>
    <n v="4"/>
    <n v="4.2999999999999989"/>
    <x v="1"/>
    <x v="2"/>
    <n v="302.1173"/>
    <n v="302.1173"/>
    <n v="61.711111111111109"/>
    <n v="4.2222222222222223"/>
    <n v="17"/>
    <x v="1"/>
  </r>
  <r>
    <x v="16"/>
    <x v="16"/>
    <x v="0"/>
    <x v="3"/>
    <x v="3"/>
    <n v="4"/>
    <n v="3.1999999999999997"/>
    <x v="5"/>
    <x v="1"/>
    <n v="178.4639"/>
    <n v="178.4639"/>
    <n v="77.98333333333332"/>
    <n v="3.9166666666666665"/>
    <n v="11"/>
    <x v="1"/>
  </r>
  <r>
    <x v="17"/>
    <x v="17"/>
    <x v="0"/>
    <x v="3"/>
    <x v="3"/>
    <n v="3.0769230769230771"/>
    <n v="2.899999999999999"/>
    <x v="3"/>
    <x v="0"/>
    <n v="337.6728"/>
    <n v="337.6728"/>
    <n v="76.492307692307691"/>
    <n v="3.8461538461538463"/>
    <n v="13"/>
    <x v="0"/>
  </r>
  <r>
    <x v="21"/>
    <x v="21"/>
    <x v="2"/>
    <x v="11"/>
    <x v="11"/>
    <n v="3.5833333333333335"/>
    <n v="3.7999999999999994"/>
    <x v="4"/>
    <x v="1"/>
    <n v="205.54140000000001"/>
    <n v="205.54140000000001"/>
    <n v="73.933333333333323"/>
    <n v="4.166666666666667"/>
    <n v="12"/>
    <x v="0"/>
  </r>
  <r>
    <x v="17"/>
    <x v="17"/>
    <x v="0"/>
    <x v="6"/>
    <x v="6"/>
    <n v="3.8235294117647061"/>
    <n v="2.899999999999999"/>
    <x v="3"/>
    <x v="0"/>
    <n v="294.64999999999998"/>
    <n v="294.64999999999998"/>
    <n v="80.270588235294127"/>
    <n v="3.7058823529411766"/>
    <n v="15"/>
    <x v="2"/>
  </r>
  <r>
    <x v="15"/>
    <x v="15"/>
    <x v="3"/>
    <x v="10"/>
    <x v="10"/>
    <n v="2.9"/>
    <n v="3.3"/>
    <x v="0"/>
    <x v="1"/>
    <n v="221.9744"/>
    <n v="221.9744"/>
    <n v="69.5"/>
    <n v="4.0999999999999996"/>
    <n v="10"/>
    <x v="0"/>
  </r>
  <r>
    <x v="9"/>
    <x v="9"/>
    <x v="1"/>
    <x v="5"/>
    <x v="5"/>
    <n v="4.1428571428571432"/>
    <n v="4.2"/>
    <x v="0"/>
    <x v="2"/>
    <n v="51.399000000000001"/>
    <n v="51.399000000000001"/>
    <n v="58.828571428571436"/>
    <n v="3.7142857142857144"/>
    <n v="7"/>
    <x v="0"/>
  </r>
  <r>
    <x v="13"/>
    <x v="13"/>
    <x v="1"/>
    <x v="2"/>
    <x v="2"/>
    <n v="3.9285714285714284"/>
    <n v="4.2000000000000011"/>
    <x v="1"/>
    <x v="0"/>
    <n v="198.626"/>
    <n v="198.626"/>
    <n v="86.471428571428561"/>
    <n v="4.5"/>
    <n v="12"/>
    <x v="2"/>
  </r>
  <r>
    <x v="12"/>
    <x v="12"/>
    <x v="3"/>
    <x v="7"/>
    <x v="7"/>
    <n v="3.3333333333333335"/>
    <n v="4.3"/>
    <x v="4"/>
    <x v="1"/>
    <n v="160.90440000000001"/>
    <n v="160.90440000000001"/>
    <n v="72.599999999999994"/>
    <n v="4"/>
    <n v="8"/>
    <x v="1"/>
  </r>
  <r>
    <x v="8"/>
    <x v="8"/>
    <x v="2"/>
    <x v="5"/>
    <x v="5"/>
    <n v="3.6"/>
    <n v="4.5999999999999996"/>
    <x v="0"/>
    <x v="2"/>
    <n v="57.1145"/>
    <n v="57.1145"/>
    <n v="62.8"/>
    <n v="5"/>
    <n v="5"/>
    <x v="0"/>
  </r>
  <r>
    <x v="0"/>
    <x v="0"/>
    <x v="4"/>
    <x v="5"/>
    <x v="5"/>
    <n v="2"/>
    <n v="2.9"/>
    <x v="1"/>
    <x v="0"/>
    <n v="30.3886"/>
    <n v="30.3886"/>
    <n v="74.8"/>
    <n v="5"/>
    <n v="1"/>
    <x v="0"/>
  </r>
  <r>
    <x v="10"/>
    <x v="10"/>
    <x v="0"/>
    <x v="8"/>
    <x v="8"/>
    <n v="3.3333333333333335"/>
    <n v="3.1"/>
    <x v="5"/>
    <x v="2"/>
    <n v="65.662000000000006"/>
    <n v="65.662000000000006"/>
    <n v="57.86666666666666"/>
    <n v="4.333333333333333"/>
    <n v="2"/>
    <x v="1"/>
  </r>
  <r>
    <x v="4"/>
    <x v="4"/>
    <x v="1"/>
    <x v="2"/>
    <x v="2"/>
    <n v="3.5"/>
    <n v="4"/>
    <x v="1"/>
    <x v="2"/>
    <n v="305.3306"/>
    <n v="305.3306"/>
    <n v="57.25"/>
    <n v="4.05"/>
    <n v="20"/>
    <x v="0"/>
  </r>
  <r>
    <x v="10"/>
    <x v="10"/>
    <x v="2"/>
    <x v="9"/>
    <x v="9"/>
    <n v="4"/>
    <n v="3.1"/>
    <x v="1"/>
    <x v="2"/>
    <n v="20.509499999999999"/>
    <n v="20.509499999999999"/>
    <n v="63.2"/>
    <n v="5"/>
    <n v="3"/>
    <x v="0"/>
  </r>
  <r>
    <x v="20"/>
    <x v="20"/>
    <x v="1"/>
    <x v="11"/>
    <x v="11"/>
    <n v="3.3636363636363638"/>
    <n v="3.100000000000001"/>
    <x v="3"/>
    <x v="2"/>
    <n v="334.33780000000002"/>
    <n v="334.33780000000002"/>
    <n v="54.7"/>
    <n v="3.8636363636363638"/>
    <n v="20"/>
    <x v="2"/>
  </r>
  <r>
    <x v="1"/>
    <x v="1"/>
    <x v="0"/>
    <x v="10"/>
    <x v="10"/>
    <n v="3.1666666666666665"/>
    <n v="3"/>
    <x v="1"/>
    <x v="0"/>
    <n v="77.716399999999993"/>
    <n v="77.716399999999993"/>
    <n v="76.166666666666671"/>
    <n v="3.8333333333333335"/>
    <n v="5"/>
    <x v="1"/>
  </r>
  <r>
    <x v="19"/>
    <x v="19"/>
    <x v="0"/>
    <x v="4"/>
    <x v="4"/>
    <n v="3.2"/>
    <n v="4.3999999999999995"/>
    <x v="3"/>
    <x v="0"/>
    <n v="382.64280000000002"/>
    <n v="382.64280000000002"/>
    <n v="79.333333333333329"/>
    <n v="3.6666666666666665"/>
    <n v="14"/>
    <x v="1"/>
  </r>
  <r>
    <x v="0"/>
    <x v="0"/>
    <x v="0"/>
    <x v="10"/>
    <x v="10"/>
    <n v="3.3333333333333335"/>
    <n v="2.6"/>
    <x v="0"/>
    <x v="0"/>
    <n v="123.0213"/>
    <n v="123.0213"/>
    <n v="75.366666666666674"/>
    <n v="3.8333333333333335"/>
    <n v="5"/>
    <x v="1"/>
  </r>
  <r>
    <x v="10"/>
    <x v="10"/>
    <x v="0"/>
    <x v="3"/>
    <x v="3"/>
    <n v="3"/>
    <n v="3.100000000000001"/>
    <x v="5"/>
    <x v="2"/>
    <n v="135.54"/>
    <n v="135.54"/>
    <n v="56.018181818181823"/>
    <n v="4.3636363636363633"/>
    <n v="7"/>
    <x v="8"/>
  </r>
  <r>
    <x v="16"/>
    <x v="16"/>
    <x v="1"/>
    <x v="7"/>
    <x v="7"/>
    <n v="3.1052631578947367"/>
    <n v="3.5"/>
    <x v="3"/>
    <x v="1"/>
    <n v="420.5754"/>
    <n v="420.5754"/>
    <n v="74.473684210526315"/>
    <n v="4.3684210526315788"/>
    <n v="18"/>
    <x v="1"/>
  </r>
  <r>
    <x v="1"/>
    <x v="1"/>
    <x v="1"/>
    <x v="7"/>
    <x v="7"/>
    <n v="3.8"/>
    <n v="2.6000000000000005"/>
    <x v="0"/>
    <x v="0"/>
    <n v="219.1388"/>
    <n v="219.1388"/>
    <n v="76.666666666666671"/>
    <n v="3.5333333333333332"/>
    <n v="15"/>
    <x v="0"/>
  </r>
  <r>
    <x v="18"/>
    <x v="18"/>
    <x v="1"/>
    <x v="7"/>
    <x v="7"/>
    <n v="3.5"/>
    <n v="3.2999999999999985"/>
    <x v="3"/>
    <x v="2"/>
    <n v="265.83339999999998"/>
    <n v="265.83339999999998"/>
    <n v="57.35"/>
    <n v="4.1500000000000004"/>
    <n v="17"/>
    <x v="3"/>
  </r>
  <r>
    <x v="17"/>
    <x v="17"/>
    <x v="0"/>
    <x v="1"/>
    <x v="1"/>
    <n v="3"/>
    <n v="2.9"/>
    <x v="3"/>
    <x v="0"/>
    <n v="51.976999999999997"/>
    <n v="51.976999999999997"/>
    <n v="76.8"/>
    <n v="4"/>
    <n v="2"/>
    <x v="1"/>
  </r>
  <r>
    <x v="16"/>
    <x v="16"/>
    <x v="5"/>
    <x v="8"/>
    <x v="8"/>
    <n v="4.0434782608695654"/>
    <n v="4.299999999999998"/>
    <x v="4"/>
    <x v="1"/>
    <n v="471.93340000000001"/>
    <n v="471.93340000000001"/>
    <n v="76.426086956521743"/>
    <n v="3.9130434782608696"/>
    <n v="22"/>
    <x v="1"/>
  </r>
  <r>
    <x v="5"/>
    <x v="5"/>
    <x v="1"/>
    <x v="10"/>
    <x v="10"/>
    <n v="4.384615384615385"/>
    <n v="3.7999999999999994"/>
    <x v="1"/>
    <x v="2"/>
    <n v="217.09020000000001"/>
    <n v="217.09020000000001"/>
    <n v="62.676923076923075"/>
    <n v="4.1538461538461542"/>
    <n v="12"/>
    <x v="1"/>
  </r>
  <r>
    <x v="20"/>
    <x v="20"/>
    <x v="2"/>
    <x v="9"/>
    <x v="9"/>
    <n v="4.1428571428571432"/>
    <n v="3.1000000000000005"/>
    <x v="1"/>
    <x v="2"/>
    <n v="55.940899999999999"/>
    <n v="55.940899999999999"/>
    <n v="62.628571428571433"/>
    <n v="4.7142857142857144"/>
    <n v="7"/>
    <x v="0"/>
  </r>
  <r>
    <x v="16"/>
    <x v="16"/>
    <x v="1"/>
    <x v="3"/>
    <x v="3"/>
    <n v="2.8333333333333335"/>
    <n v="3.5"/>
    <x v="3"/>
    <x v="1"/>
    <n v="130.43950000000001"/>
    <n v="130.43950000000001"/>
    <n v="73.5"/>
    <n v="4.5"/>
    <n v="5"/>
    <x v="1"/>
  </r>
  <r>
    <x v="13"/>
    <x v="13"/>
    <x v="0"/>
    <x v="9"/>
    <x v="9"/>
    <n v="3.8"/>
    <n v="4.0999999999999996"/>
    <x v="3"/>
    <x v="0"/>
    <n v="81.459000000000003"/>
    <n v="81.459000000000003"/>
    <n v="86"/>
    <n v="4.4000000000000004"/>
    <n v="5"/>
    <x v="0"/>
  </r>
  <r>
    <x v="12"/>
    <x v="12"/>
    <x v="2"/>
    <x v="1"/>
    <x v="1"/>
    <n v="4.4000000000000004"/>
    <n v="4.5999999999999996"/>
    <x v="0"/>
    <x v="1"/>
    <n v="55.428100000000001"/>
    <n v="55.428100000000001"/>
    <n v="81.599999999999994"/>
    <n v="4.2"/>
    <n v="5"/>
    <x v="0"/>
  </r>
  <r>
    <x v="3"/>
    <x v="3"/>
    <x v="4"/>
    <x v="6"/>
    <x v="6"/>
    <n v="3.8333333333333335"/>
    <n v="2.1000000000000005"/>
    <x v="1"/>
    <x v="1"/>
    <n v="247.41480000000001"/>
    <n v="247.41480000000001"/>
    <n v="74.033333333333331"/>
    <n v="4.166666666666667"/>
    <n v="12"/>
    <x v="0"/>
  </r>
  <r>
    <x v="18"/>
    <x v="18"/>
    <x v="0"/>
    <x v="7"/>
    <x v="7"/>
    <n v="3.1428571428571428"/>
    <n v="3.1999999999999997"/>
    <x v="5"/>
    <x v="2"/>
    <n v="144.7792"/>
    <n v="144.7792"/>
    <n v="57.4"/>
    <n v="4.4285714285714288"/>
    <n v="7"/>
    <x v="0"/>
  </r>
  <r>
    <x v="14"/>
    <x v="14"/>
    <x v="0"/>
    <x v="0"/>
    <x v="0"/>
    <n v="3.3333333333333335"/>
    <n v="3.2000000000000006"/>
    <x v="0"/>
    <x v="3"/>
    <n v="33.723399999999998"/>
    <n v="33.723399999999998"/>
    <n v="62.733333333333334"/>
    <n v="4.666666666666667"/>
    <n v="3"/>
    <x v="0"/>
  </r>
  <r>
    <x v="18"/>
    <x v="18"/>
    <x v="1"/>
    <x v="3"/>
    <x v="3"/>
    <n v="4.5"/>
    <n v="3.3"/>
    <x v="3"/>
    <x v="2"/>
    <n v="31.117999999999999"/>
    <n v="31.117999999999999"/>
    <n v="67.599999999999994"/>
    <n v="5"/>
    <n v="3"/>
    <x v="1"/>
  </r>
  <r>
    <x v="14"/>
    <x v="14"/>
    <x v="0"/>
    <x v="10"/>
    <x v="10"/>
    <n v="4.333333333333333"/>
    <n v="3.2000000000000006"/>
    <x v="0"/>
    <x v="3"/>
    <n v="16.4604"/>
    <n v="16.4604"/>
    <n v="68.733333333333334"/>
    <n v="4.666666666666667"/>
    <n v="3"/>
    <x v="0"/>
  </r>
  <r>
    <x v="9"/>
    <x v="9"/>
    <x v="4"/>
    <x v="3"/>
    <x v="3"/>
    <n v="3.5"/>
    <n v="4.4000000000000004"/>
    <x v="3"/>
    <x v="2"/>
    <n v="28.460599999999999"/>
    <n v="28.460599999999999"/>
    <n v="56.3"/>
    <n v="3.5"/>
    <n v="2"/>
    <x v="0"/>
  </r>
  <r>
    <x v="15"/>
    <x v="15"/>
    <x v="0"/>
    <x v="1"/>
    <x v="1"/>
    <n v="5"/>
    <n v="2.6"/>
    <x v="5"/>
    <x v="1"/>
    <n v="9.6240000000000006"/>
    <n v="9.6240000000000006"/>
    <n v="88.2"/>
    <n v="5"/>
    <n v="1"/>
    <x v="0"/>
  </r>
  <r>
    <x v="17"/>
    <x v="17"/>
    <x v="0"/>
    <x v="11"/>
    <x v="11"/>
    <n v="4.5"/>
    <n v="2.9"/>
    <x v="3"/>
    <x v="0"/>
    <n v="63.318399999999997"/>
    <n v="63.318399999999997"/>
    <n v="88.3"/>
    <n v="4.5"/>
    <n v="2"/>
    <x v="0"/>
  </r>
  <r>
    <x v="20"/>
    <x v="20"/>
    <x v="5"/>
    <x v="2"/>
    <x v="2"/>
    <n v="3.6818181818181817"/>
    <n v="2.7999999999999989"/>
    <x v="4"/>
    <x v="2"/>
    <n v="478.76620000000003"/>
    <n v="478.76620000000003"/>
    <n v="52.1"/>
    <n v="3.6818181818181817"/>
    <n v="21"/>
    <x v="1"/>
  </r>
  <r>
    <x v="8"/>
    <x v="8"/>
    <x v="2"/>
    <x v="9"/>
    <x v="9"/>
    <n v="3.4285714285714284"/>
    <n v="4.6000000000000005"/>
    <x v="0"/>
    <x v="2"/>
    <n v="116.9387"/>
    <n v="116.9387"/>
    <n v="53.914285714285711"/>
    <n v="3.4285714285714284"/>
    <n v="7"/>
    <x v="0"/>
  </r>
  <r>
    <x v="15"/>
    <x v="15"/>
    <x v="2"/>
    <x v="2"/>
    <x v="2"/>
    <n v="3.5"/>
    <n v="3.1"/>
    <x v="1"/>
    <x v="1"/>
    <n v="38.4512"/>
    <n v="38.4512"/>
    <n v="70.7"/>
    <n v="3.5"/>
    <n v="3"/>
    <x v="1"/>
  </r>
  <r>
    <x v="19"/>
    <x v="19"/>
    <x v="1"/>
    <x v="4"/>
    <x v="4"/>
    <n v="4.333333333333333"/>
    <n v="4.2"/>
    <x v="1"/>
    <x v="0"/>
    <n v="61.701099999999997"/>
    <n v="61.701099999999997"/>
    <n v="86.4"/>
    <n v="4"/>
    <n v="3"/>
    <x v="0"/>
  </r>
  <r>
    <x v="16"/>
    <x v="16"/>
    <x v="0"/>
    <x v="8"/>
    <x v="8"/>
    <n v="2.2000000000000002"/>
    <n v="3.2"/>
    <x v="5"/>
    <x v="1"/>
    <n v="162.05719999999999"/>
    <n v="162.05719999999999"/>
    <n v="65.599999999999994"/>
    <n v="3.6"/>
    <n v="5"/>
    <x v="0"/>
  </r>
  <r>
    <x v="16"/>
    <x v="16"/>
    <x v="1"/>
    <x v="2"/>
    <x v="2"/>
    <n v="3.5555555555555554"/>
    <n v="3.5"/>
    <x v="3"/>
    <x v="1"/>
    <n v="277.16379999999998"/>
    <n v="277.16379999999998"/>
    <n v="72.555555555555557"/>
    <n v="3.4444444444444446"/>
    <n v="18"/>
    <x v="0"/>
  </r>
  <r>
    <x v="17"/>
    <x v="17"/>
    <x v="2"/>
    <x v="4"/>
    <x v="4"/>
    <n v="2.8888888888888888"/>
    <n v="2.8000000000000003"/>
    <x v="0"/>
    <x v="0"/>
    <n v="207.42259999999999"/>
    <n v="207.42259999999999"/>
    <n v="73.37777777777778"/>
    <n v="3.8888888888888888"/>
    <n v="7"/>
    <x v="2"/>
  </r>
  <r>
    <x v="17"/>
    <x v="17"/>
    <x v="2"/>
    <x v="7"/>
    <x v="7"/>
    <n v="2.4166666666666665"/>
    <n v="2.8000000000000003"/>
    <x v="0"/>
    <x v="0"/>
    <n v="310.3075"/>
    <n v="310.3075"/>
    <n v="73.599999999999994"/>
    <n v="4.5"/>
    <n v="12"/>
    <x v="0"/>
  </r>
  <r>
    <x v="0"/>
    <x v="0"/>
    <x v="0"/>
    <x v="1"/>
    <x v="1"/>
    <n v="4"/>
    <n v="2.6"/>
    <x v="0"/>
    <x v="0"/>
    <n v="120.08499999999999"/>
    <n v="120.08499999999999"/>
    <n v="81.2"/>
    <n v="4.2"/>
    <n v="5"/>
    <x v="0"/>
  </r>
  <r>
    <x v="19"/>
    <x v="19"/>
    <x v="4"/>
    <x v="6"/>
    <x v="6"/>
    <n v="3.4"/>
    <n v="4.7"/>
    <x v="5"/>
    <x v="0"/>
    <n v="110.3424"/>
    <n v="110.3424"/>
    <n v="81.8"/>
    <n v="3.6"/>
    <n v="4"/>
    <x v="1"/>
  </r>
  <r>
    <x v="10"/>
    <x v="10"/>
    <x v="1"/>
    <x v="8"/>
    <x v="8"/>
    <n v="3.6666666666666665"/>
    <n v="3.2999999999999985"/>
    <x v="3"/>
    <x v="2"/>
    <n v="381.3965"/>
    <n v="381.3965"/>
    <n v="60.695238095238096"/>
    <n v="4.6190476190476186"/>
    <n v="20"/>
    <x v="1"/>
  </r>
  <r>
    <x v="13"/>
    <x v="13"/>
    <x v="2"/>
    <x v="9"/>
    <x v="9"/>
    <n v="3.5454545454545454"/>
    <n v="4.3999999999999995"/>
    <x v="0"/>
    <x v="0"/>
    <n v="190.09880000000001"/>
    <n v="190.09880000000001"/>
    <n v="81.072727272727278"/>
    <n v="4"/>
    <n v="9"/>
    <x v="2"/>
  </r>
  <r>
    <x v="8"/>
    <x v="8"/>
    <x v="1"/>
    <x v="3"/>
    <x v="3"/>
    <n v="3.6666666666666665"/>
    <n v="4.3"/>
    <x v="1"/>
    <x v="2"/>
    <n v="113.5398"/>
    <n v="113.5398"/>
    <n v="58.6"/>
    <n v="4"/>
    <n v="8"/>
    <x v="1"/>
  </r>
  <r>
    <x v="19"/>
    <x v="19"/>
    <x v="3"/>
    <x v="4"/>
    <x v="4"/>
    <n v="3.3333333333333335"/>
    <n v="4"/>
    <x v="4"/>
    <x v="0"/>
    <n v="321.12139999999999"/>
    <n v="321.12139999999999"/>
    <n v="80.777777777777786"/>
    <n v="4.5555555555555554"/>
    <n v="9"/>
    <x v="0"/>
  </r>
  <r>
    <x v="8"/>
    <x v="8"/>
    <x v="1"/>
    <x v="7"/>
    <x v="7"/>
    <n v="3.4736842105263159"/>
    <n v="4.2999999999999989"/>
    <x v="1"/>
    <x v="2"/>
    <n v="351.00450000000001"/>
    <n v="351.00450000000001"/>
    <n v="58.757894736842104"/>
    <n v="4.2631578947368425"/>
    <n v="17"/>
    <x v="2"/>
  </r>
  <r>
    <x v="15"/>
    <x v="15"/>
    <x v="2"/>
    <x v="9"/>
    <x v="9"/>
    <n v="2.8"/>
    <n v="3.1"/>
    <x v="1"/>
    <x v="1"/>
    <n v="94.004000000000005"/>
    <n v="94.004000000000005"/>
    <n v="73"/>
    <n v="4.8"/>
    <n v="4"/>
    <x v="1"/>
  </r>
  <r>
    <x v="11"/>
    <x v="11"/>
    <x v="4"/>
    <x v="3"/>
    <x v="3"/>
    <n v="2.5"/>
    <n v="4.8"/>
    <x v="3"/>
    <x v="0"/>
    <n v="93.635300000000001"/>
    <n v="93.635300000000001"/>
    <n v="73.849999999999994"/>
    <n v="3.25"/>
    <n v="4"/>
    <x v="0"/>
  </r>
  <r>
    <x v="8"/>
    <x v="8"/>
    <x v="4"/>
    <x v="4"/>
    <x v="4"/>
    <n v="3.2"/>
    <n v="3.8"/>
    <x v="5"/>
    <x v="2"/>
    <n v="68.643900000000002"/>
    <n v="68.643900000000002"/>
    <n v="53.8"/>
    <n v="3.4"/>
    <n v="5"/>
    <x v="0"/>
  </r>
  <r>
    <x v="4"/>
    <x v="4"/>
    <x v="1"/>
    <x v="9"/>
    <x v="9"/>
    <n v="3.3043478260869565"/>
    <n v="4"/>
    <x v="1"/>
    <x v="2"/>
    <n v="551.78800000000001"/>
    <n v="551.78800000000001"/>
    <n v="56.043478260869563"/>
    <n v="4.0434782608695654"/>
    <n v="21"/>
    <x v="2"/>
  </r>
  <r>
    <x v="15"/>
    <x v="15"/>
    <x v="0"/>
    <x v="10"/>
    <x v="10"/>
    <n v="3.4285714285714284"/>
    <n v="2.6"/>
    <x v="5"/>
    <x v="1"/>
    <n v="202.4323"/>
    <n v="202.4323"/>
    <n v="74.485714285714295"/>
    <n v="4.1428571428571432"/>
    <n v="6"/>
    <x v="1"/>
  </r>
  <r>
    <x v="10"/>
    <x v="10"/>
    <x v="5"/>
    <x v="1"/>
    <x v="1"/>
    <n v="3.5833333333333335"/>
    <n v="3.100000000000001"/>
    <x v="4"/>
    <x v="2"/>
    <n v="273.90449999999998"/>
    <n v="273.90449999999998"/>
    <n v="53.283333333333324"/>
    <n v="3.9166666666666665"/>
    <n v="11"/>
    <x v="1"/>
  </r>
  <r>
    <x v="13"/>
    <x v="13"/>
    <x v="1"/>
    <x v="9"/>
    <x v="9"/>
    <n v="3.1739130434782608"/>
    <n v="4.200000000000002"/>
    <x v="1"/>
    <x v="0"/>
    <n v="404.0686"/>
    <n v="404.0686"/>
    <n v="80.31304347826088"/>
    <n v="4.1739130434782608"/>
    <n v="22"/>
    <x v="1"/>
  </r>
  <r>
    <x v="15"/>
    <x v="15"/>
    <x v="2"/>
    <x v="3"/>
    <x v="3"/>
    <n v="4.375"/>
    <n v="3.1000000000000005"/>
    <x v="1"/>
    <x v="1"/>
    <n v="132.64750000000001"/>
    <n v="132.64750000000001"/>
    <n v="79.7"/>
    <n v="4.25"/>
    <n v="7"/>
    <x v="1"/>
  </r>
  <r>
    <x v="7"/>
    <x v="7"/>
    <x v="1"/>
    <x v="6"/>
    <x v="6"/>
    <n v="4"/>
    <n v="2.7"/>
    <x v="1"/>
    <x v="2"/>
    <n v="28.853000000000002"/>
    <n v="28.853000000000002"/>
    <n v="59.9"/>
    <n v="4.5"/>
    <n v="2"/>
    <x v="0"/>
  </r>
  <r>
    <x v="11"/>
    <x v="11"/>
    <x v="0"/>
    <x v="4"/>
    <x v="4"/>
    <n v="2.8571428571428572"/>
    <n v="4.8999999999999995"/>
    <x v="1"/>
    <x v="0"/>
    <n v="190.56030000000001"/>
    <n v="190.56030000000001"/>
    <n v="81.085714285714289"/>
    <n v="4.4285714285714288"/>
    <n v="6"/>
    <x v="1"/>
  </r>
  <r>
    <x v="16"/>
    <x v="16"/>
    <x v="5"/>
    <x v="10"/>
    <x v="10"/>
    <n v="3.6375000000000002"/>
    <n v="4.300000000000006"/>
    <x v="4"/>
    <x v="1"/>
    <n v="1413.9049"/>
    <n v="1408.3859"/>
    <n v="75.362500000000011"/>
    <n v="4.1875"/>
    <n v="76"/>
    <x v="3"/>
  </r>
  <r>
    <x v="4"/>
    <x v="4"/>
    <x v="3"/>
    <x v="1"/>
    <x v="1"/>
    <n v="3.5454545454545454"/>
    <n v="3.899999999999999"/>
    <x v="4"/>
    <x v="2"/>
    <n v="84.276399999999995"/>
    <n v="84.276399999999995"/>
    <n v="55.072727272727278"/>
    <n v="4"/>
    <n v="11"/>
    <x v="0"/>
  </r>
  <r>
    <x v="19"/>
    <x v="19"/>
    <x v="2"/>
    <x v="8"/>
    <x v="8"/>
    <n v="4"/>
    <n v="4.0999999999999996"/>
    <x v="0"/>
    <x v="0"/>
    <n v="78.765000000000001"/>
    <n v="78.765000000000001"/>
    <n v="74.866666666666674"/>
    <n v="2.3333333333333335"/>
    <n v="2"/>
    <x v="1"/>
  </r>
  <r>
    <x v="4"/>
    <x v="4"/>
    <x v="2"/>
    <x v="10"/>
    <x v="10"/>
    <n v="3.1428571428571428"/>
    <n v="3.6999999999999997"/>
    <x v="0"/>
    <x v="2"/>
    <n v="73.301599999999993"/>
    <n v="73.301599999999993"/>
    <n v="54.68571428571429"/>
    <n v="4.2857142857142856"/>
    <n v="7"/>
    <x v="0"/>
  </r>
  <r>
    <x v="6"/>
    <x v="6"/>
    <x v="2"/>
    <x v="10"/>
    <x v="10"/>
    <n v="3.6666666666666665"/>
    <n v="3.2000000000000006"/>
    <x v="1"/>
    <x v="3"/>
    <n v="51.236800000000002"/>
    <n v="51.236800000000002"/>
    <n v="57.4"/>
    <n v="3"/>
    <n v="3"/>
    <x v="0"/>
  </r>
  <r>
    <x v="6"/>
    <x v="6"/>
    <x v="2"/>
    <x v="8"/>
    <x v="8"/>
    <n v="3.1666666666666665"/>
    <n v="3.1999999999999997"/>
    <x v="1"/>
    <x v="3"/>
    <n v="129.19329999999999"/>
    <n v="129.19329999999999"/>
    <n v="58.566666666666677"/>
    <n v="3.8333333333333335"/>
    <n v="6"/>
    <x v="0"/>
  </r>
  <r>
    <x v="12"/>
    <x v="12"/>
    <x v="3"/>
    <x v="1"/>
    <x v="1"/>
    <n v="2.6666666666666665"/>
    <n v="4.3"/>
    <x v="4"/>
    <x v="1"/>
    <n v="164.82429999999999"/>
    <n v="164.82429999999999"/>
    <n v="69.711111111111109"/>
    <n v="4.2222222222222223"/>
    <n v="9"/>
    <x v="0"/>
  </r>
  <r>
    <x v="9"/>
    <x v="9"/>
    <x v="2"/>
    <x v="8"/>
    <x v="8"/>
    <n v="3.25"/>
    <n v="4.0999999999999996"/>
    <x v="4"/>
    <x v="2"/>
    <n v="30.7103"/>
    <n v="30.7103"/>
    <n v="53.7"/>
    <n v="4"/>
    <n v="4"/>
    <x v="0"/>
  </r>
  <r>
    <x v="15"/>
    <x v="15"/>
    <x v="0"/>
    <x v="8"/>
    <x v="8"/>
    <n v="3.4444444444444446"/>
    <n v="2.6"/>
    <x v="5"/>
    <x v="1"/>
    <n v="139.06450000000001"/>
    <n v="139.06450000000001"/>
    <n v="75.533333333333331"/>
    <n v="4.333333333333333"/>
    <n v="7"/>
    <x v="2"/>
  </r>
  <r>
    <x v="7"/>
    <x v="7"/>
    <x v="1"/>
    <x v="9"/>
    <x v="9"/>
    <n v="3.7272727272727271"/>
    <n v="2.7000000000000011"/>
    <x v="1"/>
    <x v="2"/>
    <n v="282.13499999999999"/>
    <n v="282.13499999999999"/>
    <n v="57.581818181818178"/>
    <n v="4.3636363636363633"/>
    <n v="21"/>
    <x v="1"/>
  </r>
  <r>
    <x v="9"/>
    <x v="9"/>
    <x v="0"/>
    <x v="3"/>
    <x v="3"/>
    <n v="3.8181818181818183"/>
    <n v="4.1000000000000005"/>
    <x v="1"/>
    <x v="2"/>
    <n v="195.74700000000001"/>
    <n v="195.74700000000001"/>
    <n v="57.290909090909089"/>
    <n v="3.6363636363636362"/>
    <n v="11"/>
    <x v="0"/>
  </r>
  <r>
    <x v="15"/>
    <x v="15"/>
    <x v="3"/>
    <x v="6"/>
    <x v="6"/>
    <n v="4.2"/>
    <n v="3.3"/>
    <x v="0"/>
    <x v="1"/>
    <n v="91.670599999999993"/>
    <n v="91.670599999999993"/>
    <n v="71.8"/>
    <n v="3"/>
    <n v="10"/>
    <x v="0"/>
  </r>
  <r>
    <x v="7"/>
    <x v="7"/>
    <x v="2"/>
    <x v="10"/>
    <x v="10"/>
    <n v="3"/>
    <n v="2.6999999999999997"/>
    <x v="0"/>
    <x v="2"/>
    <n v="157.53800000000001"/>
    <n v="157.53800000000001"/>
    <n v="49.56666666666667"/>
    <n v="3.8333333333333335"/>
    <n v="5"/>
    <x v="1"/>
  </r>
  <r>
    <x v="7"/>
    <x v="7"/>
    <x v="2"/>
    <x v="8"/>
    <x v="8"/>
    <n v="3"/>
    <n v="2.7000000000000006"/>
    <x v="0"/>
    <x v="2"/>
    <n v="20.420000000000002"/>
    <n v="20.420000000000002"/>
    <n v="48.733333333333334"/>
    <n v="3.6666666666666665"/>
    <n v="3"/>
    <x v="0"/>
  </r>
  <r>
    <x v="3"/>
    <x v="3"/>
    <x v="0"/>
    <x v="7"/>
    <x v="7"/>
    <n v="1.75"/>
    <n v="1.8"/>
    <x v="0"/>
    <x v="1"/>
    <n v="104.9496"/>
    <n v="104.9496"/>
    <n v="62.85"/>
    <n v="4.75"/>
    <n v="2"/>
    <x v="2"/>
  </r>
  <r>
    <x v="21"/>
    <x v="21"/>
    <x v="2"/>
    <x v="7"/>
    <x v="7"/>
    <n v="3"/>
    <n v="3.8"/>
    <x v="4"/>
    <x v="1"/>
    <n v="7.0393999999999997"/>
    <n v="7.0393999999999997"/>
    <n v="74.599999999999994"/>
    <n v="5"/>
    <n v="1"/>
    <x v="0"/>
  </r>
  <r>
    <x v="17"/>
    <x v="17"/>
    <x v="1"/>
    <x v="2"/>
    <x v="2"/>
    <n v="3.8571428571428572"/>
    <n v="3.2"/>
    <x v="1"/>
    <x v="0"/>
    <n v="245.4906"/>
    <n v="245.4906"/>
    <n v="81.185714285714283"/>
    <n v="3.9285714285714284"/>
    <n v="14"/>
    <x v="0"/>
  </r>
  <r>
    <x v="10"/>
    <x v="10"/>
    <x v="4"/>
    <x v="4"/>
    <x v="4"/>
    <n v="3.8571428571428572"/>
    <n v="3"/>
    <x v="2"/>
    <x v="2"/>
    <n v="132.43940000000001"/>
    <n v="132.43940000000001"/>
    <n v="59.428571428571431"/>
    <n v="3.8571428571428572"/>
    <n v="7"/>
    <x v="0"/>
  </r>
  <r>
    <x v="18"/>
    <x v="18"/>
    <x v="2"/>
    <x v="10"/>
    <x v="10"/>
    <n v="3.6666666666666665"/>
    <n v="3.8000000000000003"/>
    <x v="1"/>
    <x v="2"/>
    <n v="170.79820000000001"/>
    <n v="170.79820000000001"/>
    <n v="53.711111111111109"/>
    <n v="3.2222222222222223"/>
    <n v="8"/>
    <x v="1"/>
  </r>
  <r>
    <x v="12"/>
    <x v="12"/>
    <x v="2"/>
    <x v="10"/>
    <x v="10"/>
    <n v="3.7142857142857144"/>
    <n v="4.6000000000000005"/>
    <x v="0"/>
    <x v="1"/>
    <n v="75.070899999999995"/>
    <n v="75.070899999999995"/>
    <n v="81.485714285714295"/>
    <n v="5"/>
    <n v="5"/>
    <x v="2"/>
  </r>
  <r>
    <x v="9"/>
    <x v="9"/>
    <x v="0"/>
    <x v="9"/>
    <x v="9"/>
    <n v="3.7142857142857144"/>
    <n v="4.1000000000000005"/>
    <x v="1"/>
    <x v="2"/>
    <n v="102.01390000000001"/>
    <n v="102.01390000000001"/>
    <n v="57.057142857142857"/>
    <n v="3.7142857142857144"/>
    <n v="6"/>
    <x v="1"/>
  </r>
  <r>
    <x v="4"/>
    <x v="4"/>
    <x v="2"/>
    <x v="0"/>
    <x v="0"/>
    <n v="4"/>
    <n v="3.7000000000000006"/>
    <x v="0"/>
    <x v="2"/>
    <n v="66.269499999999994"/>
    <n v="66.269499999999994"/>
    <n v="56.733333333333327"/>
    <n v="3.6666666666666665"/>
    <n v="3"/>
    <x v="0"/>
  </r>
  <r>
    <x v="8"/>
    <x v="8"/>
    <x v="0"/>
    <x v="8"/>
    <x v="8"/>
    <n v="2"/>
    <n v="3.7999999999999994"/>
    <x v="3"/>
    <x v="2"/>
    <n v="81.636899999999997"/>
    <n v="81.636899999999997"/>
    <n v="53.6"/>
    <n v="5"/>
    <n v="3"/>
    <x v="0"/>
  </r>
  <r>
    <x v="11"/>
    <x v="11"/>
    <x v="0"/>
    <x v="5"/>
    <x v="5"/>
    <n v="4"/>
    <n v="4.9000000000000004"/>
    <x v="1"/>
    <x v="0"/>
    <n v="44.633400000000002"/>
    <n v="44.633400000000002"/>
    <n v="82.466666666666669"/>
    <n v="3.3333333333333335"/>
    <n v="3"/>
    <x v="0"/>
  </r>
  <r>
    <x v="2"/>
    <x v="2"/>
    <x v="0"/>
    <x v="9"/>
    <x v="9"/>
    <n v="4"/>
    <n v="2.9"/>
    <x v="0"/>
    <x v="0"/>
    <n v="134.61680000000001"/>
    <n v="134.61680000000001"/>
    <n v="75.8"/>
    <n v="3"/>
    <n v="4"/>
    <x v="1"/>
  </r>
  <r>
    <x v="20"/>
    <x v="20"/>
    <x v="0"/>
    <x v="1"/>
    <x v="1"/>
    <n v="4.333333333333333"/>
    <n v="3.5"/>
    <x v="5"/>
    <x v="2"/>
    <n v="51.259500000000003"/>
    <n v="51.259500000000003"/>
    <n v="63"/>
    <n v="4"/>
    <n v="3"/>
    <x v="0"/>
  </r>
  <r>
    <x v="7"/>
    <x v="7"/>
    <x v="2"/>
    <x v="9"/>
    <x v="9"/>
    <n v="3.3333333333333335"/>
    <n v="2.6999999999999997"/>
    <x v="0"/>
    <x v="2"/>
    <n v="123.37779999999999"/>
    <n v="123.37779999999999"/>
    <n v="52.4"/>
    <n v="4"/>
    <n v="9"/>
    <x v="0"/>
  </r>
  <r>
    <x v="6"/>
    <x v="6"/>
    <x v="5"/>
    <x v="7"/>
    <x v="7"/>
    <n v="3.5"/>
    <n v="2.8000000000000003"/>
    <x v="4"/>
    <x v="3"/>
    <n v="190.21430000000001"/>
    <n v="190.21430000000001"/>
    <n v="58.1"/>
    <n v="3.9"/>
    <n v="9"/>
    <x v="1"/>
  </r>
  <r>
    <x v="6"/>
    <x v="6"/>
    <x v="2"/>
    <x v="4"/>
    <x v="4"/>
    <n v="2.5"/>
    <n v="3.2"/>
    <x v="1"/>
    <x v="3"/>
    <n v="103.21510000000001"/>
    <n v="103.21510000000001"/>
    <n v="55.4"/>
    <n v="4"/>
    <n v="4"/>
    <x v="0"/>
  </r>
  <r>
    <x v="12"/>
    <x v="12"/>
    <x v="3"/>
    <x v="2"/>
    <x v="2"/>
    <n v="2.2000000000000002"/>
    <n v="4.3"/>
    <x v="4"/>
    <x v="1"/>
    <n v="102.9688"/>
    <n v="102.9688"/>
    <n v="61.8"/>
    <n v="3.2"/>
    <n v="4"/>
    <x v="1"/>
  </r>
  <r>
    <x v="11"/>
    <x v="11"/>
    <x v="1"/>
    <x v="0"/>
    <x v="0"/>
    <n v="3.8518518518518516"/>
    <n v="4.5999999999999979"/>
    <x v="0"/>
    <x v="0"/>
    <n v="556.83659999999998"/>
    <n v="556.83659999999998"/>
    <n v="84.05185185185185"/>
    <n v="4.1481481481481479"/>
    <n v="26"/>
    <x v="1"/>
  </r>
  <r>
    <x v="13"/>
    <x v="13"/>
    <x v="1"/>
    <x v="7"/>
    <x v="7"/>
    <n v="3.8125"/>
    <n v="4.2000000000000011"/>
    <x v="1"/>
    <x v="0"/>
    <n v="300.38170000000002"/>
    <n v="300.38170000000002"/>
    <n v="82.025000000000006"/>
    <n v="3.75"/>
    <n v="14"/>
    <x v="2"/>
  </r>
  <r>
    <x v="12"/>
    <x v="12"/>
    <x v="3"/>
    <x v="8"/>
    <x v="8"/>
    <n v="3.8"/>
    <n v="4.3"/>
    <x v="4"/>
    <x v="1"/>
    <n v="44.279400000000003"/>
    <n v="44.279400000000003"/>
    <n v="76.400000000000006"/>
    <n v="4.2"/>
    <n v="4"/>
    <x v="1"/>
  </r>
  <r>
    <x v="16"/>
    <x v="16"/>
    <x v="1"/>
    <x v="9"/>
    <x v="9"/>
    <n v="3.8260869565217392"/>
    <n v="3.5"/>
    <x v="3"/>
    <x v="1"/>
    <n v="484.39870000000002"/>
    <n v="484.39870000000002"/>
    <n v="76.739130434782609"/>
    <n v="3.9565217391304346"/>
    <n v="23"/>
    <x v="0"/>
  </r>
  <r>
    <x v="19"/>
    <x v="19"/>
    <x v="2"/>
    <x v="5"/>
    <x v="5"/>
    <n v="3.9230769230769229"/>
    <n v="4.1000000000000005"/>
    <x v="0"/>
    <x v="0"/>
    <n v="203.56979999999999"/>
    <n v="203.56979999999999"/>
    <n v="85.046153846153842"/>
    <n v="4.4615384615384617"/>
    <n v="12"/>
    <x v="1"/>
  </r>
  <r>
    <x v="6"/>
    <x v="6"/>
    <x v="2"/>
    <x v="11"/>
    <x v="11"/>
    <n v="4.166666666666667"/>
    <n v="3.1999999999999997"/>
    <x v="1"/>
    <x v="3"/>
    <n v="79.846599999999995"/>
    <n v="79.846599999999995"/>
    <n v="66.233333333333334"/>
    <n v="4.166666666666667"/>
    <n v="6"/>
    <x v="0"/>
  </r>
  <r>
    <x v="16"/>
    <x v="16"/>
    <x v="3"/>
    <x v="6"/>
    <x v="6"/>
    <n v="3.9090909090909092"/>
    <n v="4"/>
    <x v="0"/>
    <x v="1"/>
    <n v="135.9914"/>
    <n v="135.9914"/>
    <n v="76.454545454545453"/>
    <n v="4"/>
    <n v="11"/>
    <x v="0"/>
  </r>
  <r>
    <x v="0"/>
    <x v="0"/>
    <x v="0"/>
    <x v="9"/>
    <x v="9"/>
    <n v="4.4000000000000004"/>
    <n v="2.6"/>
    <x v="0"/>
    <x v="0"/>
    <n v="63.322699999999998"/>
    <n v="63.322699999999998"/>
    <n v="83.6"/>
    <n v="4.2"/>
    <n v="4"/>
    <x v="1"/>
  </r>
  <r>
    <x v="4"/>
    <x v="4"/>
    <x v="1"/>
    <x v="8"/>
    <x v="8"/>
    <n v="3.0666666666666669"/>
    <n v="4"/>
    <x v="1"/>
    <x v="2"/>
    <n v="355.4708"/>
    <n v="355.4708"/>
    <n v="54.733333333333327"/>
    <n v="4.0666666666666664"/>
    <n v="14"/>
    <x v="1"/>
  </r>
  <r>
    <x v="20"/>
    <x v="20"/>
    <x v="2"/>
    <x v="10"/>
    <x v="10"/>
    <n v="3.6666666666666665"/>
    <n v="3.1000000000000005"/>
    <x v="1"/>
    <x v="2"/>
    <n v="139.9572"/>
    <n v="139.9572"/>
    <n v="56.755555555555553"/>
    <n v="4.1111111111111107"/>
    <n v="9"/>
    <x v="0"/>
  </r>
  <r>
    <x v="9"/>
    <x v="9"/>
    <x v="2"/>
    <x v="6"/>
    <x v="6"/>
    <n v="3.25"/>
    <n v="4.0999999999999996"/>
    <x v="4"/>
    <x v="2"/>
    <n v="92.400999999999996"/>
    <n v="92.400999999999996"/>
    <n v="53.7"/>
    <n v="4"/>
    <n v="3"/>
    <x v="1"/>
  </r>
  <r>
    <x v="13"/>
    <x v="13"/>
    <x v="3"/>
    <x v="11"/>
    <x v="11"/>
    <n v="3"/>
    <n v="4.4000000000000004"/>
    <x v="4"/>
    <x v="0"/>
    <n v="20.3995"/>
    <n v="20.3995"/>
    <n v="79.3"/>
    <n v="4.5"/>
    <n v="2"/>
    <x v="0"/>
  </r>
  <r>
    <x v="20"/>
    <x v="20"/>
    <x v="2"/>
    <x v="5"/>
    <x v="5"/>
    <n v="3.625"/>
    <n v="3.1000000000000005"/>
    <x v="1"/>
    <x v="2"/>
    <n v="174.65199999999999"/>
    <n v="174.65199999999999"/>
    <n v="55.325000000000003"/>
    <n v="3.875"/>
    <n v="7"/>
    <x v="1"/>
  </r>
  <r>
    <x v="20"/>
    <x v="20"/>
    <x v="4"/>
    <x v="3"/>
    <x v="3"/>
    <n v="4.25"/>
    <n v="3.8"/>
    <x v="2"/>
    <x v="2"/>
    <n v="68.153199999999998"/>
    <n v="68.153199999999998"/>
    <n v="67.849999999999994"/>
    <n v="4.75"/>
    <n v="4"/>
    <x v="0"/>
  </r>
  <r>
    <x v="20"/>
    <x v="20"/>
    <x v="0"/>
    <x v="4"/>
    <x v="4"/>
    <n v="3.875"/>
    <n v="3.5"/>
    <x v="5"/>
    <x v="2"/>
    <n v="251.74969999999999"/>
    <n v="251.74969999999999"/>
    <n v="61.1875"/>
    <n v="4.1875"/>
    <n v="16"/>
    <x v="0"/>
  </r>
  <r>
    <x v="16"/>
    <x v="16"/>
    <x v="2"/>
    <x v="4"/>
    <x v="4"/>
    <n v="2.6"/>
    <n v="3.6"/>
    <x v="1"/>
    <x v="1"/>
    <n v="146.9085"/>
    <n v="146.9085"/>
    <n v="62.8"/>
    <n v="2.8"/>
    <n v="5"/>
    <x v="0"/>
  </r>
  <r>
    <x v="3"/>
    <x v="3"/>
    <x v="4"/>
    <x v="3"/>
    <x v="3"/>
    <n v="3.5"/>
    <n v="2.1"/>
    <x v="1"/>
    <x v="1"/>
    <n v="75.769099999999995"/>
    <n v="75.769099999999995"/>
    <n v="72.86666666666666"/>
    <n v="4.333333333333333"/>
    <n v="5"/>
    <x v="1"/>
  </r>
  <r>
    <x v="0"/>
    <x v="0"/>
    <x v="1"/>
    <x v="1"/>
    <x v="1"/>
    <n v="3.7407407407407409"/>
    <n v="2.9"/>
    <x v="4"/>
    <x v="0"/>
    <n v="569.14080000000001"/>
    <n v="569.14080000000001"/>
    <n v="78.614814814814821"/>
    <n v="4.0740740740740744"/>
    <n v="24"/>
    <x v="3"/>
  </r>
  <r>
    <x v="10"/>
    <x v="10"/>
    <x v="2"/>
    <x v="4"/>
    <x v="4"/>
    <n v="3.3"/>
    <n v="3.1000000000000005"/>
    <x v="1"/>
    <x v="2"/>
    <n v="162.34270000000001"/>
    <n v="162.34270000000001"/>
    <n v="53"/>
    <n v="3.8"/>
    <n v="9"/>
    <x v="1"/>
  </r>
  <r>
    <x v="11"/>
    <x v="11"/>
    <x v="1"/>
    <x v="1"/>
    <x v="1"/>
    <n v="3.0769230769230771"/>
    <n v="4.6000000000000005"/>
    <x v="0"/>
    <x v="0"/>
    <n v="334.29430000000002"/>
    <n v="334.29430000000002"/>
    <n v="79.430769230769243"/>
    <n v="4.1538461538461542"/>
    <n v="13"/>
    <x v="0"/>
  </r>
  <r>
    <x v="3"/>
    <x v="3"/>
    <x v="4"/>
    <x v="5"/>
    <x v="5"/>
    <n v="4"/>
    <n v="2.1"/>
    <x v="1"/>
    <x v="1"/>
    <n v="38.615200000000002"/>
    <n v="38.615200000000002"/>
    <n v="74.2"/>
    <n v="4"/>
    <n v="1"/>
    <x v="0"/>
  </r>
  <r>
    <x v="10"/>
    <x v="10"/>
    <x v="1"/>
    <x v="7"/>
    <x v="7"/>
    <n v="3.3928571428571428"/>
    <n v="3.299999999999998"/>
    <x v="3"/>
    <x v="2"/>
    <n v="486.89510000000001"/>
    <n v="486.89510000000001"/>
    <n v="56.671428571428564"/>
    <n v="4.1428571428571432"/>
    <n v="26"/>
    <x v="2"/>
  </r>
  <r>
    <x v="19"/>
    <x v="19"/>
    <x v="4"/>
    <x v="3"/>
    <x v="3"/>
    <n v="4"/>
    <n v="4.7"/>
    <x v="5"/>
    <x v="0"/>
    <n v="145.44970000000001"/>
    <n v="145.44970000000001"/>
    <n v="82.4"/>
    <n v="3"/>
    <n v="7"/>
    <x v="1"/>
  </r>
  <r>
    <x v="11"/>
    <x v="11"/>
    <x v="0"/>
    <x v="0"/>
    <x v="0"/>
    <n v="4.5"/>
    <n v="4.9000000000000004"/>
    <x v="1"/>
    <x v="0"/>
    <n v="73.034800000000004"/>
    <n v="73.034800000000004"/>
    <n v="86.3"/>
    <n v="3.5"/>
    <n v="2"/>
    <x v="0"/>
  </r>
  <r>
    <x v="20"/>
    <x v="20"/>
    <x v="3"/>
    <x v="6"/>
    <x v="6"/>
    <n v="4.1428571428571432"/>
    <n v="3.3000000000000003"/>
    <x v="0"/>
    <x v="2"/>
    <n v="44.029400000000003"/>
    <n v="44.029400000000003"/>
    <n v="57.742857142857147"/>
    <n v="3.8571428571428572"/>
    <n v="6"/>
    <x v="1"/>
  </r>
  <r>
    <x v="8"/>
    <x v="8"/>
    <x v="3"/>
    <x v="3"/>
    <x v="3"/>
    <n v="3.4285714285714284"/>
    <n v="4.5"/>
    <x v="4"/>
    <x v="2"/>
    <n v="139.63550000000001"/>
    <n v="139.63550000000001"/>
    <n v="57.714285714285708"/>
    <n v="4.4285714285714288"/>
    <n v="7"/>
    <x v="0"/>
  </r>
  <r>
    <x v="19"/>
    <x v="19"/>
    <x v="1"/>
    <x v="5"/>
    <x v="5"/>
    <n v="3.2857142857142856"/>
    <n v="4.2"/>
    <x v="1"/>
    <x v="0"/>
    <n v="166.3912"/>
    <n v="166.3912"/>
    <n v="72.971428571428575"/>
    <n v="2.5714285714285716"/>
    <n v="7"/>
    <x v="0"/>
  </r>
  <r>
    <x v="7"/>
    <x v="7"/>
    <x v="2"/>
    <x v="5"/>
    <x v="5"/>
    <n v="4.4444444444444446"/>
    <n v="2.6999999999999997"/>
    <x v="0"/>
    <x v="2"/>
    <n v="133.0095"/>
    <n v="133.0095"/>
    <n v="59.066666666666677"/>
    <n v="4"/>
    <n v="7"/>
    <x v="2"/>
  </r>
  <r>
    <x v="17"/>
    <x v="17"/>
    <x v="0"/>
    <x v="8"/>
    <x v="8"/>
    <n v="2.6666666666666665"/>
    <n v="2.9"/>
    <x v="3"/>
    <x v="0"/>
    <n v="212.36160000000001"/>
    <n v="212.36160000000001"/>
    <n v="72.3"/>
    <n v="3.5"/>
    <n v="5"/>
    <x v="1"/>
  </r>
  <r>
    <x v="10"/>
    <x v="10"/>
    <x v="5"/>
    <x v="7"/>
    <x v="7"/>
    <n v="3.25"/>
    <n v="3.100000000000001"/>
    <x v="4"/>
    <x v="2"/>
    <n v="172.11269999999999"/>
    <n v="172.11269999999999"/>
    <n v="51.7"/>
    <n v="4"/>
    <n v="11"/>
    <x v="1"/>
  </r>
  <r>
    <x v="8"/>
    <x v="8"/>
    <x v="2"/>
    <x v="8"/>
    <x v="8"/>
    <n v="2.8888888888888888"/>
    <n v="4.6000000000000005"/>
    <x v="0"/>
    <x v="2"/>
    <n v="160.29060000000001"/>
    <n v="160.29060000000001"/>
    <n v="51.86666666666666"/>
    <n v="3.6666666666666665"/>
    <n v="9"/>
    <x v="0"/>
  </r>
  <r>
    <x v="18"/>
    <x v="18"/>
    <x v="2"/>
    <x v="5"/>
    <x v="5"/>
    <n v="4"/>
    <n v="3.8000000000000003"/>
    <x v="1"/>
    <x v="2"/>
    <n v="82.2012"/>
    <n v="82.2012"/>
    <n v="62.1"/>
    <n v="4.5"/>
    <n v="6"/>
    <x v="0"/>
  </r>
  <r>
    <x v="11"/>
    <x v="11"/>
    <x v="1"/>
    <x v="5"/>
    <x v="5"/>
    <n v="4.333333333333333"/>
    <n v="4.6000000000000005"/>
    <x v="0"/>
    <x v="0"/>
    <n v="110.0292"/>
    <n v="110.0292"/>
    <n v="89.533333333333331"/>
    <n v="4.666666666666667"/>
    <n v="6"/>
    <x v="0"/>
  </r>
  <r>
    <x v="16"/>
    <x v="16"/>
    <x v="3"/>
    <x v="11"/>
    <x v="11"/>
    <n v="3.4444444444444446"/>
    <n v="4"/>
    <x v="0"/>
    <x v="1"/>
    <n v="235.20140000000001"/>
    <n v="235.20140000000001"/>
    <n v="78.111111111111114"/>
    <n v="4.8888888888888893"/>
    <n v="8"/>
    <x v="1"/>
  </r>
  <r>
    <x v="2"/>
    <x v="2"/>
    <x v="1"/>
    <x v="11"/>
    <x v="11"/>
    <n v="3.9310344827586206"/>
    <n v="3"/>
    <x v="4"/>
    <x v="0"/>
    <n v="608.76599999999996"/>
    <n v="608.76599999999996"/>
    <n v="80.275862068965509"/>
    <n v="4.1379310344827589"/>
    <n v="29"/>
    <x v="0"/>
  </r>
  <r>
    <x v="18"/>
    <x v="18"/>
    <x v="1"/>
    <x v="8"/>
    <x v="8"/>
    <n v="3.5714285714285716"/>
    <n v="3.2999999999999994"/>
    <x v="3"/>
    <x v="2"/>
    <n v="283.89"/>
    <n v="283.89"/>
    <n v="55.957142857142856"/>
    <n v="3.7857142857142856"/>
    <n v="11"/>
    <x v="3"/>
  </r>
  <r>
    <x v="20"/>
    <x v="20"/>
    <x v="4"/>
    <x v="5"/>
    <x v="5"/>
    <n v="1"/>
    <n v="3.8"/>
    <x v="2"/>
    <x v="2"/>
    <n v="40.229999999999997"/>
    <n v="40.229999999999997"/>
    <n v="49.6"/>
    <n v="5"/>
    <n v="1"/>
    <x v="0"/>
  </r>
  <r>
    <x v="4"/>
    <x v="4"/>
    <x v="0"/>
    <x v="3"/>
    <x v="3"/>
    <n v="3.3571428571428572"/>
    <n v="4.3999999999999995"/>
    <x v="3"/>
    <x v="2"/>
    <n v="282.38459999999998"/>
    <n v="282.38459999999998"/>
    <n v="56.871428571428581"/>
    <n v="3.7857142857142856"/>
    <n v="13"/>
    <x v="1"/>
  </r>
  <r>
    <x v="1"/>
    <x v="1"/>
    <x v="1"/>
    <x v="6"/>
    <x v="6"/>
    <n v="3.8333333333333335"/>
    <n v="2.6"/>
    <x v="0"/>
    <x v="0"/>
    <n v="189.864"/>
    <n v="189.864"/>
    <n v="81.7"/>
    <n v="4.5"/>
    <n v="6"/>
    <x v="0"/>
  </r>
  <r>
    <x v="9"/>
    <x v="9"/>
    <x v="0"/>
    <x v="6"/>
    <x v="6"/>
    <n v="3.5833333333333335"/>
    <n v="4.0999999999999988"/>
    <x v="1"/>
    <x v="2"/>
    <n v="305.5111"/>
    <n v="305.5111"/>
    <n v="57.7"/>
    <n v="4"/>
    <n v="21"/>
    <x v="3"/>
  </r>
  <r>
    <x v="18"/>
    <x v="18"/>
    <x v="3"/>
    <x v="11"/>
    <x v="11"/>
    <n v="2.5"/>
    <n v="3.4"/>
    <x v="0"/>
    <x v="2"/>
    <n v="85.242500000000007"/>
    <n v="85.242500000000007"/>
    <n v="53.8"/>
    <n v="5"/>
    <n v="4"/>
    <x v="0"/>
  </r>
  <r>
    <x v="18"/>
    <x v="18"/>
    <x v="1"/>
    <x v="9"/>
    <x v="9"/>
    <n v="3.2857142857142856"/>
    <n v="3.2999999999999985"/>
    <x v="3"/>
    <x v="2"/>
    <n v="262.94900000000001"/>
    <n v="262.94900000000001"/>
    <n v="54.6"/>
    <n v="3.8571428571428572"/>
    <n v="20"/>
    <x v="1"/>
  </r>
  <r>
    <x v="20"/>
    <x v="20"/>
    <x v="3"/>
    <x v="11"/>
    <x v="11"/>
    <n v="3.6666666666666665"/>
    <n v="3.3000000000000003"/>
    <x v="0"/>
    <x v="2"/>
    <n v="93.734899999999996"/>
    <n v="93.734899999999996"/>
    <n v="58.933333333333337"/>
    <n v="4.666666666666667"/>
    <n v="6"/>
    <x v="0"/>
  </r>
  <r>
    <x v="6"/>
    <x v="6"/>
    <x v="0"/>
    <x v="11"/>
    <x v="11"/>
    <n v="3.4"/>
    <n v="3.5"/>
    <x v="5"/>
    <x v="3"/>
    <n v="34.4116"/>
    <n v="34.4116"/>
    <n v="63.4"/>
    <n v="4"/>
    <n v="5"/>
    <x v="0"/>
  </r>
  <r>
    <x v="14"/>
    <x v="14"/>
    <x v="0"/>
    <x v="6"/>
    <x v="6"/>
    <n v="4"/>
    <n v="3.2000000000000006"/>
    <x v="0"/>
    <x v="3"/>
    <n v="246.72800000000001"/>
    <n v="246.72800000000001"/>
    <n v="64.400000000000006"/>
    <n v="4.2"/>
    <n v="18"/>
    <x v="2"/>
  </r>
  <r>
    <x v="0"/>
    <x v="0"/>
    <x v="1"/>
    <x v="5"/>
    <x v="5"/>
    <n v="4"/>
    <n v="2.9"/>
    <x v="4"/>
    <x v="0"/>
    <n v="131.32900000000001"/>
    <n v="131.32900000000001"/>
    <n v="83.8"/>
    <n v="4.8"/>
    <n v="5"/>
    <x v="0"/>
  </r>
  <r>
    <x v="4"/>
    <x v="4"/>
    <x v="3"/>
    <x v="7"/>
    <x v="7"/>
    <n v="4"/>
    <n v="3.9"/>
    <x v="4"/>
    <x v="2"/>
    <n v="131.8777"/>
    <n v="131.8777"/>
    <n v="58.8"/>
    <n v="4.2"/>
    <n v="5"/>
    <x v="0"/>
  </r>
  <r>
    <x v="3"/>
    <x v="3"/>
    <x v="1"/>
    <x v="2"/>
    <x v="2"/>
    <n v="3.8571428571428572"/>
    <n v="2"/>
    <x v="4"/>
    <x v="1"/>
    <n v="243.80950000000001"/>
    <n v="243.80950000000001"/>
    <n v="71.142857142857139"/>
    <n v="4"/>
    <n v="7"/>
    <x v="0"/>
  </r>
  <r>
    <x v="17"/>
    <x v="17"/>
    <x v="2"/>
    <x v="0"/>
    <x v="0"/>
    <n v="2"/>
    <n v="2.8"/>
    <x v="0"/>
    <x v="0"/>
    <n v="52.956000000000003"/>
    <n v="52.956000000000003"/>
    <n v="73.599999999999994"/>
    <n v="5"/>
    <n v="1"/>
    <x v="0"/>
  </r>
  <r>
    <x v="11"/>
    <x v="11"/>
    <x v="0"/>
    <x v="7"/>
    <x v="7"/>
    <n v="3.3333333333333335"/>
    <n v="4.9000000000000004"/>
    <x v="1"/>
    <x v="0"/>
    <n v="64.361500000000007"/>
    <n v="64.361500000000007"/>
    <n v="85.13333333333334"/>
    <n v="4.666666666666667"/>
    <n v="3"/>
    <x v="0"/>
  </r>
  <r>
    <x v="16"/>
    <x v="16"/>
    <x v="2"/>
    <x v="11"/>
    <x v="11"/>
    <n v="3.5"/>
    <n v="3.6000000000000005"/>
    <x v="1"/>
    <x v="1"/>
    <n v="193.09100000000001"/>
    <n v="193.09100000000001"/>
    <n v="77.95"/>
    <n v="4.75"/>
    <n v="8"/>
    <x v="0"/>
  </r>
  <r>
    <x v="2"/>
    <x v="2"/>
    <x v="0"/>
    <x v="8"/>
    <x v="8"/>
    <n v="4"/>
    <n v="2.9"/>
    <x v="0"/>
    <x v="0"/>
    <n v="101.67140000000001"/>
    <n v="101.67140000000001"/>
    <n v="83.8"/>
    <n v="4.5999999999999996"/>
    <n v="5"/>
    <x v="0"/>
  </r>
  <r>
    <x v="18"/>
    <x v="18"/>
    <x v="2"/>
    <x v="9"/>
    <x v="9"/>
    <n v="2.8"/>
    <n v="3.8"/>
    <x v="1"/>
    <x v="2"/>
    <n v="87.438900000000004"/>
    <n v="87.438900000000004"/>
    <n v="48.4"/>
    <n v="3.2"/>
    <n v="4"/>
    <x v="1"/>
  </r>
  <r>
    <x v="9"/>
    <x v="9"/>
    <x v="0"/>
    <x v="11"/>
    <x v="11"/>
    <n v="2.2857142857142856"/>
    <n v="4.1000000000000005"/>
    <x v="1"/>
    <x v="2"/>
    <n v="180.19919999999999"/>
    <n v="180.19919999999999"/>
    <n v="49.914285714285711"/>
    <n v="4"/>
    <n v="7"/>
    <x v="0"/>
  </r>
  <r>
    <x v="12"/>
    <x v="12"/>
    <x v="1"/>
    <x v="11"/>
    <x v="11"/>
    <n v="3.5882352941176472"/>
    <n v="5"/>
    <x v="1"/>
    <x v="1"/>
    <n v="343.54829999999998"/>
    <n v="343.54829999999998"/>
    <n v="79"/>
    <n v="4.2941176470588234"/>
    <n v="17"/>
    <x v="0"/>
  </r>
  <r>
    <x v="5"/>
    <x v="5"/>
    <x v="3"/>
    <x v="2"/>
    <x v="2"/>
    <n v="4.25"/>
    <n v="3.100000000000001"/>
    <x v="4"/>
    <x v="2"/>
    <n v="67.309700000000007"/>
    <n v="67.309700000000007"/>
    <n v="60.2"/>
    <n v="4.5"/>
    <n v="10"/>
    <x v="2"/>
  </r>
  <r>
    <x v="13"/>
    <x v="13"/>
    <x v="1"/>
    <x v="6"/>
    <x v="6"/>
    <n v="3.4"/>
    <n v="4.2"/>
    <x v="1"/>
    <x v="0"/>
    <n v="100.1159"/>
    <n v="100.1159"/>
    <n v="81.8"/>
    <n v="4.2"/>
    <n v="5"/>
    <x v="0"/>
  </r>
  <r>
    <x v="16"/>
    <x v="16"/>
    <x v="2"/>
    <x v="6"/>
    <x v="6"/>
    <n v="3.3333333333333335"/>
    <n v="3.6"/>
    <x v="1"/>
    <x v="1"/>
    <n v="148.69730000000001"/>
    <n v="148.69730000000001"/>
    <n v="76.533333333333331"/>
    <n v="4.666666666666667"/>
    <n v="6"/>
    <x v="0"/>
  </r>
  <r>
    <x v="19"/>
    <x v="19"/>
    <x v="1"/>
    <x v="1"/>
    <x v="1"/>
    <n v="3.6086956521739131"/>
    <n v="4.200000000000002"/>
    <x v="1"/>
    <x v="0"/>
    <n v="612.3664"/>
    <n v="612.3664"/>
    <n v="83.139130434782615"/>
    <n v="4.2173913043478262"/>
    <n v="23"/>
    <x v="0"/>
  </r>
  <r>
    <x v="8"/>
    <x v="8"/>
    <x v="2"/>
    <x v="3"/>
    <x v="3"/>
    <n v="3.1666666666666665"/>
    <n v="4.6000000000000005"/>
    <x v="0"/>
    <x v="2"/>
    <n v="117.6999"/>
    <n v="117.6999"/>
    <n v="52.7"/>
    <n v="3.5"/>
    <n v="5"/>
    <x v="1"/>
  </r>
  <r>
    <x v="9"/>
    <x v="9"/>
    <x v="2"/>
    <x v="1"/>
    <x v="1"/>
    <n v="4.166666666666667"/>
    <n v="4.1000000000000005"/>
    <x v="4"/>
    <x v="2"/>
    <n v="51.564599999999999"/>
    <n v="51.564599999999999"/>
    <n v="55.866666666666674"/>
    <n v="3.3333333333333335"/>
    <n v="4"/>
    <x v="2"/>
  </r>
  <r>
    <x v="18"/>
    <x v="18"/>
    <x v="3"/>
    <x v="6"/>
    <x v="6"/>
    <n v="3.1428571428571428"/>
    <n v="3.3999999999999995"/>
    <x v="0"/>
    <x v="2"/>
    <n v="69.973699999999994"/>
    <n v="69.973699999999994"/>
    <n v="51.942857142857136"/>
    <n v="3.8571428571428572"/>
    <n v="5"/>
    <x v="2"/>
  </r>
  <r>
    <x v="12"/>
    <x v="12"/>
    <x v="2"/>
    <x v="8"/>
    <x v="8"/>
    <n v="4"/>
    <n v="4.5999999999999996"/>
    <x v="0"/>
    <x v="1"/>
    <n v="25.736499999999999"/>
    <n v="25.736499999999999"/>
    <n v="78.2"/>
    <n v="4"/>
    <n v="1"/>
    <x v="0"/>
  </r>
  <r>
    <x v="12"/>
    <x v="12"/>
    <x v="0"/>
    <x v="1"/>
    <x v="1"/>
    <n v="5"/>
    <n v="4.5"/>
    <x v="3"/>
    <x v="1"/>
    <n v="13.005000000000001"/>
    <n v="13.005000000000001"/>
    <n v="76"/>
    <n v="2"/>
    <n v="1"/>
    <x v="0"/>
  </r>
  <r>
    <x v="18"/>
    <x v="18"/>
    <x v="3"/>
    <x v="5"/>
    <x v="5"/>
    <n v="3.5625"/>
    <n v="3.399999999999999"/>
    <x v="0"/>
    <x v="2"/>
    <n v="248.97190000000001"/>
    <n v="248.97190000000001"/>
    <n v="56.424999999999997"/>
    <n v="4.25"/>
    <n v="16"/>
    <x v="0"/>
  </r>
  <r>
    <x v="13"/>
    <x v="13"/>
    <x v="1"/>
    <x v="4"/>
    <x v="4"/>
    <n v="4.333333333333333"/>
    <n v="4.2"/>
    <x v="1"/>
    <x v="0"/>
    <n v="67.558400000000006"/>
    <n v="67.558400000000006"/>
    <n v="89.733333333333334"/>
    <n v="4.666666666666667"/>
    <n v="3"/>
    <x v="0"/>
  </r>
  <r>
    <x v="11"/>
    <x v="11"/>
    <x v="0"/>
    <x v="9"/>
    <x v="9"/>
    <n v="2"/>
    <n v="4.9000000000000004"/>
    <x v="1"/>
    <x v="0"/>
    <n v="60.922800000000002"/>
    <n v="60.922800000000002"/>
    <n v="67.133333333333326"/>
    <n v="2.6666666666666665"/>
    <n v="3"/>
    <x v="0"/>
  </r>
  <r>
    <x v="19"/>
    <x v="19"/>
    <x v="3"/>
    <x v="1"/>
    <x v="1"/>
    <n v="3.6153846153846154"/>
    <n v="4"/>
    <x v="4"/>
    <x v="0"/>
    <n v="154.6028"/>
    <n v="154.6028"/>
    <n v="79.692307692307693"/>
    <n v="4"/>
    <n v="11"/>
    <x v="2"/>
  </r>
  <r>
    <x v="21"/>
    <x v="21"/>
    <x v="1"/>
    <x v="10"/>
    <x v="10"/>
    <n v="3.736842105263158"/>
    <n v="3.5"/>
    <x v="0"/>
    <x v="1"/>
    <n v="426.83030000000002"/>
    <n v="426.83030000000002"/>
    <n v="73.631578947368411"/>
    <n v="3.8421052631578947"/>
    <n v="17"/>
    <x v="2"/>
  </r>
  <r>
    <x v="12"/>
    <x v="12"/>
    <x v="1"/>
    <x v="9"/>
    <x v="9"/>
    <n v="2.9473684210526314"/>
    <n v="5"/>
    <x v="1"/>
    <x v="1"/>
    <n v="444.71640000000002"/>
    <n v="444.71640000000002"/>
    <n v="73.421052631578945"/>
    <n v="3.9473684210526314"/>
    <n v="18"/>
    <x v="1"/>
  </r>
  <r>
    <x v="6"/>
    <x v="6"/>
    <x v="3"/>
    <x v="1"/>
    <x v="1"/>
    <n v="3.5714285714285716"/>
    <n v="2.8000000000000003"/>
    <x v="0"/>
    <x v="3"/>
    <n v="156.72900000000001"/>
    <n v="156.72900000000001"/>
    <n v="61.457142857142856"/>
    <n v="4.2857142857142856"/>
    <n v="5"/>
    <x v="2"/>
  </r>
  <r>
    <x v="12"/>
    <x v="12"/>
    <x v="2"/>
    <x v="0"/>
    <x v="0"/>
    <n v="3.5"/>
    <n v="4.6000000000000005"/>
    <x v="0"/>
    <x v="1"/>
    <n v="158.255"/>
    <n v="158.255"/>
    <n v="73.533333333333331"/>
    <n v="3.6666666666666665"/>
    <n v="6"/>
    <x v="0"/>
  </r>
  <r>
    <x v="17"/>
    <x v="17"/>
    <x v="0"/>
    <x v="2"/>
    <x v="2"/>
    <n v="5"/>
    <n v="2.9"/>
    <x v="3"/>
    <x v="0"/>
    <n v="49.854500000000002"/>
    <n v="49.854500000000002"/>
    <n v="90.05"/>
    <n v="4.25"/>
    <n v="4"/>
    <x v="0"/>
  </r>
  <r>
    <x v="17"/>
    <x v="17"/>
    <x v="0"/>
    <x v="9"/>
    <x v="9"/>
    <n v="4"/>
    <n v="2.9"/>
    <x v="3"/>
    <x v="0"/>
    <n v="20.834199999999999"/>
    <n v="20.834199999999999"/>
    <n v="87.8"/>
    <n v="5"/>
    <n v="1"/>
    <x v="0"/>
  </r>
  <r>
    <x v="13"/>
    <x v="13"/>
    <x v="4"/>
    <x v="4"/>
    <x v="4"/>
    <n v="4"/>
    <n v="4.3"/>
    <x v="5"/>
    <x v="0"/>
    <n v="39.048000000000002"/>
    <n v="39.048000000000002"/>
    <n v="86.6"/>
    <n v="4"/>
    <n v="4"/>
    <x v="0"/>
  </r>
  <r>
    <x v="8"/>
    <x v="8"/>
    <x v="1"/>
    <x v="10"/>
    <x v="10"/>
    <n v="3.6666666666666665"/>
    <n v="4.2999999999999989"/>
    <x v="1"/>
    <x v="2"/>
    <n v="368.94479999999999"/>
    <n v="368.94479999999999"/>
    <n v="57.171428571428564"/>
    <n v="3.7142857142857144"/>
    <n v="18"/>
    <x v="3"/>
  </r>
  <r>
    <x v="20"/>
    <x v="20"/>
    <x v="1"/>
    <x v="5"/>
    <x v="5"/>
    <n v="4"/>
    <n v="3.1"/>
    <x v="3"/>
    <x v="2"/>
    <n v="23.666499999999999"/>
    <n v="23.666499999999999"/>
    <n v="59.2"/>
    <n v="4"/>
    <n v="2"/>
    <x v="2"/>
  </r>
  <r>
    <x v="13"/>
    <x v="13"/>
    <x v="0"/>
    <x v="10"/>
    <x v="10"/>
    <n v="4"/>
    <n v="4.0999999999999996"/>
    <x v="3"/>
    <x v="0"/>
    <n v="64.942400000000006"/>
    <n v="64.942400000000006"/>
    <n v="90.2"/>
    <n v="5"/>
    <n v="2"/>
    <x v="0"/>
  </r>
  <r>
    <x v="19"/>
    <x v="19"/>
    <x v="3"/>
    <x v="11"/>
    <x v="11"/>
    <n v="3.9090909090909092"/>
    <n v="4"/>
    <x v="4"/>
    <x v="0"/>
    <n v="170.8443"/>
    <n v="170.8443"/>
    <n v="84.636363636363654"/>
    <n v="4.6363636363636367"/>
    <n v="11"/>
    <x v="0"/>
  </r>
  <r>
    <x v="4"/>
    <x v="4"/>
    <x v="3"/>
    <x v="11"/>
    <x v="11"/>
    <n v="3.8181818181818183"/>
    <n v="3.899999999999999"/>
    <x v="4"/>
    <x v="2"/>
    <n v="187.1208"/>
    <n v="187.1208"/>
    <n v="54.436363636363637"/>
    <n v="3.5454545454545454"/>
    <n v="10"/>
    <x v="1"/>
  </r>
  <r>
    <x v="21"/>
    <x v="21"/>
    <x v="1"/>
    <x v="9"/>
    <x v="9"/>
    <n v="3.8636363636363638"/>
    <n v="3.5"/>
    <x v="0"/>
    <x v="1"/>
    <n v="408.94499999999999"/>
    <n v="408.94499999999999"/>
    <n v="74.27272727272728"/>
    <n v="3.8181818181818183"/>
    <n v="22"/>
    <x v="0"/>
  </r>
  <r>
    <x v="19"/>
    <x v="19"/>
    <x v="2"/>
    <x v="4"/>
    <x v="4"/>
    <n v="2.75"/>
    <n v="4.0999999999999996"/>
    <x v="0"/>
    <x v="0"/>
    <n v="148.44319999999999"/>
    <n v="148.44319999999999"/>
    <n v="78.2"/>
    <n v="4.5"/>
    <n v="4"/>
    <x v="0"/>
  </r>
  <r>
    <x v="20"/>
    <x v="20"/>
    <x v="0"/>
    <x v="0"/>
    <x v="0"/>
    <n v="3.5"/>
    <n v="3.5"/>
    <x v="5"/>
    <x v="2"/>
    <n v="76.620099999999994"/>
    <n v="76.620099999999994"/>
    <n v="58"/>
    <n v="4"/>
    <n v="4"/>
    <x v="0"/>
  </r>
  <r>
    <x v="1"/>
    <x v="1"/>
    <x v="1"/>
    <x v="8"/>
    <x v="8"/>
    <n v="3.125"/>
    <n v="2.6000000000000005"/>
    <x v="0"/>
    <x v="0"/>
    <n v="386.92970000000003"/>
    <n v="386.92970000000003"/>
    <n v="75.262500000000003"/>
    <n v="4.0625"/>
    <n v="16"/>
    <x v="0"/>
  </r>
  <r>
    <x v="15"/>
    <x v="15"/>
    <x v="2"/>
    <x v="5"/>
    <x v="5"/>
    <n v="3.6666666666666665"/>
    <n v="3.1"/>
    <x v="1"/>
    <x v="1"/>
    <n v="128.80860000000001"/>
    <n v="128.80860000000001"/>
    <n v="73.366666666666674"/>
    <n v="3.8333333333333335"/>
    <n v="5"/>
    <x v="1"/>
  </r>
  <r>
    <x v="13"/>
    <x v="13"/>
    <x v="2"/>
    <x v="4"/>
    <x v="4"/>
    <n v="4"/>
    <n v="4.4000000000000004"/>
    <x v="0"/>
    <x v="0"/>
    <n v="69.2042"/>
    <n v="69.2042"/>
    <n v="83.8"/>
    <n v="4"/>
    <n v="4"/>
    <x v="0"/>
  </r>
  <r>
    <x v="6"/>
    <x v="6"/>
    <x v="5"/>
    <x v="2"/>
    <x v="2"/>
    <n v="4.125"/>
    <n v="2.8000000000000003"/>
    <x v="4"/>
    <x v="3"/>
    <n v="179.41540000000001"/>
    <n v="179.41540000000001"/>
    <n v="63.6"/>
    <n v="4.25"/>
    <n v="7"/>
    <x v="1"/>
  </r>
  <r>
    <x v="4"/>
    <x v="4"/>
    <x v="2"/>
    <x v="7"/>
    <x v="7"/>
    <n v="3.6"/>
    <n v="3.7"/>
    <x v="0"/>
    <x v="2"/>
    <n v="158.4923"/>
    <n v="158.4923"/>
    <n v="55"/>
    <n v="3.8"/>
    <n v="8"/>
    <x v="2"/>
  </r>
  <r>
    <x v="16"/>
    <x v="16"/>
    <x v="0"/>
    <x v="11"/>
    <x v="11"/>
    <n v="4"/>
    <n v="3.2"/>
    <x v="5"/>
    <x v="1"/>
    <n v="42.432000000000002"/>
    <n v="42.432000000000002"/>
    <n v="78.400000000000006"/>
    <n v="4"/>
    <n v="2"/>
    <x v="0"/>
  </r>
  <r>
    <x v="21"/>
    <x v="21"/>
    <x v="0"/>
    <x v="10"/>
    <x v="10"/>
    <n v="3.1111111111111112"/>
    <n v="3.3000000000000003"/>
    <x v="1"/>
    <x v="1"/>
    <n v="169.17619999999999"/>
    <n v="169.17619999999999"/>
    <n v="72.933333333333323"/>
    <n v="4.333333333333333"/>
    <n v="9"/>
    <x v="0"/>
  </r>
  <r>
    <x v="6"/>
    <x v="6"/>
    <x v="3"/>
    <x v="8"/>
    <x v="8"/>
    <n v="2.75"/>
    <n v="2.8000000000000003"/>
    <x v="0"/>
    <x v="3"/>
    <n v="202.35509999999999"/>
    <n v="202.35509999999999"/>
    <n v="56.35"/>
    <n v="4.25"/>
    <n v="7"/>
    <x v="1"/>
  </r>
  <r>
    <x v="12"/>
    <x v="12"/>
    <x v="0"/>
    <x v="11"/>
    <x v="11"/>
    <n v="3"/>
    <n v="4.5"/>
    <x v="3"/>
    <x v="1"/>
    <n v="32.351999999999997"/>
    <n v="32.351999999999997"/>
    <n v="76.5"/>
    <n v="4.5"/>
    <n v="2"/>
    <x v="0"/>
  </r>
  <r>
    <x v="18"/>
    <x v="18"/>
    <x v="0"/>
    <x v="9"/>
    <x v="9"/>
    <n v="3"/>
    <n v="3.2"/>
    <x v="5"/>
    <x v="2"/>
    <n v="16.538599999999999"/>
    <n v="16.538599999999999"/>
    <n v="51.9"/>
    <n v="3.5"/>
    <n v="2"/>
    <x v="0"/>
  </r>
  <r>
    <x v="13"/>
    <x v="13"/>
    <x v="1"/>
    <x v="10"/>
    <x v="10"/>
    <n v="3.6956521739130435"/>
    <n v="4.200000000000002"/>
    <x v="1"/>
    <x v="0"/>
    <n v="519.46320000000003"/>
    <n v="519.46320000000003"/>
    <n v="83.443478260869568"/>
    <n v="4.1739130434782608"/>
    <n v="22"/>
    <x v="1"/>
  </r>
  <r>
    <x v="4"/>
    <x v="4"/>
    <x v="0"/>
    <x v="0"/>
    <x v="0"/>
    <n v="4.1428571428571432"/>
    <n v="4.3999999999999995"/>
    <x v="3"/>
    <x v="2"/>
    <n v="128.8647"/>
    <n v="128.8647"/>
    <n v="61.228571428571435"/>
    <n v="3.7142857142857144"/>
    <n v="6"/>
    <x v="1"/>
  </r>
  <r>
    <x v="19"/>
    <x v="19"/>
    <x v="1"/>
    <x v="3"/>
    <x v="3"/>
    <n v="4"/>
    <n v="4.2"/>
    <x v="1"/>
    <x v="0"/>
    <n v="151.02350000000001"/>
    <n v="151.02350000000001"/>
    <n v="87.733333333333334"/>
    <n v="4.666666666666667"/>
    <n v="9"/>
    <x v="0"/>
  </r>
  <r>
    <x v="16"/>
    <x v="16"/>
    <x v="0"/>
    <x v="5"/>
    <x v="5"/>
    <n v="2"/>
    <n v="3.2"/>
    <x v="5"/>
    <x v="1"/>
    <n v="19.242000000000001"/>
    <n v="19.242000000000001"/>
    <n v="68.900000000000006"/>
    <n v="4.5"/>
    <n v="0"/>
    <x v="2"/>
  </r>
  <r>
    <x v="16"/>
    <x v="16"/>
    <x v="0"/>
    <x v="4"/>
    <x v="4"/>
    <n v="3.6470588235294117"/>
    <n v="3.2000000000000006"/>
    <x v="5"/>
    <x v="1"/>
    <n v="334.89920000000001"/>
    <n v="334.89920000000001"/>
    <n v="79.811764705882354"/>
    <n v="4.7058823529411766"/>
    <n v="13"/>
    <x v="8"/>
  </r>
  <r>
    <x v="6"/>
    <x v="6"/>
    <x v="3"/>
    <x v="10"/>
    <x v="10"/>
    <n v="3.75"/>
    <n v="2.8"/>
    <x v="0"/>
    <x v="3"/>
    <n v="109.197"/>
    <n v="109.197"/>
    <n v="53.6"/>
    <n v="2.5"/>
    <n v="4"/>
    <x v="0"/>
  </r>
  <r>
    <x v="12"/>
    <x v="12"/>
    <x v="0"/>
    <x v="5"/>
    <x v="5"/>
    <n v="4.333333333333333"/>
    <n v="4.5"/>
    <x v="3"/>
    <x v="1"/>
    <n v="62.458100000000002"/>
    <n v="62.458100000000002"/>
    <n v="77"/>
    <n v="3"/>
    <n v="3"/>
    <x v="0"/>
  </r>
  <r>
    <x v="15"/>
    <x v="15"/>
    <x v="3"/>
    <x v="9"/>
    <x v="9"/>
    <n v="3.1"/>
    <n v="3.3"/>
    <x v="0"/>
    <x v="1"/>
    <n v="230.59800000000001"/>
    <n v="230.59800000000001"/>
    <n v="72.2"/>
    <n v="4.4000000000000004"/>
    <n v="10"/>
    <x v="0"/>
  </r>
  <r>
    <x v="2"/>
    <x v="2"/>
    <x v="1"/>
    <x v="4"/>
    <x v="4"/>
    <n v="3.6666666666666665"/>
    <n v="3"/>
    <x v="4"/>
    <x v="0"/>
    <n v="53.580500000000001"/>
    <n v="53.580500000000001"/>
    <n v="83"/>
    <n v="5"/>
    <n v="3"/>
    <x v="0"/>
  </r>
  <r>
    <x v="17"/>
    <x v="17"/>
    <x v="3"/>
    <x v="2"/>
    <x v="2"/>
    <n v="4"/>
    <n v="3.2000000000000006"/>
    <x v="4"/>
    <x v="0"/>
    <n v="57.983600000000003"/>
    <n v="57.983600000000003"/>
    <n v="85.4"/>
    <n v="5"/>
    <n v="3"/>
    <x v="0"/>
  </r>
  <r>
    <x v="21"/>
    <x v="21"/>
    <x v="2"/>
    <x v="2"/>
    <x v="2"/>
    <n v="3.0833333333333335"/>
    <n v="3.7999999999999994"/>
    <x v="4"/>
    <x v="1"/>
    <n v="228.68729999999999"/>
    <n v="228.68729999999999"/>
    <n v="73.849999999999994"/>
    <n v="4.75"/>
    <n v="11"/>
    <x v="1"/>
  </r>
  <r>
    <x v="6"/>
    <x v="6"/>
    <x v="4"/>
    <x v="3"/>
    <x v="3"/>
    <n v="3.5"/>
    <n v="3"/>
    <x v="2"/>
    <x v="3"/>
    <n v="14.6572"/>
    <n v="14.6572"/>
    <n v="61.5"/>
    <n v="3.5"/>
    <n v="2"/>
    <x v="0"/>
  </r>
  <r>
    <x v="13"/>
    <x v="13"/>
    <x v="0"/>
    <x v="0"/>
    <x v="0"/>
    <n v="2.8571428571428572"/>
    <n v="4.1000000000000005"/>
    <x v="3"/>
    <x v="0"/>
    <n v="212.4614"/>
    <n v="212.4614"/>
    <n v="77.628571428571433"/>
    <n v="3.8571428571428572"/>
    <n v="6"/>
    <x v="1"/>
  </r>
  <r>
    <x v="10"/>
    <x v="10"/>
    <x v="3"/>
    <x v="11"/>
    <x v="11"/>
    <n v="4.333333333333333"/>
    <n v="2.6999999999999997"/>
    <x v="0"/>
    <x v="2"/>
    <n v="133.8759"/>
    <n v="133.8759"/>
    <n v="58.955555555555556"/>
    <n v="4.1111111111111107"/>
    <n v="9"/>
    <x v="0"/>
  </r>
  <r>
    <x v="21"/>
    <x v="21"/>
    <x v="1"/>
    <x v="4"/>
    <x v="4"/>
    <n v="3.4"/>
    <n v="3.5"/>
    <x v="0"/>
    <x v="1"/>
    <n v="85.415400000000005"/>
    <n v="85.415400000000005"/>
    <n v="70.400000000000006"/>
    <n v="3.6"/>
    <n v="5"/>
    <x v="0"/>
  </r>
  <r>
    <x v="16"/>
    <x v="16"/>
    <x v="1"/>
    <x v="1"/>
    <x v="1"/>
    <n v="3.7333333333333334"/>
    <n v="3.5"/>
    <x v="3"/>
    <x v="1"/>
    <n v="255.4513"/>
    <n v="255.4513"/>
    <n v="79.400000000000006"/>
    <n v="4.5999999999999996"/>
    <n v="13"/>
    <x v="2"/>
  </r>
  <r>
    <x v="20"/>
    <x v="20"/>
    <x v="0"/>
    <x v="10"/>
    <x v="10"/>
    <n v="3.6666666666666665"/>
    <n v="3.5"/>
    <x v="5"/>
    <x v="2"/>
    <n v="104.3266"/>
    <n v="104.3266"/>
    <n v="60.666666666666664"/>
    <n v="4.333333333333333"/>
    <n v="6"/>
    <x v="0"/>
  </r>
  <r>
    <x v="12"/>
    <x v="12"/>
    <x v="2"/>
    <x v="2"/>
    <x v="2"/>
    <n v="3.2857142857142856"/>
    <n v="4.6000000000000005"/>
    <x v="0"/>
    <x v="1"/>
    <n v="172.40520000000001"/>
    <n v="172.40520000000001"/>
    <n v="73.914285714285711"/>
    <n v="4"/>
    <n v="6"/>
    <x v="1"/>
  </r>
  <r>
    <x v="20"/>
    <x v="20"/>
    <x v="3"/>
    <x v="4"/>
    <x v="4"/>
    <n v="3.6"/>
    <n v="3.3"/>
    <x v="0"/>
    <x v="2"/>
    <n v="142.51669999999999"/>
    <n v="142.51669999999999"/>
    <n v="55.2"/>
    <n v="4"/>
    <n v="8"/>
    <x v="2"/>
  </r>
  <r>
    <x v="10"/>
    <x v="10"/>
    <x v="1"/>
    <x v="11"/>
    <x v="11"/>
    <n v="2.9545454545454546"/>
    <n v="3.2999999999999985"/>
    <x v="3"/>
    <x v="2"/>
    <n v="409.48009999999999"/>
    <n v="409.48009999999999"/>
    <n v="54.918181818181814"/>
    <n v="4.3181818181818183"/>
    <n v="19"/>
    <x v="3"/>
  </r>
  <r>
    <x v="0"/>
    <x v="0"/>
    <x v="1"/>
    <x v="8"/>
    <x v="8"/>
    <n v="3.6153846153846154"/>
    <n v="2.899999999999999"/>
    <x v="4"/>
    <x v="0"/>
    <n v="360.91550000000001"/>
    <n v="360.91550000000001"/>
    <n v="76.723076923076931"/>
    <n v="3.8461538461538463"/>
    <n v="12"/>
    <x v="1"/>
  </r>
  <r>
    <x v="18"/>
    <x v="18"/>
    <x v="2"/>
    <x v="11"/>
    <x v="11"/>
    <n v="4"/>
    <n v="3.8"/>
    <x v="1"/>
    <x v="2"/>
    <n v="73.277199999999993"/>
    <n v="73.277199999999993"/>
    <n v="58.6"/>
    <n v="3.8"/>
    <n v="4"/>
    <x v="1"/>
  </r>
  <r>
    <x v="10"/>
    <x v="10"/>
    <x v="0"/>
    <x v="7"/>
    <x v="7"/>
    <n v="3.8571428571428572"/>
    <n v="3.1000000000000005"/>
    <x v="5"/>
    <x v="2"/>
    <n v="107.1897"/>
    <n v="107.1897"/>
    <n v="59.342857142857142"/>
    <n v="4"/>
    <n v="7"/>
    <x v="0"/>
  </r>
  <r>
    <x v="17"/>
    <x v="17"/>
    <x v="4"/>
    <x v="4"/>
    <x v="4"/>
    <n v="3.6"/>
    <n v="3.3"/>
    <x v="5"/>
    <x v="0"/>
    <n v="73.102099999999993"/>
    <n v="73.102099999999993"/>
    <n v="82.2"/>
    <n v="4"/>
    <n v="4"/>
    <x v="1"/>
  </r>
  <r>
    <x v="10"/>
    <x v="10"/>
    <x v="1"/>
    <x v="6"/>
    <x v="6"/>
    <n v="3.5"/>
    <n v="3.3"/>
    <x v="3"/>
    <x v="2"/>
    <n v="73.415400000000005"/>
    <n v="73.415400000000005"/>
    <n v="59.1"/>
    <n v="4.5"/>
    <n v="4"/>
    <x v="0"/>
  </r>
  <r>
    <x v="3"/>
    <x v="3"/>
    <x v="0"/>
    <x v="5"/>
    <x v="5"/>
    <n v="3.75"/>
    <n v="1.8000000000000005"/>
    <x v="0"/>
    <x v="1"/>
    <n v="112.4594"/>
    <n v="112.4594"/>
    <n v="73.183333333333337"/>
    <n v="4.416666666666667"/>
    <n v="12"/>
    <x v="0"/>
  </r>
  <r>
    <x v="2"/>
    <x v="2"/>
    <x v="0"/>
    <x v="4"/>
    <x v="4"/>
    <n v="3.5"/>
    <n v="2.899999999999999"/>
    <x v="0"/>
    <x v="0"/>
    <n v="230.75989999999999"/>
    <n v="230.75989999999999"/>
    <n v="76.966666666666669"/>
    <n v="3.8333333333333335"/>
    <n v="12"/>
    <x v="0"/>
  </r>
  <r>
    <x v="21"/>
    <x v="21"/>
    <x v="0"/>
    <x v="4"/>
    <x v="4"/>
    <n v="3.6428571428571428"/>
    <n v="3.2999999999999994"/>
    <x v="1"/>
    <x v="1"/>
    <n v="228.62799999999999"/>
    <n v="228.62799999999999"/>
    <n v="73.742857142857133"/>
    <n v="3.8571428571428572"/>
    <n v="14"/>
    <x v="0"/>
  </r>
  <r>
    <x v="10"/>
    <x v="10"/>
    <x v="3"/>
    <x v="8"/>
    <x v="8"/>
    <n v="3.75"/>
    <n v="2.6999999999999997"/>
    <x v="0"/>
    <x v="2"/>
    <n v="134.47810000000001"/>
    <n v="134.47810000000001"/>
    <n v="53.65"/>
    <n v="3.75"/>
    <n v="8"/>
    <x v="0"/>
  </r>
  <r>
    <x v="7"/>
    <x v="7"/>
    <x v="4"/>
    <x v="4"/>
    <x v="4"/>
    <n v="4.166666666666667"/>
    <n v="2.4"/>
    <x v="5"/>
    <x v="2"/>
    <n v="90.611099999999993"/>
    <n v="90.611099999999993"/>
    <n v="57.3"/>
    <n v="3.5"/>
    <n v="5"/>
    <x v="1"/>
  </r>
  <r>
    <x v="10"/>
    <x v="10"/>
    <x v="0"/>
    <x v="4"/>
    <x v="4"/>
    <n v="4.0999999999999996"/>
    <n v="3.100000000000001"/>
    <x v="5"/>
    <x v="2"/>
    <n v="168.7859"/>
    <n v="168.7859"/>
    <n v="61.3"/>
    <n v="4.0999999999999996"/>
    <n v="20"/>
    <x v="0"/>
  </r>
  <r>
    <x v="19"/>
    <x v="19"/>
    <x v="2"/>
    <x v="7"/>
    <x v="7"/>
    <n v="3.1666666666666665"/>
    <n v="4.1000000000000005"/>
    <x v="0"/>
    <x v="0"/>
    <n v="121.76390000000001"/>
    <n v="121.76390000000001"/>
    <n v="81.533333333333331"/>
    <n v="4.666666666666667"/>
    <n v="6"/>
    <x v="0"/>
  </r>
  <r>
    <x v="6"/>
    <x v="6"/>
    <x v="0"/>
    <x v="2"/>
    <x v="2"/>
    <n v="3.5"/>
    <n v="3.5"/>
    <x v="5"/>
    <x v="3"/>
    <n v="116.967"/>
    <n v="116.967"/>
    <n v="66.5"/>
    <n v="4.5"/>
    <n v="6"/>
    <x v="0"/>
  </r>
  <r>
    <x v="6"/>
    <x v="6"/>
    <x v="3"/>
    <x v="3"/>
    <x v="3"/>
    <n v="3.7857142857142856"/>
    <n v="2.8"/>
    <x v="0"/>
    <x v="3"/>
    <n v="239.7242"/>
    <n v="239.7242"/>
    <n v="59.528571428571425"/>
    <n v="3.6428571428571428"/>
    <n v="14"/>
    <x v="0"/>
  </r>
  <r>
    <x v="15"/>
    <x v="15"/>
    <x v="1"/>
    <x v="10"/>
    <x v="10"/>
    <n v="3.1875"/>
    <n v="2.7000000000000006"/>
    <x v="3"/>
    <x v="1"/>
    <n v="328.94909999999999"/>
    <n v="328.94909999999999"/>
    <n v="70.587500000000006"/>
    <n v="3.8125"/>
    <n v="15"/>
    <x v="1"/>
  </r>
  <r>
    <x v="13"/>
    <x v="13"/>
    <x v="2"/>
    <x v="6"/>
    <x v="6"/>
    <n v="1.75"/>
    <n v="4.4000000000000004"/>
    <x v="0"/>
    <x v="0"/>
    <n v="180.959"/>
    <n v="180.959"/>
    <n v="70.3"/>
    <n v="4"/>
    <n v="2"/>
    <x v="2"/>
  </r>
  <r>
    <x v="5"/>
    <x v="5"/>
    <x v="0"/>
    <x v="5"/>
    <x v="5"/>
    <n v="3"/>
    <n v="3.7"/>
    <x v="3"/>
    <x v="2"/>
    <n v="41.2697"/>
    <n v="41.2697"/>
    <n v="51.9"/>
    <n v="3.5"/>
    <n v="2"/>
    <x v="0"/>
  </r>
  <r>
    <x v="1"/>
    <x v="1"/>
    <x v="1"/>
    <x v="5"/>
    <x v="5"/>
    <n v="3"/>
    <n v="2.6000000000000005"/>
    <x v="0"/>
    <x v="0"/>
    <n v="186.73419999999999"/>
    <n v="186.73419999999999"/>
    <n v="71.7"/>
    <n v="3.5"/>
    <n v="8"/>
    <x v="2"/>
  </r>
  <r>
    <x v="20"/>
    <x v="20"/>
    <x v="1"/>
    <x v="1"/>
    <x v="1"/>
    <n v="3.9"/>
    <n v="3.100000000000001"/>
    <x v="3"/>
    <x v="2"/>
    <n v="327.84320000000002"/>
    <n v="327.84320000000002"/>
    <n v="59.35"/>
    <n v="4.1500000000000004"/>
    <n v="19"/>
    <x v="1"/>
  </r>
  <r>
    <x v="2"/>
    <x v="2"/>
    <x v="1"/>
    <x v="6"/>
    <x v="6"/>
    <n v="5"/>
    <n v="3"/>
    <x v="4"/>
    <x v="0"/>
    <n v="44.162999999999997"/>
    <n v="44.162999999999997"/>
    <n v="91"/>
    <n v="5"/>
    <n v="1"/>
    <x v="0"/>
  </r>
  <r>
    <x v="17"/>
    <x v="17"/>
    <x v="2"/>
    <x v="11"/>
    <x v="11"/>
    <n v="3.1111111111111112"/>
    <n v="2.8000000000000003"/>
    <x v="0"/>
    <x v="0"/>
    <n v="236.31950000000001"/>
    <n v="236.31950000000001"/>
    <n v="73.599999999999994"/>
    <n v="3.6666666666666665"/>
    <n v="9"/>
    <x v="0"/>
  </r>
  <r>
    <x v="13"/>
    <x v="13"/>
    <x v="0"/>
    <x v="4"/>
    <x v="4"/>
    <n v="4.333333333333333"/>
    <n v="4.1000000000000005"/>
    <x v="3"/>
    <x v="0"/>
    <n v="165.3212"/>
    <n v="165.3212"/>
    <n v="86.644444444444446"/>
    <n v="3.8888888888888888"/>
    <n v="9"/>
    <x v="0"/>
  </r>
  <r>
    <x v="12"/>
    <x v="12"/>
    <x v="3"/>
    <x v="9"/>
    <x v="9"/>
    <n v="4"/>
    <n v="4.2999999999999989"/>
    <x v="4"/>
    <x v="1"/>
    <n v="222.8288"/>
    <n v="222.8288"/>
    <n v="78.099999999999994"/>
    <n v="4.3"/>
    <n v="10"/>
    <x v="0"/>
  </r>
  <r>
    <x v="20"/>
    <x v="20"/>
    <x v="0"/>
    <x v="5"/>
    <x v="5"/>
    <n v="3.25"/>
    <n v="3.5"/>
    <x v="5"/>
    <x v="2"/>
    <n v="59.766300000000001"/>
    <n v="59.766300000000001"/>
    <n v="59"/>
    <n v="4.5"/>
    <n v="2"/>
    <x v="2"/>
  </r>
  <r>
    <x v="13"/>
    <x v="13"/>
    <x v="4"/>
    <x v="6"/>
    <x v="6"/>
    <n v="3"/>
    <n v="4.3"/>
    <x v="5"/>
    <x v="0"/>
    <n v="156.30940000000001"/>
    <n v="156.30940000000001"/>
    <n v="75.599999999999994"/>
    <n v="3"/>
    <n v="1"/>
    <x v="3"/>
  </r>
  <r>
    <x v="8"/>
    <x v="8"/>
    <x v="0"/>
    <x v="11"/>
    <x v="11"/>
    <n v="3.5"/>
    <n v="3.8000000000000003"/>
    <x v="3"/>
    <x v="2"/>
    <n v="37.489600000000003"/>
    <n v="37.489600000000003"/>
    <n v="59.266666666666666"/>
    <n v="4.333333333333333"/>
    <n v="5"/>
    <x v="1"/>
  </r>
  <r>
    <x v="3"/>
    <x v="3"/>
    <x v="0"/>
    <x v="9"/>
    <x v="9"/>
    <n v="3.3333333333333335"/>
    <n v="1.8"/>
    <x v="0"/>
    <x v="1"/>
    <n v="41.783499999999997"/>
    <n v="41.783499999999997"/>
    <n v="68.599999999999994"/>
    <n v="4"/>
    <n v="3"/>
    <x v="0"/>
  </r>
  <r>
    <x v="6"/>
    <x v="6"/>
    <x v="0"/>
    <x v="7"/>
    <x v="7"/>
    <n v="4"/>
    <n v="3.5"/>
    <x v="5"/>
    <x v="3"/>
    <n v="47.081499999999998"/>
    <n v="47.081499999999998"/>
    <n v="64.5"/>
    <n v="3.5"/>
    <n v="2"/>
    <x v="0"/>
  </r>
  <r>
    <x v="11"/>
    <x v="11"/>
    <x v="1"/>
    <x v="7"/>
    <x v="7"/>
    <n v="3.8181818181818183"/>
    <n v="4.5999999999999979"/>
    <x v="0"/>
    <x v="0"/>
    <n v="443.67419999999998"/>
    <n v="443.67419999999998"/>
    <n v="82.427272727272722"/>
    <n v="3.8636363636363638"/>
    <n v="21"/>
    <x v="1"/>
  </r>
  <r>
    <x v="18"/>
    <x v="18"/>
    <x v="0"/>
    <x v="2"/>
    <x v="2"/>
    <n v="1"/>
    <n v="3.2"/>
    <x v="5"/>
    <x v="2"/>
    <n v="10.1556"/>
    <n v="10.1556"/>
    <n v="44.9"/>
    <n v="4.5"/>
    <n v="2"/>
    <x v="0"/>
  </r>
  <r>
    <x v="14"/>
    <x v="14"/>
    <x v="0"/>
    <x v="3"/>
    <x v="3"/>
    <n v="3.3333333333333335"/>
    <n v="3.2000000000000011"/>
    <x v="0"/>
    <x v="3"/>
    <n v="363.27749999999997"/>
    <n v="363.27749999999997"/>
    <n v="59.677777777777784"/>
    <n v="4.0555555555555554"/>
    <n v="16"/>
    <x v="2"/>
  </r>
  <r>
    <x v="10"/>
    <x v="10"/>
    <x v="5"/>
    <x v="8"/>
    <x v="8"/>
    <n v="3.08"/>
    <n v="3.1"/>
    <x v="4"/>
    <x v="2"/>
    <n v="356.24020000000002"/>
    <n v="356.24020000000002"/>
    <n v="51.879999999999995"/>
    <n v="4.24"/>
    <n v="24"/>
    <x v="1"/>
  </r>
  <r>
    <x v="12"/>
    <x v="12"/>
    <x v="0"/>
    <x v="2"/>
    <x v="2"/>
    <n v="3.7142857142857144"/>
    <n v="4.5"/>
    <x v="3"/>
    <x v="1"/>
    <n v="80.108999999999995"/>
    <n v="80.108999999999995"/>
    <n v="77.571428571428584"/>
    <n v="3.8571428571428572"/>
    <n v="7"/>
    <x v="0"/>
  </r>
  <r>
    <x v="9"/>
    <x v="9"/>
    <x v="1"/>
    <x v="9"/>
    <x v="9"/>
    <n v="3.36"/>
    <n v="4.200000000000002"/>
    <x v="0"/>
    <x v="2"/>
    <n v="374.73630000000003"/>
    <n v="374.73630000000003"/>
    <n v="56.760000000000005"/>
    <n v="4.24"/>
    <n v="24"/>
    <x v="1"/>
  </r>
  <r>
    <x v="13"/>
    <x v="13"/>
    <x v="3"/>
    <x v="2"/>
    <x v="2"/>
    <n v="3.1666666666666665"/>
    <n v="4.3999999999999995"/>
    <x v="4"/>
    <x v="0"/>
    <n v="67.823700000000002"/>
    <n v="67.823700000000002"/>
    <n v="78.633333333333326"/>
    <n v="4.166666666666667"/>
    <n v="4"/>
    <x v="2"/>
  </r>
  <r>
    <x v="19"/>
    <x v="19"/>
    <x v="0"/>
    <x v="9"/>
    <x v="9"/>
    <n v="3.6"/>
    <n v="4.4000000000000004"/>
    <x v="3"/>
    <x v="0"/>
    <n v="97.997900000000001"/>
    <n v="97.997900000000001"/>
    <n v="84.4"/>
    <n v="4.2"/>
    <n v="5"/>
    <x v="0"/>
  </r>
  <r>
    <x v="10"/>
    <x v="10"/>
    <x v="5"/>
    <x v="2"/>
    <x v="2"/>
    <n v="3.3333333333333335"/>
    <n v="3.100000000000001"/>
    <x v="4"/>
    <x v="2"/>
    <n v="255.7405"/>
    <n v="255.7405"/>
    <n v="51.366666666666674"/>
    <n v="3.8333333333333335"/>
    <n v="12"/>
    <x v="0"/>
  </r>
  <r>
    <x v="11"/>
    <x v="11"/>
    <x v="0"/>
    <x v="1"/>
    <x v="1"/>
    <n v="3.5"/>
    <n v="4.9000000000000004"/>
    <x v="1"/>
    <x v="0"/>
    <n v="69.150300000000001"/>
    <n v="69.150300000000001"/>
    <n v="86.55"/>
    <n v="4.75"/>
    <n v="3"/>
    <x v="1"/>
  </r>
  <r>
    <x v="9"/>
    <x v="9"/>
    <x v="4"/>
    <x v="4"/>
    <x v="4"/>
    <n v="2.8"/>
    <n v="4.4000000000000004"/>
    <x v="3"/>
    <x v="2"/>
    <n v="128.0017"/>
    <n v="128.0017"/>
    <n v="52.6"/>
    <n v="3.6"/>
    <n v="5"/>
    <x v="0"/>
  </r>
  <r>
    <x v="13"/>
    <x v="13"/>
    <x v="3"/>
    <x v="7"/>
    <x v="7"/>
    <n v="3.75"/>
    <n v="4.4000000000000004"/>
    <x v="4"/>
    <x v="0"/>
    <n v="75.964200000000005"/>
    <n v="75.964200000000005"/>
    <n v="77.55"/>
    <n v="3.25"/>
    <n v="4"/>
    <x v="0"/>
  </r>
  <r>
    <x v="6"/>
    <x v="6"/>
    <x v="0"/>
    <x v="6"/>
    <x v="6"/>
    <n v="3.4090909090909092"/>
    <n v="3.5"/>
    <x v="5"/>
    <x v="3"/>
    <n v="368.98520000000002"/>
    <n v="368.98520000000002"/>
    <n v="64.363636363636374"/>
    <n v="4.1818181818181817"/>
    <n v="20"/>
    <x v="2"/>
  </r>
  <r>
    <x v="12"/>
    <x v="12"/>
    <x v="1"/>
    <x v="7"/>
    <x v="7"/>
    <n v="4.0952380952380949"/>
    <n v="5"/>
    <x v="1"/>
    <x v="1"/>
    <n v="355.48"/>
    <n v="355.48"/>
    <n v="82"/>
    <n v="4.2857142857142856"/>
    <n v="21"/>
    <x v="0"/>
  </r>
  <r>
    <x v="8"/>
    <x v="8"/>
    <x v="3"/>
    <x v="4"/>
    <x v="4"/>
    <n v="3.0833333333333335"/>
    <n v="4.5"/>
    <x v="4"/>
    <x v="2"/>
    <n v="175.47460000000001"/>
    <n v="175.47460000000001"/>
    <n v="53.916666666666664"/>
    <n v="4.083333333333333"/>
    <n v="11"/>
    <x v="1"/>
  </r>
  <r>
    <x v="17"/>
    <x v="17"/>
    <x v="3"/>
    <x v="0"/>
    <x v="0"/>
    <n v="5"/>
    <n v="3.2000000000000006"/>
    <x v="4"/>
    <x v="0"/>
    <n v="27.446300000000001"/>
    <n v="27.446300000000001"/>
    <n v="86.4"/>
    <n v="4"/>
    <n v="3"/>
    <x v="0"/>
  </r>
  <r>
    <x v="21"/>
    <x v="21"/>
    <x v="1"/>
    <x v="5"/>
    <x v="5"/>
    <n v="4.25"/>
    <n v="3.5"/>
    <x v="0"/>
    <x v="1"/>
    <n v="33.579000000000001"/>
    <n v="33.579000000000001"/>
    <n v="75"/>
    <n v="3.5"/>
    <n v="3"/>
    <x v="1"/>
  </r>
  <r>
    <x v="18"/>
    <x v="18"/>
    <x v="5"/>
    <x v="1"/>
    <x v="1"/>
    <n v="3.8571428571428572"/>
    <n v="3.2000000000000006"/>
    <x v="4"/>
    <x v="2"/>
    <n v="327.64269999999999"/>
    <n v="327.64269999999999"/>
    <n v="56.971428571428575"/>
    <n v="4.2857142857142856"/>
    <n v="19"/>
    <x v="2"/>
  </r>
  <r>
    <x v="8"/>
    <x v="8"/>
    <x v="3"/>
    <x v="6"/>
    <x v="6"/>
    <n v="3.7142857142857144"/>
    <n v="4.5"/>
    <x v="4"/>
    <x v="2"/>
    <n v="158.62960000000001"/>
    <n v="158.62960000000001"/>
    <n v="58.357142857142854"/>
    <n v="4.2142857142857144"/>
    <n v="14"/>
    <x v="0"/>
  </r>
  <r>
    <x v="19"/>
    <x v="19"/>
    <x v="3"/>
    <x v="5"/>
    <x v="5"/>
    <n v="3.1"/>
    <n v="4"/>
    <x v="4"/>
    <x v="0"/>
    <n v="201.99369999999999"/>
    <n v="199.02449999999999"/>
    <n v="77.099999999999994"/>
    <n v="4.0999999999999996"/>
    <n v="9"/>
    <x v="0"/>
  </r>
  <r>
    <x v="19"/>
    <x v="19"/>
    <x v="0"/>
    <x v="5"/>
    <x v="5"/>
    <n v="4"/>
    <n v="4.4000000000000004"/>
    <x v="3"/>
    <x v="0"/>
    <n v="42.0625"/>
    <n v="42.0625"/>
    <n v="85.8"/>
    <n v="4"/>
    <n v="4"/>
    <x v="0"/>
  </r>
  <r>
    <x v="15"/>
    <x v="15"/>
    <x v="4"/>
    <x v="6"/>
    <x v="6"/>
    <n v="2.4"/>
    <n v="2.9"/>
    <x v="2"/>
    <x v="1"/>
    <n v="170.5872"/>
    <n v="170.5872"/>
    <n v="69.2"/>
    <n v="4"/>
    <n v="5"/>
    <x v="0"/>
  </r>
  <r>
    <x v="14"/>
    <x v="14"/>
    <x v="0"/>
    <x v="1"/>
    <x v="1"/>
    <n v="3"/>
    <n v="3.2"/>
    <x v="0"/>
    <x v="3"/>
    <n v="24.852599999999999"/>
    <n v="24.852599999999999"/>
    <n v="57.4"/>
    <n v="4"/>
    <n v="2"/>
    <x v="0"/>
  </r>
  <r>
    <x v="6"/>
    <x v="6"/>
    <x v="3"/>
    <x v="4"/>
    <x v="4"/>
    <n v="3.2"/>
    <n v="2.8000000000000003"/>
    <x v="0"/>
    <x v="3"/>
    <n v="224.92250000000001"/>
    <n v="224.92250000000001"/>
    <n v="59.8"/>
    <n v="4.4000000000000004"/>
    <n v="9"/>
    <x v="1"/>
  </r>
  <r>
    <x v="4"/>
    <x v="4"/>
    <x v="1"/>
    <x v="3"/>
    <x v="3"/>
    <n v="4"/>
    <n v="4"/>
    <x v="1"/>
    <x v="2"/>
    <n v="54.707500000000003"/>
    <n v="54.707500000000003"/>
    <n v="57"/>
    <n v="3.4"/>
    <n v="4"/>
    <x v="1"/>
  </r>
  <r>
    <x v="7"/>
    <x v="7"/>
    <x v="0"/>
    <x v="6"/>
    <x v="6"/>
    <n v="3.2307692307692308"/>
    <n v="2.5"/>
    <x v="3"/>
    <x v="2"/>
    <n v="259.48259999999999"/>
    <n v="259.48259999999999"/>
    <n v="55.307692307692307"/>
    <n v="4.384615384615385"/>
    <n v="12"/>
    <x v="1"/>
  </r>
  <r>
    <x v="11"/>
    <x v="11"/>
    <x v="0"/>
    <x v="11"/>
    <x v="11"/>
    <n v="3.6"/>
    <n v="4.9000000000000004"/>
    <x v="1"/>
    <x v="0"/>
    <n v="100.18940000000001"/>
    <n v="100.18940000000001"/>
    <n v="87.4"/>
    <n v="4.8"/>
    <n v="5"/>
    <x v="0"/>
  </r>
  <r>
    <x v="12"/>
    <x v="12"/>
    <x v="1"/>
    <x v="3"/>
    <x v="3"/>
    <n v="3.7777777777777777"/>
    <n v="5"/>
    <x v="1"/>
    <x v="1"/>
    <n v="120.9995"/>
    <n v="120.9995"/>
    <n v="81.444444444444443"/>
    <n v="4.5555555555555554"/>
    <n v="9"/>
    <x v="0"/>
  </r>
  <r>
    <x v="11"/>
    <x v="11"/>
    <x v="4"/>
    <x v="4"/>
    <x v="4"/>
    <n v="3.5"/>
    <n v="4.8"/>
    <x v="3"/>
    <x v="0"/>
    <n v="88.483900000000006"/>
    <n v="88.483900000000006"/>
    <n v="84.85"/>
    <n v="4.25"/>
    <n v="4"/>
    <x v="0"/>
  </r>
  <r>
    <x v="4"/>
    <x v="4"/>
    <x v="0"/>
    <x v="8"/>
    <x v="8"/>
    <n v="3.6666666666666665"/>
    <n v="4.3999999999999995"/>
    <x v="3"/>
    <x v="2"/>
    <n v="159.03210000000001"/>
    <n v="159.03210000000001"/>
    <n v="62.3"/>
    <n v="4.5"/>
    <n v="4"/>
    <x v="2"/>
  </r>
  <r>
    <x v="20"/>
    <x v="20"/>
    <x v="2"/>
    <x v="3"/>
    <x v="3"/>
    <n v="3.3"/>
    <n v="3.1000000000000005"/>
    <x v="1"/>
    <x v="2"/>
    <n v="255.48689999999999"/>
    <n v="255.48689999999999"/>
    <n v="53"/>
    <n v="3.8"/>
    <n v="10"/>
    <x v="0"/>
  </r>
  <r>
    <x v="11"/>
    <x v="11"/>
    <x v="0"/>
    <x v="8"/>
    <x v="8"/>
    <n v="2.8333333333333335"/>
    <n v="4.8999999999999995"/>
    <x v="1"/>
    <x v="0"/>
    <n v="165.84639999999999"/>
    <n v="165.84639999999999"/>
    <n v="77.966666666666669"/>
    <n v="3.8333333333333335"/>
    <n v="6"/>
    <x v="0"/>
  </r>
  <r>
    <x v="17"/>
    <x v="17"/>
    <x v="3"/>
    <x v="1"/>
    <x v="1"/>
    <n v="3.8888888888888888"/>
    <n v="3.1999999999999997"/>
    <x v="4"/>
    <x v="0"/>
    <n v="92.235299999999995"/>
    <n v="92.235299999999995"/>
    <n v="79.733333333333334"/>
    <n v="4"/>
    <n v="8"/>
    <x v="1"/>
  </r>
  <r>
    <x v="15"/>
    <x v="15"/>
    <x v="2"/>
    <x v="1"/>
    <x v="1"/>
    <n v="2.6"/>
    <n v="3.1"/>
    <x v="1"/>
    <x v="1"/>
    <n v="72.313000000000002"/>
    <n v="72.313000000000002"/>
    <n v="65.8"/>
    <n v="3.6"/>
    <n v="5"/>
    <x v="0"/>
  </r>
  <r>
    <x v="16"/>
    <x v="16"/>
    <x v="3"/>
    <x v="9"/>
    <x v="9"/>
    <n v="3.4285714285714284"/>
    <n v="4"/>
    <x v="0"/>
    <x v="1"/>
    <n v="203.51929999999999"/>
    <n v="203.51929999999999"/>
    <n v="72.142857142857139"/>
    <n v="3.7142857142857144"/>
    <n v="7"/>
    <x v="0"/>
  </r>
  <r>
    <x v="6"/>
    <x v="6"/>
    <x v="1"/>
    <x v="8"/>
    <x v="8"/>
    <n v="3.3333333333333335"/>
    <n v="3"/>
    <x v="3"/>
    <x v="3"/>
    <n v="236.74289999999999"/>
    <n v="236.74289999999999"/>
    <n v="62"/>
    <n v="4.2"/>
    <n v="14"/>
    <x v="1"/>
  </r>
  <r>
    <x v="11"/>
    <x v="11"/>
    <x v="1"/>
    <x v="6"/>
    <x v="6"/>
    <n v="2.6"/>
    <n v="4.5999999999999996"/>
    <x v="0"/>
    <x v="0"/>
    <n v="164.10300000000001"/>
    <n v="164.10300000000001"/>
    <n v="69.8"/>
    <n v="2.8"/>
    <n v="5"/>
    <x v="0"/>
  </r>
  <r>
    <x v="19"/>
    <x v="19"/>
    <x v="0"/>
    <x v="2"/>
    <x v="2"/>
    <n v="4"/>
    <n v="4.4000000000000004"/>
    <x v="3"/>
    <x v="0"/>
    <n v="110.46559999999999"/>
    <n v="110.46559999999999"/>
    <n v="85.8"/>
    <n v="4"/>
    <n v="5"/>
    <x v="0"/>
  </r>
  <r>
    <x v="15"/>
    <x v="15"/>
    <x v="3"/>
    <x v="3"/>
    <x v="3"/>
    <n v="3.3846153846153846"/>
    <n v="3.2999999999999994"/>
    <x v="0"/>
    <x v="1"/>
    <n v="236.1309"/>
    <n v="236.1309"/>
    <n v="72.292307692307688"/>
    <n v="4.0769230769230766"/>
    <n v="11"/>
    <x v="2"/>
  </r>
  <r>
    <x v="19"/>
    <x v="19"/>
    <x v="1"/>
    <x v="11"/>
    <x v="11"/>
    <n v="3.2666666666666666"/>
    <n v="4.2000000000000011"/>
    <x v="1"/>
    <x v="0"/>
    <n v="314.84199999999998"/>
    <n v="314.84199999999998"/>
    <n v="80.333333333333343"/>
    <n v="4.0666666666666664"/>
    <n v="15"/>
    <x v="0"/>
  </r>
  <r>
    <x v="3"/>
    <x v="3"/>
    <x v="4"/>
    <x v="4"/>
    <x v="4"/>
    <n v="4.5999999999999996"/>
    <n v="2.1"/>
    <x v="1"/>
    <x v="1"/>
    <n v="78.573700000000002"/>
    <n v="78.573700000000002"/>
    <n v="76.8"/>
    <n v="3.8"/>
    <n v="4"/>
    <x v="1"/>
  </r>
  <r>
    <x v="1"/>
    <x v="1"/>
    <x v="1"/>
    <x v="10"/>
    <x v="10"/>
    <n v="3.625"/>
    <n v="2.6000000000000005"/>
    <x v="0"/>
    <x v="0"/>
    <n v="351.10629999999998"/>
    <n v="351.10629999999998"/>
    <n v="78.262500000000003"/>
    <n v="4.0625"/>
    <n v="15"/>
    <x v="1"/>
  </r>
  <r>
    <x v="1"/>
    <x v="1"/>
    <x v="0"/>
    <x v="2"/>
    <x v="2"/>
    <n v="3.75"/>
    <n v="3"/>
    <x v="1"/>
    <x v="0"/>
    <n v="42.438600000000001"/>
    <n v="42.438600000000001"/>
    <n v="83"/>
    <n v="4.5"/>
    <n v="4"/>
    <x v="0"/>
  </r>
  <r>
    <x v="13"/>
    <x v="13"/>
    <x v="0"/>
    <x v="8"/>
    <x v="8"/>
    <n v="4.5"/>
    <n v="4.0999999999999996"/>
    <x v="3"/>
    <x v="0"/>
    <n v="26.411100000000001"/>
    <n v="26.411100000000001"/>
    <n v="80.7"/>
    <n v="2.5"/>
    <n v="2"/>
    <x v="0"/>
  </r>
  <r>
    <x v="8"/>
    <x v="8"/>
    <x v="0"/>
    <x v="7"/>
    <x v="7"/>
    <n v="4"/>
    <n v="3.7999999999999994"/>
    <x v="3"/>
    <x v="2"/>
    <n v="49.215499999999999"/>
    <n v="49.215499999999999"/>
    <n v="53.933333333333323"/>
    <n v="2.6666666666666665"/>
    <n v="3"/>
    <x v="0"/>
  </r>
  <r>
    <x v="11"/>
    <x v="11"/>
    <x v="1"/>
    <x v="3"/>
    <x v="3"/>
    <n v="3.3636363636363638"/>
    <n v="4.6000000000000005"/>
    <x v="0"/>
    <x v="0"/>
    <n v="229.3115"/>
    <n v="229.3115"/>
    <n v="82.2"/>
    <n v="4.3636363636363633"/>
    <n v="9"/>
    <x v="2"/>
  </r>
  <r>
    <x v="16"/>
    <x v="16"/>
    <x v="1"/>
    <x v="11"/>
    <x v="11"/>
    <n v="3.1764705882352939"/>
    <n v="3.5"/>
    <x v="3"/>
    <x v="1"/>
    <n v="310.54390000000001"/>
    <n v="310.54390000000001"/>
    <n v="72.764705882352942"/>
    <n v="3.9411764705882355"/>
    <n v="15"/>
    <x v="2"/>
  </r>
  <r>
    <x v="2"/>
    <x v="2"/>
    <x v="0"/>
    <x v="6"/>
    <x v="6"/>
    <n v="3.4230769230769229"/>
    <n v="2.8999999999999995"/>
    <x v="0"/>
    <x v="0"/>
    <n v="614.92989999999998"/>
    <n v="614.92989999999998"/>
    <n v="78.107692307692304"/>
    <n v="4.1538461538461542"/>
    <n v="23"/>
    <x v="3"/>
  </r>
  <r>
    <x v="2"/>
    <x v="2"/>
    <x v="4"/>
    <x v="3"/>
    <x v="3"/>
    <n v="4"/>
    <n v="3.2999999999999994"/>
    <x v="1"/>
    <x v="0"/>
    <n v="27.816099999999999"/>
    <n v="27.816099999999999"/>
    <n v="87.6"/>
    <n v="5"/>
    <n v="3"/>
    <x v="0"/>
  </r>
  <r>
    <x v="21"/>
    <x v="21"/>
    <x v="1"/>
    <x v="11"/>
    <x v="11"/>
    <n v="3.8"/>
    <n v="3.5"/>
    <x v="0"/>
    <x v="1"/>
    <n v="244.4385"/>
    <n v="244.4385"/>
    <n v="77.466666666666669"/>
    <n v="4.5333333333333332"/>
    <n v="15"/>
    <x v="0"/>
  </r>
  <r>
    <x v="14"/>
    <x v="14"/>
    <x v="1"/>
    <x v="8"/>
    <x v="8"/>
    <n v="3.6923076923076925"/>
    <n v="3.600000000000001"/>
    <x v="4"/>
    <x v="3"/>
    <n v="328.11360000000002"/>
    <n v="328.11360000000002"/>
    <n v="60.969230769230762"/>
    <n v="3.9230769230769229"/>
    <n v="13"/>
    <x v="0"/>
  </r>
  <r>
    <x v="4"/>
    <x v="4"/>
    <x v="0"/>
    <x v="9"/>
    <x v="9"/>
    <n v="3.4"/>
    <n v="4.4000000000000004"/>
    <x v="3"/>
    <x v="2"/>
    <n v="42.746499999999997"/>
    <n v="42.746499999999997"/>
    <n v="57.2"/>
    <n v="3.8"/>
    <n v="4"/>
    <x v="1"/>
  </r>
  <r>
    <x v="13"/>
    <x v="13"/>
    <x v="2"/>
    <x v="10"/>
    <x v="10"/>
    <n v="3.3333333333333335"/>
    <n v="4.3999999999999995"/>
    <x v="0"/>
    <x v="0"/>
    <n v="97.499700000000004"/>
    <n v="97.499700000000004"/>
    <n v="81.466666666666669"/>
    <n v="4.333333333333333"/>
    <n v="5"/>
    <x v="1"/>
  </r>
  <r>
    <x v="4"/>
    <x v="4"/>
    <x v="3"/>
    <x v="8"/>
    <x v="8"/>
    <n v="3"/>
    <n v="3.9"/>
    <x v="4"/>
    <x v="2"/>
    <n v="48.428400000000003"/>
    <n v="48.428400000000003"/>
    <n v="56.8"/>
    <n v="5"/>
    <n v="2"/>
    <x v="0"/>
  </r>
  <r>
    <x v="21"/>
    <x v="21"/>
    <x v="0"/>
    <x v="9"/>
    <x v="9"/>
    <n v="4.666666666666667"/>
    <n v="3.2999999999999994"/>
    <x v="1"/>
    <x v="1"/>
    <n v="41.280200000000001"/>
    <n v="41.280200000000001"/>
    <n v="80.599999999999994"/>
    <n v="4"/>
    <n v="3"/>
    <x v="0"/>
  </r>
  <r>
    <x v="8"/>
    <x v="8"/>
    <x v="1"/>
    <x v="11"/>
    <x v="11"/>
    <n v="3.0454545454545454"/>
    <n v="4.299999999999998"/>
    <x v="1"/>
    <x v="2"/>
    <n v="436.64269999999999"/>
    <n v="436.64269999999999"/>
    <n v="54.645454545454541"/>
    <n v="3.9545454545454546"/>
    <n v="19"/>
    <x v="3"/>
  </r>
  <r>
    <x v="17"/>
    <x v="17"/>
    <x v="3"/>
    <x v="8"/>
    <x v="8"/>
    <n v="3"/>
    <n v="3.2"/>
    <x v="4"/>
    <x v="0"/>
    <n v="113.4628"/>
    <n v="113.4628"/>
    <n v="74.400000000000006"/>
    <n v="4"/>
    <n v="3"/>
    <x v="2"/>
  </r>
  <r>
    <x v="10"/>
    <x v="10"/>
    <x v="3"/>
    <x v="2"/>
    <x v="2"/>
    <n v="3.8"/>
    <n v="2.7"/>
    <x v="0"/>
    <x v="2"/>
    <n v="55.438400000000001"/>
    <n v="55.438400000000001"/>
    <n v="58.2"/>
    <n v="4.5999999999999996"/>
    <n v="5"/>
    <x v="0"/>
  </r>
  <r>
    <x v="21"/>
    <x v="21"/>
    <x v="0"/>
    <x v="6"/>
    <x v="6"/>
    <n v="3.8095238095238093"/>
    <n v="3.2999999999999985"/>
    <x v="1"/>
    <x v="1"/>
    <n v="458.5147"/>
    <n v="458.5147"/>
    <n v="77.361904761904754"/>
    <n v="4.3809523809523814"/>
    <n v="20"/>
    <x v="1"/>
  </r>
  <r>
    <x v="16"/>
    <x v="16"/>
    <x v="3"/>
    <x v="5"/>
    <x v="5"/>
    <n v="2.75"/>
    <n v="4"/>
    <x v="0"/>
    <x v="1"/>
    <n v="126.523"/>
    <n v="126.523"/>
    <n v="69.5"/>
    <n v="4"/>
    <n v="4"/>
    <x v="0"/>
  </r>
  <r>
    <x v="7"/>
    <x v="7"/>
    <x v="0"/>
    <x v="9"/>
    <x v="9"/>
    <n v="3.6666666666666665"/>
    <n v="2.5"/>
    <x v="3"/>
    <x v="2"/>
    <n v="94.669200000000004"/>
    <n v="94.669200000000004"/>
    <n v="53.5"/>
    <n v="3.5"/>
    <n v="5"/>
    <x v="1"/>
  </r>
  <r>
    <x v="18"/>
    <x v="18"/>
    <x v="3"/>
    <x v="0"/>
    <x v="0"/>
    <n v="3.0909090909090908"/>
    <n v="3.399999999999999"/>
    <x v="0"/>
    <x v="2"/>
    <n v="192.80260000000001"/>
    <n v="192.80260000000001"/>
    <n v="54.16363636363635"/>
    <n v="4.3636363636363633"/>
    <n v="10"/>
    <x v="1"/>
  </r>
  <r>
    <x v="17"/>
    <x v="17"/>
    <x v="2"/>
    <x v="10"/>
    <x v="10"/>
    <n v="2.8333333333333335"/>
    <n v="2.8000000000000003"/>
    <x v="0"/>
    <x v="0"/>
    <n v="149.78380000000001"/>
    <n v="149.78380000000001"/>
    <n v="72.76666666666668"/>
    <n v="3.8333333333333335"/>
    <n v="5"/>
    <x v="1"/>
  </r>
  <r>
    <x v="15"/>
    <x v="15"/>
    <x v="1"/>
    <x v="7"/>
    <x v="7"/>
    <n v="3.3333333333333335"/>
    <n v="2.6999999999999997"/>
    <x v="3"/>
    <x v="1"/>
    <n v="185.77359999999999"/>
    <n v="185.77359999999999"/>
    <n v="71.98333333333332"/>
    <n v="3.9166666666666665"/>
    <n v="12"/>
    <x v="0"/>
  </r>
  <r>
    <x v="1"/>
    <x v="1"/>
    <x v="0"/>
    <x v="4"/>
    <x v="4"/>
    <n v="4"/>
    <n v="3"/>
    <x v="1"/>
    <x v="0"/>
    <n v="170.77719999999999"/>
    <n v="170.77719999999999"/>
    <n v="80.75"/>
    <n v="3.75"/>
    <n v="7"/>
    <x v="1"/>
  </r>
  <r>
    <x v="7"/>
    <x v="7"/>
    <x v="2"/>
    <x v="1"/>
    <x v="1"/>
    <n v="3.6666666666666665"/>
    <n v="2.6999999999999997"/>
    <x v="0"/>
    <x v="2"/>
    <n v="120.0236"/>
    <n v="120.0236"/>
    <n v="51.9"/>
    <n v="3.5"/>
    <n v="6"/>
    <x v="0"/>
  </r>
  <r>
    <x v="10"/>
    <x v="10"/>
    <x v="4"/>
    <x v="6"/>
    <x v="6"/>
    <n v="4"/>
    <n v="3"/>
    <x v="2"/>
    <x v="2"/>
    <n v="28.2286"/>
    <n v="28.2286"/>
    <n v="61"/>
    <n v="4"/>
    <n v="2"/>
    <x v="0"/>
  </r>
  <r>
    <x v="11"/>
    <x v="11"/>
    <x v="1"/>
    <x v="4"/>
    <x v="4"/>
    <n v="4"/>
    <n v="4.6000000000000005"/>
    <x v="0"/>
    <x v="0"/>
    <n v="110.52800000000001"/>
    <n v="110.52800000000001"/>
    <n v="85.033333333333331"/>
    <n v="4.166666666666667"/>
    <n v="5"/>
    <x v="1"/>
  </r>
  <r>
    <x v="6"/>
    <x v="6"/>
    <x v="0"/>
    <x v="9"/>
    <x v="9"/>
    <n v="2.1666666666666665"/>
    <n v="3.5"/>
    <x v="5"/>
    <x v="3"/>
    <n v="106.24169999999999"/>
    <n v="106.24169999999999"/>
    <n v="53.5"/>
    <n v="3.5"/>
    <n v="5"/>
    <x v="1"/>
  </r>
  <r>
    <x v="11"/>
    <x v="11"/>
    <x v="0"/>
    <x v="3"/>
    <x v="3"/>
    <n v="2.3333333333333335"/>
    <n v="4.8999999999999995"/>
    <x v="1"/>
    <x v="0"/>
    <n v="269.7149"/>
    <n v="269.7149"/>
    <n v="79.688888888888897"/>
    <n v="4.7777777777777777"/>
    <n v="8"/>
    <x v="1"/>
  </r>
  <r>
    <x v="11"/>
    <x v="11"/>
    <x v="2"/>
    <x v="2"/>
    <x v="2"/>
    <n v="3"/>
    <n v="4.3999999999999995"/>
    <x v="4"/>
    <x v="0"/>
    <n v="220.965"/>
    <n v="220.965"/>
    <n v="79.022222222222211"/>
    <n v="4.4444444444444446"/>
    <n v="9"/>
    <x v="0"/>
  </r>
  <r>
    <x v="10"/>
    <x v="10"/>
    <x v="1"/>
    <x v="10"/>
    <x v="10"/>
    <n v="3.3888888888888888"/>
    <n v="3.2999999999999989"/>
    <x v="3"/>
    <x v="2"/>
    <n v="344.3596"/>
    <n v="344.3596"/>
    <n v="57.044444444444444"/>
    <n v="4.2222222222222223"/>
    <n v="16"/>
    <x v="2"/>
  </r>
  <r>
    <x v="15"/>
    <x v="15"/>
    <x v="2"/>
    <x v="0"/>
    <x v="0"/>
    <n v="3.75"/>
    <n v="3.1"/>
    <x v="1"/>
    <x v="1"/>
    <n v="71.313699999999997"/>
    <n v="71.313699999999997"/>
    <n v="75.95"/>
    <n v="4.25"/>
    <n v="4"/>
    <x v="0"/>
  </r>
  <r>
    <x v="21"/>
    <x v="21"/>
    <x v="1"/>
    <x v="6"/>
    <x v="6"/>
    <n v="4.25"/>
    <n v="3.5"/>
    <x v="0"/>
    <x v="1"/>
    <n v="108.572"/>
    <n v="108.572"/>
    <n v="78.75"/>
    <n v="4.25"/>
    <n v="3"/>
    <x v="1"/>
  </r>
  <r>
    <x v="8"/>
    <x v="8"/>
    <x v="4"/>
    <x v="5"/>
    <x v="5"/>
    <n v="5"/>
    <n v="3.8"/>
    <x v="5"/>
    <x v="2"/>
    <n v="52.618000000000002"/>
    <n v="52.618000000000002"/>
    <n v="72.599999999999994"/>
    <n v="5"/>
    <n v="1"/>
    <x v="0"/>
  </r>
  <r>
    <x v="10"/>
    <x v="10"/>
    <x v="2"/>
    <x v="1"/>
    <x v="1"/>
    <n v="3.75"/>
    <n v="3.1"/>
    <x v="1"/>
    <x v="2"/>
    <n v="34.042299999999997"/>
    <n v="34.042299999999997"/>
    <n v="57.95"/>
    <n v="4.25"/>
    <n v="4"/>
    <x v="0"/>
  </r>
  <r>
    <x v="15"/>
    <x v="15"/>
    <x v="1"/>
    <x v="4"/>
    <x v="4"/>
    <n v="3.2"/>
    <n v="2.7"/>
    <x v="3"/>
    <x v="1"/>
    <n v="118.827"/>
    <n v="118.827"/>
    <n v="74.599999999999994"/>
    <n v="4.5999999999999996"/>
    <n v="4"/>
    <x v="1"/>
  </r>
  <r>
    <x v="19"/>
    <x v="19"/>
    <x v="2"/>
    <x v="3"/>
    <x v="3"/>
    <n v="2.9"/>
    <n v="4.1000000000000005"/>
    <x v="0"/>
    <x v="0"/>
    <n v="287.197"/>
    <n v="287.197"/>
    <n v="73.099999999999994"/>
    <n v="3.3"/>
    <n v="9"/>
    <x v="1"/>
  </r>
  <r>
    <x v="2"/>
    <x v="2"/>
    <x v="4"/>
    <x v="5"/>
    <x v="5"/>
    <n v="3.75"/>
    <n v="3.3"/>
    <x v="1"/>
    <x v="0"/>
    <n v="90.960499999999996"/>
    <n v="90.960499999999996"/>
    <n v="82.35"/>
    <n v="4.25"/>
    <n v="4"/>
    <x v="0"/>
  </r>
  <r>
    <x v="13"/>
    <x v="13"/>
    <x v="1"/>
    <x v="0"/>
    <x v="0"/>
    <n v="3.3928571428571428"/>
    <n v="4.200000000000002"/>
    <x v="1"/>
    <x v="0"/>
    <n v="627.92110000000002"/>
    <n v="627.92110000000002"/>
    <n v="79.685714285714283"/>
    <n v="3.7857142857142856"/>
    <n v="28"/>
    <x v="0"/>
  </r>
  <r>
    <x v="10"/>
    <x v="10"/>
    <x v="3"/>
    <x v="9"/>
    <x v="9"/>
    <n v="3"/>
    <n v="2.6999999999999997"/>
    <x v="0"/>
    <x v="2"/>
    <n v="252.69649999999999"/>
    <n v="252.69649999999999"/>
    <n v="50.4"/>
    <n v="4"/>
    <n v="9"/>
    <x v="1"/>
  </r>
  <r>
    <x v="1"/>
    <x v="1"/>
    <x v="0"/>
    <x v="0"/>
    <x v="0"/>
    <n v="3.6666666666666665"/>
    <n v="3"/>
    <x v="1"/>
    <x v="0"/>
    <n v="276.26100000000002"/>
    <n v="276.26100000000002"/>
    <n v="78.333333333333329"/>
    <n v="3.6666666666666665"/>
    <n v="11"/>
    <x v="1"/>
  </r>
  <r>
    <x v="15"/>
    <x v="15"/>
    <x v="5"/>
    <x v="2"/>
    <x v="2"/>
    <n v="3.5333333333333332"/>
    <n v="3"/>
    <x v="4"/>
    <x v="1"/>
    <n v="308.73360000000002"/>
    <n v="308.73360000000002"/>
    <n v="71.866666666666674"/>
    <n v="4.1333333333333337"/>
    <n v="14"/>
    <x v="1"/>
  </r>
  <r>
    <x v="4"/>
    <x v="4"/>
    <x v="0"/>
    <x v="7"/>
    <x v="7"/>
    <n v="3.25"/>
    <n v="4.3999999999999995"/>
    <x v="3"/>
    <x v="2"/>
    <n v="231.49870000000001"/>
    <n v="231.49870000000001"/>
    <n v="57.924999999999997"/>
    <n v="4.125"/>
    <n v="8"/>
    <x v="0"/>
  </r>
  <r>
    <x v="6"/>
    <x v="6"/>
    <x v="0"/>
    <x v="10"/>
    <x v="10"/>
    <n v="3.8"/>
    <n v="3.5"/>
    <x v="5"/>
    <x v="3"/>
    <n v="82.046300000000002"/>
    <n v="82.046300000000002"/>
    <n v="60.8"/>
    <n v="3"/>
    <n v="5"/>
    <x v="0"/>
  </r>
  <r>
    <x v="12"/>
    <x v="12"/>
    <x v="1"/>
    <x v="0"/>
    <x v="0"/>
    <n v="2.9230769230769229"/>
    <n v="5"/>
    <x v="1"/>
    <x v="1"/>
    <n v="432.43880000000001"/>
    <n v="432.43880000000001"/>
    <n v="75.076923076923066"/>
    <n v="4.3076923076923075"/>
    <n v="24"/>
    <x v="2"/>
  </r>
  <r>
    <x v="19"/>
    <x v="19"/>
    <x v="4"/>
    <x v="5"/>
    <x v="5"/>
    <n v="4"/>
    <n v="4.7"/>
    <x v="5"/>
    <x v="0"/>
    <n v="11.4495"/>
    <n v="11.4495"/>
    <n v="87.4"/>
    <n v="4"/>
    <n v="1"/>
    <x v="0"/>
  </r>
  <r>
    <x v="21"/>
    <x v="21"/>
    <x v="0"/>
    <x v="3"/>
    <x v="3"/>
    <n v="3.5263157894736841"/>
    <n v="3.2999999999999985"/>
    <x v="1"/>
    <x v="1"/>
    <n v="436.33139999999997"/>
    <n v="436.33139999999997"/>
    <n v="75.336842105263159"/>
    <n v="4.3157894736842106"/>
    <n v="17"/>
    <x v="2"/>
  </r>
  <r>
    <x v="17"/>
    <x v="17"/>
    <x v="1"/>
    <x v="1"/>
    <x v="1"/>
    <n v="3.4444444444444446"/>
    <n v="3.2000000000000011"/>
    <x v="1"/>
    <x v="0"/>
    <n v="403.25170000000003"/>
    <n v="403.25170000000003"/>
    <n v="80.177777777777777"/>
    <n v="4.2222222222222223"/>
    <n v="17"/>
    <x v="1"/>
  </r>
  <r>
    <x v="5"/>
    <x v="5"/>
    <x v="2"/>
    <x v="10"/>
    <x v="10"/>
    <n v="3.1428571428571428"/>
    <n v="3.3000000000000003"/>
    <x v="0"/>
    <x v="2"/>
    <n v="104.0775"/>
    <n v="100.1621"/>
    <n v="54.6"/>
    <n v="4.4285714285714288"/>
    <n v="6"/>
    <x v="0"/>
  </r>
  <r>
    <x v="6"/>
    <x v="6"/>
    <x v="3"/>
    <x v="6"/>
    <x v="6"/>
    <n v="3.8"/>
    <n v="2.8000000000000003"/>
    <x v="0"/>
    <x v="3"/>
    <n v="120.13160000000001"/>
    <n v="120.13160000000001"/>
    <n v="60.4"/>
    <n v="3.8"/>
    <n v="9"/>
    <x v="1"/>
  </r>
  <r>
    <x v="6"/>
    <x v="6"/>
    <x v="2"/>
    <x v="0"/>
    <x v="0"/>
    <n v="4"/>
    <n v="3.2"/>
    <x v="1"/>
    <x v="3"/>
    <n v="65.069500000000005"/>
    <n v="65.069500000000005"/>
    <n v="64.400000000000006"/>
    <n v="4"/>
    <n v="3"/>
    <x v="1"/>
  </r>
  <r>
    <x v="17"/>
    <x v="17"/>
    <x v="2"/>
    <x v="5"/>
    <x v="5"/>
    <n v="4.125"/>
    <n v="2.8000000000000003"/>
    <x v="0"/>
    <x v="0"/>
    <n v="123.2052"/>
    <n v="123.2052"/>
    <n v="81.349999999999994"/>
    <n v="4"/>
    <n v="8"/>
    <x v="0"/>
  </r>
  <r>
    <x v="13"/>
    <x v="13"/>
    <x v="3"/>
    <x v="6"/>
    <x v="6"/>
    <n v="3.25"/>
    <n v="4.3999999999999995"/>
    <x v="4"/>
    <x v="0"/>
    <n v="152.92570000000001"/>
    <n v="152.92570000000001"/>
    <n v="79.133333333333326"/>
    <n v="4.166666666666667"/>
    <n v="11"/>
    <x v="1"/>
  </r>
  <r>
    <x v="8"/>
    <x v="8"/>
    <x v="0"/>
    <x v="10"/>
    <x v="10"/>
    <n v="3.6666666666666665"/>
    <n v="3.7999999999999994"/>
    <x v="3"/>
    <x v="2"/>
    <n v="42.761099999999999"/>
    <n v="42.761099999999999"/>
    <n v="56.933333333333323"/>
    <n v="3.6666666666666665"/>
    <n v="3"/>
    <x v="0"/>
  </r>
  <r>
    <x v="8"/>
    <x v="8"/>
    <x v="0"/>
    <x v="3"/>
    <x v="3"/>
    <n v="3.5833333333333335"/>
    <n v="3.7999999999999985"/>
    <x v="3"/>
    <x v="2"/>
    <n v="459.92649999999998"/>
    <n v="459.92649999999998"/>
    <n v="59.975000000000001"/>
    <n v="4.375"/>
    <n v="23"/>
    <x v="1"/>
  </r>
  <r>
    <x v="20"/>
    <x v="20"/>
    <x v="1"/>
    <x v="10"/>
    <x v="10"/>
    <n v="3.6818181818181817"/>
    <n v="3.100000000000001"/>
    <x v="3"/>
    <x v="2"/>
    <n v="480.72030000000001"/>
    <n v="480.72030000000001"/>
    <n v="57.290909090909089"/>
    <n v="4"/>
    <n v="21"/>
    <x v="1"/>
  </r>
  <r>
    <x v="20"/>
    <x v="20"/>
    <x v="2"/>
    <x v="2"/>
    <x v="2"/>
    <n v="3.25"/>
    <n v="3.1"/>
    <x v="1"/>
    <x v="2"/>
    <n v="101.6678"/>
    <n v="101.6678"/>
    <n v="56.2"/>
    <n v="4.5"/>
    <n v="4"/>
    <x v="0"/>
  </r>
  <r>
    <x v="10"/>
    <x v="10"/>
    <x v="4"/>
    <x v="5"/>
    <x v="5"/>
    <n v="4.5999999999999996"/>
    <n v="3"/>
    <x v="2"/>
    <x v="2"/>
    <n v="61.630600000000001"/>
    <n v="61.630600000000001"/>
    <n v="65.599999999999994"/>
    <n v="4.2"/>
    <n v="5"/>
    <x v="0"/>
  </r>
  <r>
    <x v="5"/>
    <x v="5"/>
    <x v="3"/>
    <x v="8"/>
    <x v="8"/>
    <n v="4.4000000000000004"/>
    <n v="3.1"/>
    <x v="4"/>
    <x v="2"/>
    <n v="51.202300000000001"/>
    <n v="51.202300000000001"/>
    <n v="58.6"/>
    <n v="4"/>
    <n v="5"/>
    <x v="0"/>
  </r>
  <r>
    <x v="21"/>
    <x v="21"/>
    <x v="2"/>
    <x v="8"/>
    <x v="8"/>
    <n v="3.5"/>
    <n v="3.8000000000000003"/>
    <x v="4"/>
    <x v="1"/>
    <n v="105.0265"/>
    <n v="105.0265"/>
    <n v="70.933333333333323"/>
    <n v="3.6666666666666665"/>
    <n v="5"/>
    <x v="1"/>
  </r>
  <r>
    <x v="17"/>
    <x v="17"/>
    <x v="1"/>
    <x v="11"/>
    <x v="11"/>
    <n v="3.5555555555555554"/>
    <n v="3.2000000000000011"/>
    <x v="1"/>
    <x v="0"/>
    <n v="354.30340000000001"/>
    <n v="354.30340000000001"/>
    <n v="80.011111111111106"/>
    <n v="4.0555555555555554"/>
    <n v="18"/>
    <x v="0"/>
  </r>
  <r>
    <x v="7"/>
    <x v="7"/>
    <x v="1"/>
    <x v="8"/>
    <x v="8"/>
    <n v="3.3684210526315788"/>
    <n v="2.7000000000000011"/>
    <x v="1"/>
    <x v="2"/>
    <n v="369.99549999999999"/>
    <n v="369.99549999999999"/>
    <n v="53.084210526315793"/>
    <n v="3.8947368421052633"/>
    <n v="17"/>
    <x v="2"/>
  </r>
  <r>
    <x v="16"/>
    <x v="16"/>
    <x v="3"/>
    <x v="10"/>
    <x v="10"/>
    <n v="3.2857142857142856"/>
    <n v="4"/>
    <x v="0"/>
    <x v="1"/>
    <n v="128.0307"/>
    <n v="128.0307"/>
    <n v="74.142857142857139"/>
    <n v="4.2857142857142856"/>
    <n v="4"/>
    <x v="3"/>
  </r>
  <r>
    <x v="12"/>
    <x v="12"/>
    <x v="1"/>
    <x v="2"/>
    <x v="2"/>
    <n v="4.0434782608695654"/>
    <n v="5"/>
    <x v="1"/>
    <x v="1"/>
    <n v="298.58260000000001"/>
    <n v="298.58260000000001"/>
    <n v="80.695652173913047"/>
    <n v="4.0869565217391308"/>
    <n v="23"/>
    <x v="0"/>
  </r>
  <r>
    <x v="16"/>
    <x v="16"/>
    <x v="3"/>
    <x v="7"/>
    <x v="7"/>
    <n v="3.7272727272727271"/>
    <n v="4"/>
    <x v="0"/>
    <x v="1"/>
    <n v="110.61369999999999"/>
    <n v="110.61369999999999"/>
    <n v="76.27272727272728"/>
    <n v="4.1818181818181817"/>
    <n v="11"/>
    <x v="0"/>
  </r>
  <r>
    <x v="13"/>
    <x v="13"/>
    <x v="3"/>
    <x v="10"/>
    <x v="10"/>
    <n v="3.8571428571428572"/>
    <n v="4.3999999999999995"/>
    <x v="4"/>
    <x v="0"/>
    <n v="219.92060000000001"/>
    <n v="219.92060000000001"/>
    <n v="81.94285714285715"/>
    <n v="4"/>
    <n v="6"/>
    <x v="1"/>
  </r>
  <r>
    <x v="6"/>
    <x v="6"/>
    <x v="5"/>
    <x v="0"/>
    <x v="0"/>
    <n v="4"/>
    <n v="2.8000000000000003"/>
    <x v="4"/>
    <x v="3"/>
    <n v="203.0017"/>
    <n v="203.0017"/>
    <n v="62.509090909090915"/>
    <n v="4.1818181818181817"/>
    <n v="10"/>
    <x v="1"/>
  </r>
  <r>
    <x v="10"/>
    <x v="10"/>
    <x v="5"/>
    <x v="11"/>
    <x v="11"/>
    <n v="3.7857142857142856"/>
    <n v="3.100000000000001"/>
    <x v="4"/>
    <x v="2"/>
    <n v="261.68130000000002"/>
    <n v="261.68130000000002"/>
    <n v="53.842857142857142"/>
    <n v="3.7857142857142856"/>
    <n v="13"/>
    <x v="1"/>
  </r>
  <r>
    <x v="2"/>
    <x v="2"/>
    <x v="0"/>
    <x v="1"/>
    <x v="1"/>
    <n v="3.3333333333333335"/>
    <n v="2.9"/>
    <x v="0"/>
    <x v="0"/>
    <n v="48.195"/>
    <n v="48.195"/>
    <n v="78.466666666666669"/>
    <n v="4.333333333333333"/>
    <n v="2"/>
    <x v="1"/>
  </r>
  <r>
    <x v="0"/>
    <x v="0"/>
    <x v="0"/>
    <x v="7"/>
    <x v="7"/>
    <n v="4.5"/>
    <n v="2.6"/>
    <x v="0"/>
    <x v="0"/>
    <n v="46.906700000000001"/>
    <n v="46.906700000000001"/>
    <n v="85.7"/>
    <n v="4.5"/>
    <n v="4"/>
    <x v="0"/>
  </r>
  <r>
    <x v="0"/>
    <x v="0"/>
    <x v="0"/>
    <x v="3"/>
    <x v="3"/>
    <n v="3.3043478260869565"/>
    <n v="2.600000000000001"/>
    <x v="0"/>
    <x v="0"/>
    <n v="528.44889999999998"/>
    <n v="528.44889999999998"/>
    <n v="76.678260869565207"/>
    <n v="4.1304347826086953"/>
    <n v="20"/>
    <x v="3"/>
  </r>
  <r>
    <x v="13"/>
    <x v="13"/>
    <x v="0"/>
    <x v="7"/>
    <x v="7"/>
    <n v="3.4"/>
    <n v="4.0999999999999996"/>
    <x v="3"/>
    <x v="0"/>
    <n v="165.4256"/>
    <n v="165.4256"/>
    <n v="78.599999999999994"/>
    <n v="3.4"/>
    <n v="5"/>
    <x v="0"/>
  </r>
  <r>
    <x v="6"/>
    <x v="6"/>
    <x v="2"/>
    <x v="5"/>
    <x v="5"/>
    <n v="4.2"/>
    <n v="3.2"/>
    <x v="1"/>
    <x v="3"/>
    <n v="27.622599999999998"/>
    <n v="27.622599999999998"/>
    <n v="67.599999999999994"/>
    <n v="4.4000000000000004"/>
    <n v="5"/>
    <x v="0"/>
  </r>
  <r>
    <x v="9"/>
    <x v="9"/>
    <x v="0"/>
    <x v="4"/>
    <x v="4"/>
    <n v="3.4666666666666668"/>
    <n v="4.1000000000000005"/>
    <x v="1"/>
    <x v="2"/>
    <n v="308.88130000000001"/>
    <n v="308.88130000000001"/>
    <n v="60.666666666666671"/>
    <n v="4.7333333333333334"/>
    <n v="14"/>
    <x v="1"/>
  </r>
  <r>
    <x v="10"/>
    <x v="10"/>
    <x v="1"/>
    <x v="9"/>
    <x v="9"/>
    <n v="3.7222222222222223"/>
    <n v="3.2999999999999989"/>
    <x v="3"/>
    <x v="2"/>
    <n v="317.33569999999997"/>
    <n v="317.33569999999997"/>
    <n v="58.211111111111109"/>
    <n v="4.0555555555555554"/>
    <n v="15"/>
    <x v="3"/>
  </r>
  <r>
    <x v="10"/>
    <x v="10"/>
    <x v="4"/>
    <x v="3"/>
    <x v="3"/>
    <n v="2.75"/>
    <n v="3"/>
    <x v="2"/>
    <x v="2"/>
    <n v="70.000200000000007"/>
    <n v="70.000200000000007"/>
    <n v="49.75"/>
    <n v="3.25"/>
    <n v="4"/>
    <x v="0"/>
  </r>
  <r>
    <x v="13"/>
    <x v="13"/>
    <x v="0"/>
    <x v="6"/>
    <x v="6"/>
    <n v="3.5454545454545454"/>
    <n v="4.1000000000000005"/>
    <x v="3"/>
    <x v="0"/>
    <n v="256.16250000000002"/>
    <n v="256.16250000000002"/>
    <n v="81.563636363636363"/>
    <n v="3.8181818181818183"/>
    <n v="10"/>
    <x v="1"/>
  </r>
  <r>
    <x v="20"/>
    <x v="20"/>
    <x v="1"/>
    <x v="7"/>
    <x v="7"/>
    <n v="3.6315789473684212"/>
    <n v="3.100000000000001"/>
    <x v="3"/>
    <x v="2"/>
    <n v="350.3698"/>
    <n v="350.3698"/>
    <n v="58.831578947368413"/>
    <n v="4.3684210526315788"/>
    <n v="18"/>
    <x v="1"/>
  </r>
  <r>
    <x v="18"/>
    <x v="18"/>
    <x v="0"/>
    <x v="5"/>
    <x v="5"/>
    <n v="3.5"/>
    <n v="3.2"/>
    <x v="5"/>
    <x v="2"/>
    <n v="22.809699999999999"/>
    <n v="22.809699999999999"/>
    <n v="61.15"/>
    <n v="4.75"/>
    <n v="4"/>
    <x v="0"/>
  </r>
  <r>
    <x v="16"/>
    <x v="16"/>
    <x v="4"/>
    <x v="5"/>
    <x v="5"/>
    <n v="4.5"/>
    <n v="2.8"/>
    <x v="2"/>
    <x v="1"/>
    <n v="13.0459"/>
    <n v="13.0459"/>
    <n v="86.6"/>
    <n v="5"/>
    <n v="2"/>
    <x v="0"/>
  </r>
  <r>
    <x v="13"/>
    <x v="13"/>
    <x v="4"/>
    <x v="5"/>
    <x v="5"/>
    <n v="4"/>
    <n v="4.3"/>
    <x v="5"/>
    <x v="0"/>
    <n v="25.889199999999999"/>
    <n v="25.889199999999999"/>
    <n v="89.933333333333337"/>
    <n v="4.666666666666667"/>
    <n v="2"/>
    <x v="1"/>
  </r>
  <r>
    <x v="18"/>
    <x v="18"/>
    <x v="5"/>
    <x v="11"/>
    <x v="11"/>
    <n v="2.75"/>
    <n v="3.1999999999999997"/>
    <x v="4"/>
    <x v="2"/>
    <n v="222.16630000000001"/>
    <n v="222.16630000000001"/>
    <n v="47.024999999999999"/>
    <n v="3.625"/>
    <n v="7"/>
    <x v="1"/>
  </r>
  <r>
    <x v="19"/>
    <x v="19"/>
    <x v="1"/>
    <x v="6"/>
    <x v="6"/>
    <n v="3.4"/>
    <n v="4.2"/>
    <x v="1"/>
    <x v="0"/>
    <n v="124.1859"/>
    <n v="124.1859"/>
    <n v="82.8"/>
    <n v="4.4000000000000004"/>
    <n v="5"/>
    <x v="0"/>
  </r>
  <r>
    <x v="21"/>
    <x v="21"/>
    <x v="1"/>
    <x v="2"/>
    <x v="2"/>
    <n v="3.4615384615384617"/>
    <n v="3.5"/>
    <x v="0"/>
    <x v="1"/>
    <n v="224.9846"/>
    <n v="224.9846"/>
    <n v="72"/>
    <n v="3.8461538461538463"/>
    <n v="12"/>
    <x v="1"/>
  </r>
  <r>
    <x v="4"/>
    <x v="4"/>
    <x v="2"/>
    <x v="11"/>
    <x v="11"/>
    <n v="4.5"/>
    <n v="3.7"/>
    <x v="0"/>
    <x v="2"/>
    <n v="16.792999999999999"/>
    <n v="16.792999999999999"/>
    <n v="61.4"/>
    <n v="4"/>
    <n v="2"/>
    <x v="0"/>
  </r>
  <r>
    <x v="5"/>
    <x v="5"/>
    <x v="0"/>
    <x v="6"/>
    <x v="6"/>
    <n v="2.9411764705882355"/>
    <n v="3.7000000000000011"/>
    <x v="3"/>
    <x v="2"/>
    <n v="203.16370000000001"/>
    <n v="203.16370000000001"/>
    <n v="52.576470588235303"/>
    <n v="3.7058823529411766"/>
    <n v="16"/>
    <x v="1"/>
  </r>
  <r>
    <x v="1"/>
    <x v="1"/>
    <x v="0"/>
    <x v="3"/>
    <x v="3"/>
    <n v="3.0952380952380953"/>
    <n v="3"/>
    <x v="1"/>
    <x v="0"/>
    <n v="500.63040000000001"/>
    <n v="500.63040000000001"/>
    <n v="78.714285714285708"/>
    <n v="4.4285714285714288"/>
    <n v="20"/>
    <x v="1"/>
  </r>
  <r>
    <x v="15"/>
    <x v="15"/>
    <x v="3"/>
    <x v="4"/>
    <x v="4"/>
    <n v="3.6666666666666665"/>
    <n v="3.3000000000000003"/>
    <x v="0"/>
    <x v="1"/>
    <n v="136.39330000000001"/>
    <n v="136.39330000000001"/>
    <n v="74.711111111111109"/>
    <n v="4.2222222222222223"/>
    <n v="9"/>
    <x v="0"/>
  </r>
  <r>
    <x v="8"/>
    <x v="8"/>
    <x v="3"/>
    <x v="5"/>
    <x v="5"/>
    <n v="3.2"/>
    <n v="4.5"/>
    <x v="4"/>
    <x v="2"/>
    <n v="341.09829999999999"/>
    <n v="341.09829999999999"/>
    <n v="54.533333333333324"/>
    <n v="4.0666666666666664"/>
    <n v="14"/>
    <x v="1"/>
  </r>
  <r>
    <x v="6"/>
    <x v="6"/>
    <x v="2"/>
    <x v="2"/>
    <x v="2"/>
    <n v="2.8"/>
    <n v="3.2"/>
    <x v="1"/>
    <x v="3"/>
    <n v="78.755300000000005"/>
    <n v="78.755300000000005"/>
    <n v="59.2"/>
    <n v="4.4000000000000004"/>
    <n v="3"/>
    <x v="2"/>
  </r>
  <r>
    <x v="18"/>
    <x v="18"/>
    <x v="2"/>
    <x v="2"/>
    <x v="2"/>
    <n v="3.3333333333333335"/>
    <n v="3.7999999999999994"/>
    <x v="1"/>
    <x v="2"/>
    <n v="76.720500000000001"/>
    <n v="76.720500000000001"/>
    <n v="60.6"/>
    <n v="5"/>
    <n v="3"/>
    <x v="0"/>
  </r>
  <r>
    <x v="0"/>
    <x v="0"/>
    <x v="0"/>
    <x v="6"/>
    <x v="6"/>
    <n v="4.1538461538461542"/>
    <n v="2.6000000000000005"/>
    <x v="0"/>
    <x v="0"/>
    <n v="239.61170000000001"/>
    <n v="239.61170000000001"/>
    <n v="83.430769230769243"/>
    <n v="4.4615384615384617"/>
    <n v="12"/>
    <x v="1"/>
  </r>
  <r>
    <x v="0"/>
    <x v="0"/>
    <x v="0"/>
    <x v="11"/>
    <x v="11"/>
    <n v="3.3333333333333335"/>
    <n v="2.6"/>
    <x v="0"/>
    <x v="0"/>
    <n v="27.7148"/>
    <n v="27.7148"/>
    <n v="74.533333333333331"/>
    <n v="3.6666666666666665"/>
    <n v="2"/>
    <x v="1"/>
  </r>
  <r>
    <x v="14"/>
    <x v="14"/>
    <x v="0"/>
    <x v="5"/>
    <x v="5"/>
    <n v="4.5"/>
    <n v="3.1999999999999997"/>
    <x v="0"/>
    <x v="3"/>
    <n v="102.7886"/>
    <n v="102.7886"/>
    <n v="66.400000000000006"/>
    <n v="4"/>
    <n v="5"/>
    <x v="1"/>
  </r>
  <r>
    <x v="6"/>
    <x v="6"/>
    <x v="1"/>
    <x v="9"/>
    <x v="9"/>
    <n v="2.8823529411764706"/>
    <n v="3"/>
    <x v="3"/>
    <x v="3"/>
    <n v="377.04410000000001"/>
    <n v="377.04410000000001"/>
    <n v="59.470588235294123"/>
    <n v="4.2352941176470589"/>
    <n v="17"/>
    <x v="0"/>
  </r>
  <r>
    <x v="12"/>
    <x v="12"/>
    <x v="2"/>
    <x v="3"/>
    <x v="3"/>
    <n v="3"/>
    <n v="4.6000000000000005"/>
    <x v="0"/>
    <x v="1"/>
    <n v="312.49200000000002"/>
    <n v="312.49200000000002"/>
    <n v="69.472727272727269"/>
    <n v="3.4545454545454546"/>
    <n v="11"/>
    <x v="0"/>
  </r>
  <r>
    <x v="10"/>
    <x v="10"/>
    <x v="0"/>
    <x v="9"/>
    <x v="9"/>
    <n v="4"/>
    <n v="3.1"/>
    <x v="5"/>
    <x v="2"/>
    <n v="48.746000000000002"/>
    <n v="48.746000000000002"/>
    <n v="61.86666666666666"/>
    <n v="4.333333333333333"/>
    <n v="3"/>
    <x v="0"/>
  </r>
  <r>
    <x v="8"/>
    <x v="8"/>
    <x v="4"/>
    <x v="6"/>
    <x v="6"/>
    <n v="2"/>
    <n v="3.8"/>
    <x v="5"/>
    <x v="2"/>
    <n v="8.1780000000000008"/>
    <n v="8.1780000000000008"/>
    <n v="34.6"/>
    <n v="1"/>
    <n v="0"/>
    <x v="1"/>
  </r>
  <r>
    <x v="18"/>
    <x v="18"/>
    <x v="2"/>
    <x v="7"/>
    <x v="7"/>
    <n v="3.6666666666666665"/>
    <n v="3.8000000000000003"/>
    <x v="1"/>
    <x v="2"/>
    <n v="97.029200000000003"/>
    <n v="97.029200000000003"/>
    <n v="58.433333333333337"/>
    <n v="4.166666666666667"/>
    <n v="6"/>
    <x v="0"/>
  </r>
  <r>
    <x v="19"/>
    <x v="19"/>
    <x v="2"/>
    <x v="0"/>
    <x v="0"/>
    <n v="4.333333333333333"/>
    <n v="4.1000000000000005"/>
    <x v="0"/>
    <x v="0"/>
    <n v="83.936400000000006"/>
    <n v="83.936400000000006"/>
    <n v="87.7"/>
    <n v="4.5"/>
    <n v="5"/>
    <x v="1"/>
  </r>
  <r>
    <x v="15"/>
    <x v="15"/>
    <x v="0"/>
    <x v="0"/>
    <x v="0"/>
    <n v="2.6666666666666665"/>
    <n v="2.6"/>
    <x v="5"/>
    <x v="1"/>
    <n v="90.145099999999999"/>
    <n v="90.145099999999999"/>
    <n v="59.2"/>
    <n v="2"/>
    <n v="3"/>
    <x v="0"/>
  </r>
  <r>
    <x v="21"/>
    <x v="21"/>
    <x v="4"/>
    <x v="3"/>
    <x v="3"/>
    <n v="2"/>
    <n v="2.9"/>
    <x v="3"/>
    <x v="1"/>
    <n v="48.566000000000003"/>
    <n v="48.566000000000003"/>
    <n v="64.8"/>
    <n v="4"/>
    <n v="1"/>
    <x v="0"/>
  </r>
  <r>
    <x v="5"/>
    <x v="5"/>
    <x v="1"/>
    <x v="11"/>
    <x v="11"/>
    <n v="3.48"/>
    <n v="3.7999999999999985"/>
    <x v="1"/>
    <x v="2"/>
    <n v="259.2518"/>
    <n v="259.2518"/>
    <n v="58.279999999999994"/>
    <n v="4.3600000000000003"/>
    <n v="23"/>
    <x v="2"/>
  </r>
  <r>
    <x v="4"/>
    <x v="4"/>
    <x v="2"/>
    <x v="9"/>
    <x v="9"/>
    <n v="2.5"/>
    <n v="3.7"/>
    <x v="0"/>
    <x v="2"/>
    <n v="59.122199999999999"/>
    <n v="59.122199999999999"/>
    <n v="44.4"/>
    <n v="3"/>
    <n v="4"/>
    <x v="0"/>
  </r>
  <r>
    <x v="8"/>
    <x v="8"/>
    <x v="4"/>
    <x v="3"/>
    <x v="3"/>
    <n v="3"/>
    <n v="3.8"/>
    <x v="5"/>
    <x v="2"/>
    <n v="60.8553"/>
    <n v="60.8553"/>
    <n v="57.6"/>
    <n v="4.4000000000000004"/>
    <n v="5"/>
    <x v="0"/>
  </r>
  <r>
    <x v="7"/>
    <x v="7"/>
    <x v="1"/>
    <x v="5"/>
    <x v="5"/>
    <n v="3"/>
    <n v="2.7"/>
    <x v="1"/>
    <x v="2"/>
    <n v="35.863500000000002"/>
    <n v="35.863500000000002"/>
    <n v="48.9"/>
    <n v="3.5"/>
    <n v="1"/>
    <x v="1"/>
  </r>
  <r>
    <x v="20"/>
    <x v="20"/>
    <x v="4"/>
    <x v="4"/>
    <x v="4"/>
    <n v="3"/>
    <n v="3.8000000000000003"/>
    <x v="2"/>
    <x v="2"/>
    <n v="130.7235"/>
    <n v="130.7235"/>
    <n v="59.933333333333337"/>
    <n v="4.666666666666667"/>
    <n v="6"/>
    <x v="0"/>
  </r>
  <r>
    <x v="19"/>
    <x v="19"/>
    <x v="2"/>
    <x v="9"/>
    <x v="9"/>
    <n v="4.333333333333333"/>
    <n v="4.1000000000000005"/>
    <x v="0"/>
    <x v="0"/>
    <n v="72.992699999999999"/>
    <n v="72.992699999999999"/>
    <n v="86.866666666666674"/>
    <n v="4.333333333333333"/>
    <n v="6"/>
    <x v="0"/>
  </r>
  <r>
    <x v="9"/>
    <x v="9"/>
    <x v="1"/>
    <x v="4"/>
    <x v="4"/>
    <n v="3"/>
    <n v="4.2"/>
    <x v="0"/>
    <x v="2"/>
    <n v="5.5640000000000001"/>
    <n v="5.5640000000000001"/>
    <n v="53.4"/>
    <n v="4"/>
    <n v="1"/>
    <x v="0"/>
  </r>
  <r>
    <x v="12"/>
    <x v="12"/>
    <x v="2"/>
    <x v="5"/>
    <x v="5"/>
    <n v="3.8333333333333335"/>
    <n v="4.6000000000000005"/>
    <x v="0"/>
    <x v="1"/>
    <n v="96.877399999999994"/>
    <n v="96.877399999999994"/>
    <n v="74.7"/>
    <n v="3.5"/>
    <n v="6"/>
    <x v="0"/>
  </r>
  <r>
    <x v="5"/>
    <x v="5"/>
    <x v="0"/>
    <x v="2"/>
    <x v="2"/>
    <n v="3.6666666666666665"/>
    <n v="3.7000000000000006"/>
    <x v="3"/>
    <x v="2"/>
    <n v="36.593400000000003"/>
    <n v="36.593400000000003"/>
    <n v="60.066666666666677"/>
    <n v="4.333333333333333"/>
    <n v="3"/>
    <x v="0"/>
  </r>
  <r>
    <x v="11"/>
    <x v="11"/>
    <x v="4"/>
    <x v="5"/>
    <x v="5"/>
    <n v="3"/>
    <n v="4.8"/>
    <x v="3"/>
    <x v="0"/>
    <n v="20.937999999999999"/>
    <n v="20.937999999999999"/>
    <n v="78.099999999999994"/>
    <n v="3.5"/>
    <n v="2"/>
    <x v="0"/>
  </r>
  <r>
    <x v="16"/>
    <x v="16"/>
    <x v="2"/>
    <x v="8"/>
    <x v="8"/>
    <n v="4.666666666666667"/>
    <n v="3.6"/>
    <x v="1"/>
    <x v="1"/>
    <n v="83.033100000000005"/>
    <n v="83.033100000000005"/>
    <n v="82.033333333333331"/>
    <n v="4.166666666666667"/>
    <n v="6"/>
    <x v="0"/>
  </r>
  <r>
    <x v="8"/>
    <x v="8"/>
    <x v="2"/>
    <x v="2"/>
    <x v="2"/>
    <n v="4"/>
    <n v="4.6000000000000005"/>
    <x v="0"/>
    <x v="2"/>
    <n v="113.1292"/>
    <n v="113.1292"/>
    <n v="63.057142857142857"/>
    <n v="4.5714285714285712"/>
    <n v="7"/>
    <x v="0"/>
  </r>
  <r>
    <x v="4"/>
    <x v="4"/>
    <x v="0"/>
    <x v="4"/>
    <x v="4"/>
    <n v="3.25"/>
    <n v="4.3999999999999995"/>
    <x v="3"/>
    <x v="2"/>
    <n v="129.1215"/>
    <n v="129.1215"/>
    <n v="59.8"/>
    <n v="4.5"/>
    <n v="7"/>
    <x v="1"/>
  </r>
  <r>
    <x v="18"/>
    <x v="18"/>
    <x v="1"/>
    <x v="6"/>
    <x v="6"/>
    <n v="3.3333333333333335"/>
    <n v="3.3000000000000003"/>
    <x v="3"/>
    <x v="2"/>
    <n v="162.62540000000001"/>
    <n v="162.62540000000001"/>
    <n v="55.6"/>
    <n v="4"/>
    <n v="5"/>
    <x v="1"/>
  </r>
  <r>
    <x v="13"/>
    <x v="13"/>
    <x v="1"/>
    <x v="3"/>
    <x v="3"/>
    <n v="3.4545454545454546"/>
    <n v="4.2000000000000011"/>
    <x v="1"/>
    <x v="0"/>
    <n v="190.3518"/>
    <n v="190.3518"/>
    <n v="79.763636363636365"/>
    <n v="3.7272727272727271"/>
    <n v="9"/>
    <x v="2"/>
  </r>
  <r>
    <x v="12"/>
    <x v="12"/>
    <x v="0"/>
    <x v="10"/>
    <x v="10"/>
    <n v="3"/>
    <n v="4.5"/>
    <x v="3"/>
    <x v="1"/>
    <n v="133.1097"/>
    <n v="133.1097"/>
    <n v="74.833333333333343"/>
    <n v="4.166666666666667"/>
    <n v="6"/>
    <x v="0"/>
  </r>
  <r>
    <x v="9"/>
    <x v="9"/>
    <x v="0"/>
    <x v="7"/>
    <x v="7"/>
    <n v="3.25"/>
    <n v="4.1000000000000005"/>
    <x v="1"/>
    <x v="2"/>
    <n v="174.19450000000001"/>
    <n v="174.19450000000001"/>
    <n v="56.325000000000003"/>
    <n v="4.125"/>
    <n v="7"/>
    <x v="1"/>
  </r>
  <r>
    <x v="6"/>
    <x v="6"/>
    <x v="0"/>
    <x v="3"/>
    <x v="3"/>
    <n v="3.4736842105263159"/>
    <n v="3.5"/>
    <x v="5"/>
    <x v="3"/>
    <n v="337.31349999999998"/>
    <n v="337.31349999999998"/>
    <n v="63.842105263157897"/>
    <n v="4"/>
    <n v="18"/>
    <x v="1"/>
  </r>
  <r>
    <x v="2"/>
    <x v="2"/>
    <x v="0"/>
    <x v="3"/>
    <x v="3"/>
    <n v="3.2727272727272729"/>
    <n v="2.899999999999999"/>
    <x v="0"/>
    <x v="0"/>
    <n v="217.3629"/>
    <n v="217.3629"/>
    <n v="76.436363636363637"/>
    <n v="4"/>
    <n v="10"/>
    <x v="1"/>
  </r>
  <r>
    <x v="5"/>
    <x v="5"/>
    <x v="1"/>
    <x v="7"/>
    <x v="7"/>
    <n v="3.5"/>
    <n v="3.7999999999999985"/>
    <x v="1"/>
    <x v="2"/>
    <n v="349.89909999999998"/>
    <n v="349.89909999999998"/>
    <n v="57.433333333333323"/>
    <n v="4.166666666666667"/>
    <n v="23"/>
    <x v="1"/>
  </r>
  <r>
    <x v="19"/>
    <x v="19"/>
    <x v="3"/>
    <x v="2"/>
    <x v="2"/>
    <n v="4"/>
    <n v="4"/>
    <x v="4"/>
    <x v="0"/>
    <n v="181.4444"/>
    <n v="181.4444"/>
    <n v="86"/>
    <n v="4.8"/>
    <n v="10"/>
    <x v="0"/>
  </r>
  <r>
    <x v="7"/>
    <x v="7"/>
    <x v="1"/>
    <x v="7"/>
    <x v="7"/>
    <n v="3.5833333333333335"/>
    <n v="2.7000000000000011"/>
    <x v="1"/>
    <x v="2"/>
    <n v="401.35809999999998"/>
    <n v="401.35809999999998"/>
    <n v="53.858333333333334"/>
    <n v="3.7916666666666665"/>
    <n v="24"/>
    <x v="0"/>
  </r>
  <r>
    <x v="18"/>
    <x v="18"/>
    <x v="0"/>
    <x v="0"/>
    <x v="0"/>
    <n v="4"/>
    <n v="3.2"/>
    <x v="5"/>
    <x v="2"/>
    <n v="62.092399999999998"/>
    <n v="62.092399999999998"/>
    <n v="64.150000000000006"/>
    <n v="4.75"/>
    <n v="4"/>
    <x v="0"/>
  </r>
  <r>
    <x v="20"/>
    <x v="20"/>
    <x v="2"/>
    <x v="1"/>
    <x v="1"/>
    <n v="3.5"/>
    <n v="3.1"/>
    <x v="1"/>
    <x v="2"/>
    <n v="10.7178"/>
    <n v="10.7178"/>
    <n v="57.7"/>
    <n v="4.5"/>
    <n v="2"/>
    <x v="0"/>
  </r>
  <r>
    <x v="13"/>
    <x v="13"/>
    <x v="2"/>
    <x v="2"/>
    <x v="2"/>
    <n v="2"/>
    <n v="4.4000000000000004"/>
    <x v="0"/>
    <x v="0"/>
    <n v="44.695"/>
    <n v="44.695"/>
    <n v="71.8"/>
    <n v="4"/>
    <n v="1"/>
    <x v="0"/>
  </r>
  <r>
    <x v="5"/>
    <x v="5"/>
    <x v="1"/>
    <x v="9"/>
    <x v="9"/>
    <n v="3.75"/>
    <n v="3.7999999999999985"/>
    <x v="1"/>
    <x v="2"/>
    <n v="434.0059"/>
    <n v="434.0059"/>
    <n v="59.35"/>
    <n v="4.25"/>
    <n v="21"/>
    <x v="3"/>
  </r>
  <r>
    <x v="17"/>
    <x v="17"/>
    <x v="3"/>
    <x v="7"/>
    <x v="7"/>
    <n v="3.7692307692307692"/>
    <n v="3.2"/>
    <x v="4"/>
    <x v="0"/>
    <n v="218.96780000000001"/>
    <n v="218.96780000000001"/>
    <n v="80.553846153846152"/>
    <n v="4.3076923076923075"/>
    <n v="12"/>
    <x v="1"/>
  </r>
  <r>
    <x v="0"/>
    <x v="0"/>
    <x v="0"/>
    <x v="8"/>
    <x v="8"/>
    <n v="2.8571428571428572"/>
    <n v="2.6"/>
    <x v="0"/>
    <x v="0"/>
    <n v="181.56049999999999"/>
    <n v="181.56049999999999"/>
    <n v="71.914285714285711"/>
    <n v="3.7142857142857144"/>
    <n v="7"/>
    <x v="0"/>
  </r>
  <r>
    <x v="9"/>
    <x v="9"/>
    <x v="2"/>
    <x v="10"/>
    <x v="10"/>
    <n v="2.625"/>
    <n v="4.1000000000000005"/>
    <x v="4"/>
    <x v="2"/>
    <n v="173.185"/>
    <n v="173.185"/>
    <n v="49.95"/>
    <n v="4"/>
    <n v="8"/>
    <x v="0"/>
  </r>
  <r>
    <x v="13"/>
    <x v="13"/>
    <x v="2"/>
    <x v="7"/>
    <x v="7"/>
    <n v="2.8"/>
    <n v="4.4000000000000004"/>
    <x v="0"/>
    <x v="0"/>
    <n v="124.56780000000001"/>
    <n v="124.56780000000001"/>
    <n v="77.599999999999994"/>
    <n v="4.2"/>
    <n v="5"/>
    <x v="0"/>
  </r>
  <r>
    <x v="19"/>
    <x v="19"/>
    <x v="2"/>
    <x v="11"/>
    <x v="11"/>
    <n v="3.6"/>
    <n v="4.0999999999999996"/>
    <x v="0"/>
    <x v="0"/>
    <n v="157.94049999999999"/>
    <n v="157.94049999999999"/>
    <n v="82.8"/>
    <n v="4.4000000000000004"/>
    <n v="5"/>
    <x v="0"/>
  </r>
  <r>
    <x v="10"/>
    <x v="10"/>
    <x v="1"/>
    <x v="5"/>
    <x v="5"/>
    <n v="3"/>
    <n v="3.3"/>
    <x v="3"/>
    <x v="2"/>
    <n v="34.363500000000002"/>
    <n v="34.363500000000002"/>
    <n v="54.85"/>
    <n v="4.25"/>
    <n v="4"/>
    <x v="0"/>
  </r>
  <r>
    <x v="10"/>
    <x v="10"/>
    <x v="3"/>
    <x v="0"/>
    <x v="0"/>
    <n v="2.9285714285714284"/>
    <n v="2.7"/>
    <x v="0"/>
    <x v="2"/>
    <n v="286.68779999999998"/>
    <n v="286.68779999999998"/>
    <n v="49.614285714285714"/>
    <n v="3.9285714285714284"/>
    <n v="13"/>
    <x v="1"/>
  </r>
  <r>
    <x v="6"/>
    <x v="6"/>
    <x v="1"/>
    <x v="0"/>
    <x v="0"/>
    <n v="3.7142857142857144"/>
    <n v="3"/>
    <x v="3"/>
    <x v="3"/>
    <n v="375.20909999999998"/>
    <n v="375.20909999999998"/>
    <n v="64"/>
    <n v="4.1428571428571432"/>
    <n v="18"/>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CC4321-D4D0-47C0-B9AD-580757959E5E}" name="PivotTable2" cacheId="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72:B74" firstHeaderRow="1" firstDataRow="1" firstDataCol="1"/>
  <pivotFields count="15">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s>
  <rowFields count="1">
    <field x="-2"/>
  </rowFields>
  <rowItems count="2">
    <i>
      <x/>
    </i>
    <i i="1">
      <x v="1"/>
    </i>
  </rowItems>
  <colItems count="1">
    <i/>
  </colItems>
  <dataFields count="2">
    <dataField name="Sum of Expected Income" fld="9" baseField="0" baseItem="0" numFmtId="2"/>
    <dataField name="Sum of Actual Income" fld="10" baseField="0" baseItem="0" numFmtId="2"/>
  </dataFields>
  <formats count="2">
    <format dxfId="1">
      <pivotArea outline="0" collapsedLevelsAreSubtotals="1" fieldPosition="0">
        <references count="1">
          <reference field="4294967294" count="1" selected="0">
            <x v="1"/>
          </reference>
        </references>
      </pivotArea>
    </format>
    <format dxfId="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359E1A-A3A1-4AA9-A04E-8A6201A62ABA}" name="Site Performance Pivot" cacheId="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27:B33" firstHeaderRow="1" firstDataRow="1" firstDataCol="1" rowPageCount="1" colPageCount="1"/>
  <pivotFields count="15">
    <pivotField showAll="0"/>
    <pivotField axis="axisPage" multipleItemSelectionAllowed="1" showAll="0">
      <items count="23">
        <item h="1" x="10"/>
        <item h="1" x="20"/>
        <item h="1" x="17"/>
        <item h="1" x="3"/>
        <item h="1" x="0"/>
        <item h="1" x="18"/>
        <item h="1" x="13"/>
        <item h="1" x="4"/>
        <item h="1" x="14"/>
        <item h="1" x="7"/>
        <item h="1" x="19"/>
        <item h="1" x="15"/>
        <item h="1" x="8"/>
        <item h="1" x="21"/>
        <item h="1" x="12"/>
        <item h="1" x="2"/>
        <item h="1" x="5"/>
        <item x="16"/>
        <item h="1" x="11"/>
        <item h="1" x="6"/>
        <item h="1" x="9"/>
        <item h="1" x="1"/>
        <item t="default"/>
      </items>
    </pivotField>
    <pivotField showAll="0">
      <items count="7">
        <item h="1" x="5"/>
        <item h="1" x="3"/>
        <item h="1" x="2"/>
        <item x="1"/>
        <item h="1" x="0"/>
        <item h="1" x="4"/>
        <item t="default"/>
      </items>
    </pivotField>
    <pivotField showAll="0"/>
    <pivotField showAll="0"/>
    <pivotField dataField="1" showAll="0"/>
    <pivotField dataField="1" showAll="0"/>
    <pivotField dataField="1" showAll="0"/>
    <pivotField dataField="1" showAll="0"/>
    <pivotField showAll="0"/>
    <pivotField showAll="0"/>
    <pivotField dataField="1" showAll="0"/>
    <pivotField dataField="1" showAll="0"/>
    <pivotField showAll="0"/>
    <pivotField showAll="0"/>
  </pivotFields>
  <rowFields count="1">
    <field x="-2"/>
  </rowFields>
  <rowItems count="6">
    <i>
      <x/>
    </i>
    <i i="1">
      <x v="1"/>
    </i>
    <i i="2">
      <x v="2"/>
    </i>
    <i i="3">
      <x v="3"/>
    </i>
    <i i="4">
      <x v="4"/>
    </i>
    <i i="5">
      <x v="5"/>
    </i>
  </rowItems>
  <colItems count="1">
    <i/>
  </colItems>
  <pageFields count="1">
    <pageField fld="1" hier="-1"/>
  </pageFields>
  <dataFields count="6">
    <dataField name="Max of Site Experience" fld="7" subtotal="max" baseField="0" baseItem="0"/>
    <dataField name="Max of Site Fee" fld="8" subtotal="max" baseField="0" baseItem="0"/>
    <dataField name="Average of Site Average Rate" fld="6" subtotal="average" baseField="0" baseItem="503200"/>
    <dataField name="Average of Satisfaction" fld="5" subtotal="average" baseField="0" baseItem="0"/>
    <dataField name="Average of Fulfillment Speed" fld="12" subtotal="average" baseField="0" baseItem="328500"/>
    <dataField name="Average of Overall Performance" fld="11" subtotal="average" baseField="0" baseItem="506400"/>
  </dataFields>
  <formats count="3">
    <format dxfId="4">
      <pivotArea collapsedLevelsAreSubtotals="1" fieldPosition="0">
        <references count="1">
          <reference field="4294967294" count="1">
            <x v="3"/>
          </reference>
        </references>
      </pivotArea>
    </format>
    <format dxfId="3">
      <pivotArea collapsedLevelsAreSubtotals="1" fieldPosition="0">
        <references count="1">
          <reference field="4294967294" count="2">
            <x v="2"/>
            <x v="4"/>
          </reference>
        </references>
      </pivotArea>
    </format>
    <format dxfId="2">
      <pivotArea collapsedLevelsAreSubtotals="1"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DE3564-3FF0-4595-8448-25502DD8B90F}" name="Site rank Pivot"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fieldListSortAscending="1">
  <location ref="A55:B65" firstHeaderRow="1" firstDataRow="1" firstDataCol="1"/>
  <pivotFields count="15">
    <pivotField showAll="0"/>
    <pivotField axis="axisRow" multipleItemSelectionAllowed="1" showAll="0" measureFilter="1" sortType="descending">
      <items count="23">
        <item x="10"/>
        <item x="20"/>
        <item x="17"/>
        <item x="3"/>
        <item x="0"/>
        <item x="18"/>
        <item x="13"/>
        <item x="4"/>
        <item x="14"/>
        <item x="7"/>
        <item x="19"/>
        <item x="15"/>
        <item x="8"/>
        <item x="21"/>
        <item x="12"/>
        <item x="2"/>
        <item x="5"/>
        <item x="16"/>
        <item x="11"/>
        <item x="6"/>
        <item x="9"/>
        <item x="1"/>
        <item t="default"/>
      </items>
      <autoSortScope>
        <pivotArea dataOnly="0" outline="0" fieldPosition="0">
          <references count="1">
            <reference field="4294967294" count="1" selected="0">
              <x v="0"/>
            </reference>
          </references>
        </pivotArea>
      </autoSortScope>
    </pivotField>
    <pivotField showAll="0">
      <items count="7">
        <item h="1" x="5"/>
        <item h="1" x="3"/>
        <item h="1" x="2"/>
        <item x="1"/>
        <item h="1" x="0"/>
        <item h="1" x="4"/>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1"/>
  </rowFields>
  <rowItems count="10">
    <i>
      <x v="6"/>
    </i>
    <i>
      <x v="18"/>
    </i>
    <i>
      <x v="10"/>
    </i>
    <i>
      <x v="15"/>
    </i>
    <i>
      <x v="14"/>
    </i>
    <i>
      <x v="2"/>
    </i>
    <i>
      <x v="4"/>
    </i>
    <i>
      <x v="21"/>
    </i>
    <i>
      <x v="13"/>
    </i>
    <i>
      <x v="17"/>
    </i>
  </rowItems>
  <colItems count="1">
    <i/>
  </colItems>
  <dataFields count="1">
    <dataField name="Average of Overall Performance" fld="11" subtotal="average" baseField="1" baseItem="1" numFmtId="2"/>
  </dataFields>
  <formats count="2">
    <format dxfId="6">
      <pivotArea outline="0" collapsedLevelsAreSubtotals="1" fieldPosition="0"/>
    </format>
    <format dxfId="5">
      <pivotArea outline="0" fieldPosition="0">
        <references count="1">
          <reference field="4294967294" count="1">
            <x v="0"/>
          </reference>
        </references>
      </pivotArea>
    </format>
  </formats>
  <chartFormats count="13">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1" count="1" selected="0">
            <x v="10"/>
          </reference>
        </references>
      </pivotArea>
    </chartFormat>
    <chartFormat chart="24" format="4" series="1">
      <pivotArea type="data" outline="0" fieldPosition="0">
        <references count="1">
          <reference field="4294967294" count="1" selected="0">
            <x v="0"/>
          </reference>
        </references>
      </pivotArea>
    </chartFormat>
    <chartFormat chart="24" format="5">
      <pivotArea type="data" outline="0" fieldPosition="0">
        <references count="2">
          <reference field="4294967294" count="1" selected="0">
            <x v="0"/>
          </reference>
          <reference field="1" count="1" selected="0">
            <x v="10"/>
          </reference>
        </references>
      </pivotArea>
    </chartFormat>
    <chartFormat chart="24" format="6">
      <pivotArea type="data" outline="0" fieldPosition="0">
        <references count="2">
          <reference field="4294967294" count="1" selected="0">
            <x v="0"/>
          </reference>
          <reference field="1" count="1" selected="0">
            <x v="18"/>
          </reference>
        </references>
      </pivotArea>
    </chartFormat>
    <chartFormat chart="24" format="7">
      <pivotArea type="data" outline="0" fieldPosition="0">
        <references count="2">
          <reference field="4294967294" count="1" selected="0">
            <x v="0"/>
          </reference>
          <reference field="1" count="1" selected="0">
            <x v="6"/>
          </reference>
        </references>
      </pivotArea>
    </chartFormat>
    <chartFormat chart="24" format="8">
      <pivotArea type="data" outline="0" fieldPosition="0">
        <references count="2">
          <reference field="4294967294" count="1" selected="0">
            <x v="0"/>
          </reference>
          <reference field="1" count="1" selected="0">
            <x v="15"/>
          </reference>
        </references>
      </pivotArea>
    </chartFormat>
    <chartFormat chart="24" format="9">
      <pivotArea type="data" outline="0" fieldPosition="0">
        <references count="2">
          <reference field="4294967294" count="1" selected="0">
            <x v="0"/>
          </reference>
          <reference field="1" count="1" selected="0">
            <x v="2"/>
          </reference>
        </references>
      </pivotArea>
    </chartFormat>
    <chartFormat chart="24" format="10">
      <pivotArea type="data" outline="0" fieldPosition="0">
        <references count="2">
          <reference field="4294967294" count="1" selected="0">
            <x v="0"/>
          </reference>
          <reference field="1" count="1" selected="0">
            <x v="4"/>
          </reference>
        </references>
      </pivotArea>
    </chartFormat>
    <chartFormat chart="24" format="11">
      <pivotArea type="data" outline="0" fieldPosition="0">
        <references count="2">
          <reference field="4294967294" count="1" selected="0">
            <x v="0"/>
          </reference>
          <reference field="1" count="1" selected="0">
            <x v="21"/>
          </reference>
        </references>
      </pivotArea>
    </chartFormat>
    <chartFormat chart="24" format="12">
      <pivotArea type="data" outline="0" fieldPosition="0">
        <references count="2">
          <reference field="4294967294" count="1" selected="0">
            <x v="0"/>
          </reference>
          <reference field="1" count="1" selected="0">
            <x v="14"/>
          </reference>
        </references>
      </pivotArea>
    </chartFormat>
    <chartFormat chart="24" format="13">
      <pivotArea type="data" outline="0" fieldPosition="0">
        <references count="2">
          <reference field="4294967294" count="1" selected="0">
            <x v="0"/>
          </reference>
          <reference field="1" count="1" selected="0">
            <x v="13"/>
          </reference>
        </references>
      </pivotArea>
    </chartFormat>
    <chartFormat chart="24" format="14">
      <pivotArea type="data" outline="0" fieldPosition="0">
        <references count="2">
          <reference field="4294967294" count="1" selected="0">
            <x v="0"/>
          </reference>
          <reference field="1" count="1" selected="0">
            <x v="17"/>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8FB971-3140-4820-816F-33117EB1880E}" name="Parcels Pivot" cacheId="5"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fieldListSortAscending="1">
  <location ref="A38:B40" firstHeaderRow="1" firstDataRow="1" firstDataCol="1"/>
  <pivotFields count="15">
    <pivotField showAll="0"/>
    <pivotField multipleItemSelectionAllowed="1" showAll="0">
      <items count="23">
        <item h="1" x="10"/>
        <item h="1" x="20"/>
        <item h="1" x="17"/>
        <item h="1" x="3"/>
        <item h="1" x="0"/>
        <item h="1" x="18"/>
        <item h="1" x="13"/>
        <item h="1" x="4"/>
        <item h="1" x="14"/>
        <item h="1" x="7"/>
        <item h="1" x="19"/>
        <item h="1" x="15"/>
        <item h="1" x="8"/>
        <item h="1" x="21"/>
        <item h="1" x="12"/>
        <item h="1" x="2"/>
        <item h="1" x="5"/>
        <item x="16"/>
        <item h="1" x="11"/>
        <item h="1" x="6"/>
        <item h="1" x="9"/>
        <item h="1" x="1"/>
        <item t="default"/>
      </items>
    </pivotField>
    <pivotField showAll="0">
      <items count="7">
        <item h="1" x="5"/>
        <item h="1" x="3"/>
        <item h="1" x="2"/>
        <item x="1"/>
        <item h="1" x="0"/>
        <item h="1" x="4"/>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1">
    <field x="-2"/>
  </rowFields>
  <rowItems count="2">
    <i>
      <x/>
    </i>
    <i i="1">
      <x v="1"/>
    </i>
  </rowItems>
  <colItems count="1">
    <i/>
  </colItems>
  <dataFields count="2">
    <dataField name="Sum of Total Late" fld="14" baseField="4" baseItem="0"/>
    <dataField name="Sum of Total On Time" fld="13" baseField="4" baseItem="0"/>
  </dataFields>
  <formats count="2">
    <format dxfId="8">
      <pivotArea collapsedLevelsAreSubtotals="1" fieldPosition="0">
        <references count="1">
          <reference field="4294967294" count="1">
            <x v="1"/>
          </reference>
        </references>
      </pivotArea>
    </format>
    <format dxfId="7">
      <pivotArea collapsedLevelsAreSubtotals="1" fieldPosition="0">
        <references count="1">
          <reference field="4294967294" count="1">
            <x v="0"/>
          </reference>
        </references>
      </pivotArea>
    </format>
  </formats>
  <chartFormats count="3">
    <chartFormat chart="9" format="5" series="1">
      <pivotArea type="data" outline="0" fieldPosition="0">
        <references count="1">
          <reference field="4294967294" count="1" selected="0">
            <x v="0"/>
          </reference>
        </references>
      </pivotArea>
    </chartFormat>
    <chartFormat chart="9" format="6">
      <pivotArea type="data" outline="0" fieldPosition="0">
        <references count="1">
          <reference field="4294967294" count="1" selected="0">
            <x v="0"/>
          </reference>
        </references>
      </pivotArea>
    </chartFormat>
    <chartFormat chart="9" format="7">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BCCDB8-4F85-4E7A-B69A-1403F300C555}" name="Monthly Income Pivot"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fieldListSortAscending="1">
  <location ref="A9:C22" firstHeaderRow="0" firstDataRow="1" firstDataCol="1" rowPageCount="1" colPageCount="1"/>
  <pivotFields count="15">
    <pivotField showAll="0"/>
    <pivotField axis="axisPage" multipleItemSelectionAllowed="1" showAll="0">
      <items count="23">
        <item h="1" x="10"/>
        <item h="1" x="20"/>
        <item h="1" x="17"/>
        <item h="1" x="3"/>
        <item h="1" x="0"/>
        <item h="1" x="18"/>
        <item h="1" x="13"/>
        <item h="1" x="4"/>
        <item h="1" x="14"/>
        <item h="1" x="7"/>
        <item h="1" x="19"/>
        <item h="1" x="15"/>
        <item h="1" x="8"/>
        <item h="1" x="21"/>
        <item h="1" x="12"/>
        <item h="1" x="2"/>
        <item h="1" x="5"/>
        <item x="16"/>
        <item h="1" x="11"/>
        <item h="1" x="6"/>
        <item h="1" x="9"/>
        <item h="1" x="1"/>
        <item t="default"/>
      </items>
    </pivotField>
    <pivotField showAll="0">
      <items count="7">
        <item h="1" x="5"/>
        <item h="1" x="3"/>
        <item h="1" x="2"/>
        <item x="1"/>
        <item h="1" x="0"/>
        <item h="1" x="4"/>
        <item t="default"/>
      </items>
    </pivotField>
    <pivotField showAll="0"/>
    <pivotField axis="axisRow" showAll="0">
      <items count="13">
        <item x="3"/>
        <item x="6"/>
        <item x="4"/>
        <item x="5"/>
        <item x="10"/>
        <item x="9"/>
        <item x="0"/>
        <item x="7"/>
        <item x="11"/>
        <item x="1"/>
        <item x="2"/>
        <item x="8"/>
        <item t="default"/>
      </items>
    </pivotField>
    <pivotField showAll="0"/>
    <pivotField showAll="0"/>
    <pivotField showAll="0"/>
    <pivotField showAll="0"/>
    <pivotField showAll="0"/>
    <pivotField dataField="1" showAll="0"/>
    <pivotField showAll="0"/>
    <pivotField showAll="0"/>
    <pivotField showAll="0"/>
    <pivotField showAll="0"/>
  </pivotFields>
  <rowFields count="1">
    <field x="4"/>
  </rowFields>
  <rowItems count="13">
    <i>
      <x/>
    </i>
    <i>
      <x v="1"/>
    </i>
    <i>
      <x v="2"/>
    </i>
    <i>
      <x v="3"/>
    </i>
    <i>
      <x v="4"/>
    </i>
    <i>
      <x v="5"/>
    </i>
    <i>
      <x v="6"/>
    </i>
    <i>
      <x v="7"/>
    </i>
    <i>
      <x v="8"/>
    </i>
    <i>
      <x v="9"/>
    </i>
    <i>
      <x v="10"/>
    </i>
    <i>
      <x v="11"/>
    </i>
    <i t="grand">
      <x/>
    </i>
  </rowItems>
  <colFields count="1">
    <field x="-2"/>
  </colFields>
  <colItems count="2">
    <i>
      <x/>
    </i>
    <i i="1">
      <x v="1"/>
    </i>
  </colItems>
  <pageFields count="1">
    <pageField fld="1" hier="-1"/>
  </pageFields>
  <dataFields count="2">
    <dataField name="Sum of Actual Income" fld="10" baseField="0" baseItem="0" numFmtId="2"/>
    <dataField name="Sum of Actual Income2" fld="10" baseField="0" baseItem="0"/>
  </dataFields>
  <formats count="1">
    <format dxfId="9">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EAAF41-560F-4649-9C0D-EC645670F077}" name="Income Pivot"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4:B5" firstHeaderRow="0" firstDataRow="1" firstDataCol="0" rowPageCount="1" colPageCount="1"/>
  <pivotFields count="15">
    <pivotField showAll="0"/>
    <pivotField axis="axisPage" showAll="0">
      <items count="23">
        <item x="10"/>
        <item x="20"/>
        <item x="17"/>
        <item x="3"/>
        <item x="0"/>
        <item x="18"/>
        <item x="13"/>
        <item x="4"/>
        <item x="14"/>
        <item x="7"/>
        <item x="19"/>
        <item x="15"/>
        <item x="8"/>
        <item x="21"/>
        <item x="12"/>
        <item x="2"/>
        <item x="5"/>
        <item x="16"/>
        <item x="11"/>
        <item x="6"/>
        <item x="9"/>
        <item x="1"/>
        <item t="default"/>
      </items>
    </pivotField>
    <pivotField showAll="0">
      <items count="7">
        <item h="1" x="5"/>
        <item h="1" x="3"/>
        <item h="1" x="2"/>
        <item x="1"/>
        <item h="1" x="0"/>
        <item h="1" x="4"/>
        <item t="default"/>
      </items>
    </pivotField>
    <pivotField showAll="0"/>
    <pivotField showAll="0"/>
    <pivotField showAll="0"/>
    <pivotField showAll="0"/>
    <pivotField showAll="0"/>
    <pivotField showAll="0"/>
    <pivotField dataField="1" showAll="0"/>
    <pivotField dataField="1" showAll="0"/>
    <pivotField showAll="0"/>
    <pivotField showAll="0"/>
    <pivotField showAll="0"/>
    <pivotField showAll="0"/>
  </pivotFields>
  <rowItems count="1">
    <i/>
  </rowItems>
  <colFields count="1">
    <field x="-2"/>
  </colFields>
  <colItems count="2">
    <i>
      <x/>
    </i>
    <i i="1">
      <x v="1"/>
    </i>
  </colItems>
  <pageFields count="1">
    <pageField fld="1" item="17" hier="-1"/>
  </pageFields>
  <dataFields count="2">
    <dataField name="Sum of Actual Income" fld="10" baseField="0" baseItem="0" numFmtId="2"/>
    <dataField name="Sum of Expected Income" fld="9" baseField="0" baseItem="0" numFmtId="164"/>
  </dataFields>
  <formats count="2">
    <format dxfId="11">
      <pivotArea outline="0" collapsedLevelsAreSubtotals="1" fieldPosition="0"/>
    </format>
    <format dxfId="1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15E8B4F-1070-4149-AC5A-15D4D391D52B}" sourceName="Year">
  <pivotTables>
    <pivotTable tabId="4" name="Site Performance Pivot"/>
    <pivotTable tabId="4" name="Monthly Income Pivot"/>
    <pivotTable tabId="4" name="Income Pivot"/>
    <pivotTable tabId="4" name="Site rank Pivot"/>
    <pivotTable tabId="4" name="Parcels Pivot"/>
  </pivotTables>
  <data>
    <tabular pivotCacheId="212606856">
      <items count="6">
        <i x="5"/>
        <i x="3"/>
        <i x="2"/>
        <i x="1" s="1"/>
        <i x="0"/>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Name" xr10:uid="{0ABAB333-1A92-47D7-A30A-3FF50A42E9CC}" sourceName="Site Name">
  <pivotTables>
    <pivotTable tabId="4" name="Site Performance Pivot"/>
    <pivotTable tabId="4" name="Income Pivot"/>
    <pivotTable tabId="4" name="Monthly Income Pivot"/>
    <pivotTable tabId="4" name="Parcels Pivot"/>
  </pivotTables>
  <data>
    <tabular pivotCacheId="212606856">
      <items count="22">
        <i x="10"/>
        <i x="20"/>
        <i x="17"/>
        <i x="3"/>
        <i x="0"/>
        <i x="18"/>
        <i x="13"/>
        <i x="4"/>
        <i x="14"/>
        <i x="7"/>
        <i x="19"/>
        <i x="15"/>
        <i x="8"/>
        <i x="21"/>
        <i x="12"/>
        <i x="2"/>
        <i x="5"/>
        <i x="16" s="1"/>
        <i x="11"/>
        <i x="6"/>
        <i x="9"/>
        <i x="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D549CFB-C5E7-48DE-8D9C-E5CF8AB9E64B}" cache="Slicer_Year" caption="Year" columnCount="6" showCaption="0" style="SlicerStyleLight2 2" rowHeight="234950"/>
  <slicer name="Site Name" xr10:uid="{5310E213-EB5D-4F14-ACBE-9A42A506AA97}" cache="Slicer_Site_Name" caption="Choose Site" columnCount="2" showCaption="0" style="SlicerStyleLight2 2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51F1B-798A-471C-9AC7-3B553D44D5FD}">
  <sheetPr>
    <tabColor rgb="FF194AFE"/>
  </sheetPr>
  <dimension ref="A1"/>
  <sheetViews>
    <sheetView showGridLines="0" showRowColHeaders="0" tabSelected="1" zoomScale="90" zoomScaleNormal="90" workbookViewId="0">
      <selection activeCell="AE36" sqref="AE36"/>
    </sheetView>
  </sheetViews>
  <sheetFormatPr defaultRowHeight="14.4" x14ac:dyDescent="0.3"/>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1FD3A-7DA1-4960-AA38-AD40F6875275}">
  <sheetPr>
    <tabColor rgb="FF194AFE"/>
  </sheetPr>
  <dimension ref="A1"/>
  <sheetViews>
    <sheetView showGridLines="0" showRowColHeaders="0" workbookViewId="0"/>
  </sheetViews>
  <sheetFormatPr defaultRowHeight="14.4" x14ac:dyDescent="0.3"/>
  <cols>
    <col min="1" max="16384" width="8.8867187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CACAF-0991-4D0A-B7A9-5AB5DD3F6080}">
  <sheetPr>
    <tabColor rgb="FF194AFE"/>
  </sheetPr>
  <dimension ref="A1:P74"/>
  <sheetViews>
    <sheetView showGridLines="0" topLeftCell="A13" zoomScaleNormal="100" workbookViewId="0">
      <selection activeCell="A73" sqref="A73"/>
    </sheetView>
  </sheetViews>
  <sheetFormatPr defaultRowHeight="14.4" x14ac:dyDescent="0.3"/>
  <cols>
    <col min="1" max="1" width="18.77734375" bestFit="1" customWidth="1"/>
    <col min="2" max="2" width="4.88671875" bestFit="1" customWidth="1"/>
    <col min="3" max="3" width="20.77734375" bestFit="1" customWidth="1"/>
    <col min="4" max="4" width="11.21875" customWidth="1"/>
    <col min="5" max="5" width="17.44140625" customWidth="1"/>
    <col min="6" max="6" width="15.5546875" customWidth="1"/>
    <col min="7" max="7" width="5.5546875" bestFit="1" customWidth="1"/>
    <col min="8" max="8" width="7" bestFit="1" customWidth="1"/>
    <col min="9" max="9" width="8.21875" bestFit="1" customWidth="1"/>
    <col min="10" max="10" width="20.21875" bestFit="1" customWidth="1"/>
    <col min="11" max="11" width="20" customWidth="1"/>
    <col min="12" max="12" width="21.77734375" customWidth="1"/>
    <col min="13" max="13" width="9.6640625" bestFit="1" customWidth="1"/>
    <col min="14" max="14" width="7" bestFit="1" customWidth="1"/>
    <col min="15" max="15" width="12.109375" customWidth="1"/>
    <col min="16" max="16" width="11.6640625" bestFit="1" customWidth="1"/>
  </cols>
  <sheetData>
    <row r="1" spans="1:16" x14ac:dyDescent="0.3">
      <c r="A1" s="3"/>
      <c r="B1" s="5"/>
      <c r="I1" s="3"/>
      <c r="N1" s="5"/>
      <c r="O1" s="5"/>
      <c r="P1" s="5"/>
    </row>
    <row r="2" spans="1:16" x14ac:dyDescent="0.3">
      <c r="A2" s="2" t="s">
        <v>24</v>
      </c>
      <c r="B2" t="s">
        <v>27</v>
      </c>
      <c r="I2" s="3"/>
    </row>
    <row r="3" spans="1:16" x14ac:dyDescent="0.3">
      <c r="I3" s="3"/>
    </row>
    <row r="4" spans="1:16" x14ac:dyDescent="0.3">
      <c r="A4" t="s">
        <v>13</v>
      </c>
      <c r="B4" t="s">
        <v>14</v>
      </c>
      <c r="I4" s="8" t="s">
        <v>15</v>
      </c>
      <c r="J4" s="7" t="s">
        <v>16</v>
      </c>
      <c r="K4" s="7" t="s">
        <v>17</v>
      </c>
      <c r="L4" s="7" t="s">
        <v>23</v>
      </c>
    </row>
    <row r="5" spans="1:16" x14ac:dyDescent="0.3">
      <c r="A5" s="10">
        <v>3405.4560999999999</v>
      </c>
      <c r="B5" s="10">
        <v>3405.4560999999999</v>
      </c>
      <c r="I5" s="9">
        <f>GETPIVOTDATA("Sum of Actual Income",$A$4)/GETPIVOTDATA("Sum of Expected Income",$A$4)</f>
        <v>1</v>
      </c>
      <c r="J5" s="4">
        <f>100%-I5</f>
        <v>0</v>
      </c>
      <c r="K5" s="11">
        <f>GETPIVOTDATA("Average of Overall Performance",$A$27)/100</f>
        <v>0.74273427335939113</v>
      </c>
      <c r="L5" s="10">
        <f>IFERROR(AVERAGE(B10:B21),"")</f>
        <v>283.78800833333332</v>
      </c>
    </row>
    <row r="7" spans="1:16" x14ac:dyDescent="0.3">
      <c r="A7" s="2" t="s">
        <v>24</v>
      </c>
      <c r="B7" t="s">
        <v>27</v>
      </c>
      <c r="K7" s="7" t="s">
        <v>17</v>
      </c>
    </row>
    <row r="8" spans="1:16" x14ac:dyDescent="0.3">
      <c r="K8" s="11">
        <f>GETPIVOTDATA("Average of Overall Performance",$A$27)/100</f>
        <v>0.74273427335939113</v>
      </c>
      <c r="L8" s="14">
        <f>100%-K8</f>
        <v>0.25726572664060887</v>
      </c>
    </row>
    <row r="9" spans="1:16" x14ac:dyDescent="0.3">
      <c r="A9" s="2" t="s">
        <v>4</v>
      </c>
      <c r="B9" t="s">
        <v>13</v>
      </c>
      <c r="C9" t="s">
        <v>18</v>
      </c>
    </row>
    <row r="10" spans="1:16" x14ac:dyDescent="0.3">
      <c r="A10" s="3" t="s">
        <v>19</v>
      </c>
      <c r="B10" s="10">
        <v>130.43950000000001</v>
      </c>
      <c r="C10" s="10">
        <v>130.43950000000001</v>
      </c>
    </row>
    <row r="11" spans="1:16" x14ac:dyDescent="0.3">
      <c r="A11" s="3" t="s">
        <v>20</v>
      </c>
      <c r="B11" s="10">
        <v>82.133200000000002</v>
      </c>
      <c r="C11" s="10">
        <v>82.133200000000002</v>
      </c>
    </row>
    <row r="12" spans="1:16" x14ac:dyDescent="0.3">
      <c r="A12" s="3" t="s">
        <v>21</v>
      </c>
      <c r="B12" s="10">
        <v>77.581999999999994</v>
      </c>
      <c r="C12" s="10">
        <v>77.581999999999994</v>
      </c>
    </row>
    <row r="13" spans="1:16" x14ac:dyDescent="0.3">
      <c r="A13" s="3" t="s">
        <v>22</v>
      </c>
      <c r="B13" s="10">
        <v>258.61939999999998</v>
      </c>
      <c r="C13" s="10">
        <v>258.61939999999998</v>
      </c>
    </row>
    <row r="14" spans="1:16" x14ac:dyDescent="0.3">
      <c r="A14" s="3" t="s">
        <v>39</v>
      </c>
      <c r="B14" s="10">
        <v>324.95409999999998</v>
      </c>
      <c r="C14" s="10">
        <v>324.95409999999998</v>
      </c>
    </row>
    <row r="15" spans="1:16" x14ac:dyDescent="0.3">
      <c r="A15" s="3" t="s">
        <v>40</v>
      </c>
      <c r="B15" s="10">
        <v>484.39870000000002</v>
      </c>
      <c r="C15" s="10">
        <v>484.39870000000002</v>
      </c>
    </row>
    <row r="16" spans="1:16" x14ac:dyDescent="0.3">
      <c r="A16" s="3" t="s">
        <v>41</v>
      </c>
      <c r="B16" s="10">
        <v>332.01029999999997</v>
      </c>
      <c r="C16" s="10">
        <v>332.01029999999997</v>
      </c>
    </row>
    <row r="17" spans="1:15" x14ac:dyDescent="0.3">
      <c r="A17" s="3" t="s">
        <v>42</v>
      </c>
      <c r="B17" s="10">
        <v>420.5754</v>
      </c>
      <c r="C17" s="10">
        <v>420.5754</v>
      </c>
    </row>
    <row r="18" spans="1:15" x14ac:dyDescent="0.3">
      <c r="A18" s="3" t="s">
        <v>43</v>
      </c>
      <c r="B18" s="10">
        <v>310.54390000000001</v>
      </c>
      <c r="C18" s="10">
        <v>310.54390000000001</v>
      </c>
    </row>
    <row r="19" spans="1:15" x14ac:dyDescent="0.3">
      <c r="A19" s="3" t="s">
        <v>44</v>
      </c>
      <c r="B19" s="10">
        <v>255.4513</v>
      </c>
      <c r="C19" s="10">
        <v>255.4513</v>
      </c>
    </row>
    <row r="20" spans="1:15" x14ac:dyDescent="0.3">
      <c r="A20" s="3" t="s">
        <v>45</v>
      </c>
      <c r="B20" s="10">
        <v>277.16379999999998</v>
      </c>
      <c r="C20" s="10">
        <v>277.16379999999998</v>
      </c>
    </row>
    <row r="21" spans="1:15" x14ac:dyDescent="0.3">
      <c r="A21" s="3" t="s">
        <v>46</v>
      </c>
      <c r="B21" s="10">
        <v>451.58449999999999</v>
      </c>
      <c r="C21" s="10">
        <v>451.58449999999999</v>
      </c>
    </row>
    <row r="22" spans="1:15" x14ac:dyDescent="0.3">
      <c r="A22" s="3" t="s">
        <v>5</v>
      </c>
      <c r="B22" s="10">
        <v>3405.4560999999999</v>
      </c>
      <c r="C22" s="10">
        <v>3405.4560999999999</v>
      </c>
    </row>
    <row r="23" spans="1:15" x14ac:dyDescent="0.3">
      <c r="A23" s="3"/>
      <c r="B23" s="10"/>
      <c r="C23" s="10"/>
    </row>
    <row r="24" spans="1:15" x14ac:dyDescent="0.3">
      <c r="A24" s="3"/>
      <c r="B24" s="10"/>
      <c r="C24" s="10"/>
    </row>
    <row r="25" spans="1:15" x14ac:dyDescent="0.3">
      <c r="A25" s="2" t="s">
        <v>24</v>
      </c>
      <c r="B25" t="s">
        <v>27</v>
      </c>
      <c r="C25" s="10"/>
    </row>
    <row r="27" spans="1:15" x14ac:dyDescent="0.3">
      <c r="A27" s="2" t="s">
        <v>6</v>
      </c>
      <c r="K27" s="6" t="s">
        <v>8</v>
      </c>
      <c r="L27" s="6" t="s">
        <v>9</v>
      </c>
      <c r="M27" s="7" t="s">
        <v>10</v>
      </c>
      <c r="N27" s="7" t="s">
        <v>11</v>
      </c>
      <c r="O27" s="7" t="s">
        <v>12</v>
      </c>
    </row>
    <row r="28" spans="1:15" x14ac:dyDescent="0.3">
      <c r="A28" s="3" t="s">
        <v>26</v>
      </c>
      <c r="B28" s="15">
        <v>3</v>
      </c>
      <c r="H28" s="3" t="s">
        <v>26</v>
      </c>
      <c r="K28" s="12">
        <v>1</v>
      </c>
      <c r="L28" s="12">
        <v>3</v>
      </c>
      <c r="M28" s="12">
        <f>VLOOKUP(H28,A28:B33,2,FALSE)</f>
        <v>3</v>
      </c>
      <c r="N28" s="12" t="str">
        <f>IF(M28=MAX($M$28:$M$32),M28,"")</f>
        <v/>
      </c>
      <c r="O28" s="12">
        <f>IF(M28=MAX($M$28:$M$32),"",M28)</f>
        <v>3</v>
      </c>
    </row>
    <row r="29" spans="1:15" x14ac:dyDescent="0.3">
      <c r="A29" s="3" t="s">
        <v>3</v>
      </c>
      <c r="B29" s="15">
        <v>4</v>
      </c>
      <c r="H29" s="3" t="s">
        <v>3</v>
      </c>
      <c r="K29" s="12">
        <v>7</v>
      </c>
      <c r="L29" s="12">
        <v>2</v>
      </c>
      <c r="M29" s="12">
        <f>VLOOKUP(H29,A29:B37,2,FALSE)</f>
        <v>4</v>
      </c>
      <c r="N29" s="12" t="str">
        <f t="shared" ref="N29:N32" si="0">IF(M29=MAX($M$28:$M$32),M29,"")</f>
        <v/>
      </c>
      <c r="O29" s="12">
        <f t="shared" ref="O29:O32" si="1">IF(M29=MAX($M$28:$M$32),"",M29)</f>
        <v>4</v>
      </c>
    </row>
    <row r="30" spans="1:15" x14ac:dyDescent="0.3">
      <c r="A30" s="3" t="s">
        <v>1</v>
      </c>
      <c r="B30" s="5">
        <v>3.5</v>
      </c>
      <c r="H30" s="3" t="s">
        <v>1</v>
      </c>
      <c r="K30" s="12">
        <v>4</v>
      </c>
      <c r="L30" s="12">
        <v>1</v>
      </c>
      <c r="M30" s="12">
        <f>VLOOKUP(H30,A30:B38,2,FALSE)</f>
        <v>3.5</v>
      </c>
      <c r="N30" s="12" t="str">
        <f t="shared" si="0"/>
        <v/>
      </c>
      <c r="O30" s="12">
        <f t="shared" si="1"/>
        <v>3.5</v>
      </c>
    </row>
    <row r="31" spans="1:15" x14ac:dyDescent="0.3">
      <c r="A31" s="3" t="s">
        <v>0</v>
      </c>
      <c r="B31" s="5">
        <v>3.2351334472027027</v>
      </c>
      <c r="H31" s="3" t="s">
        <v>0</v>
      </c>
      <c r="K31" s="12">
        <v>2</v>
      </c>
      <c r="L31" s="12">
        <v>8</v>
      </c>
      <c r="M31" s="13">
        <f>VLOOKUP(H31,A31:B39,2,FALSE)</f>
        <v>3.2351334472027027</v>
      </c>
      <c r="N31" s="12" t="str">
        <f t="shared" si="0"/>
        <v/>
      </c>
      <c r="O31" s="13">
        <f t="shared" si="1"/>
        <v>3.2351334472027027</v>
      </c>
    </row>
    <row r="32" spans="1:15" x14ac:dyDescent="0.3">
      <c r="A32" s="3" t="s">
        <v>2</v>
      </c>
      <c r="B32" s="5">
        <v>4.1725253305445795</v>
      </c>
      <c r="H32" s="3" t="s">
        <v>2</v>
      </c>
      <c r="K32" s="12">
        <v>6</v>
      </c>
      <c r="L32" s="12">
        <v>6</v>
      </c>
      <c r="M32" s="13">
        <f>VLOOKUP(H32,A32:B40,2,FALSE)</f>
        <v>4.1725253305445795</v>
      </c>
      <c r="N32" s="13">
        <f t="shared" si="0"/>
        <v>4.1725253305445795</v>
      </c>
      <c r="O32" s="13" t="str">
        <f t="shared" si="1"/>
        <v/>
      </c>
    </row>
    <row r="33" spans="1:6" x14ac:dyDescent="0.3">
      <c r="A33" s="3" t="s">
        <v>7</v>
      </c>
      <c r="B33" s="5">
        <v>74.273427335939118</v>
      </c>
    </row>
    <row r="34" spans="1:6" x14ac:dyDescent="0.3">
      <c r="A34" s="3"/>
      <c r="B34" s="5"/>
    </row>
    <row r="38" spans="1:6" x14ac:dyDescent="0.3">
      <c r="A38" s="2" t="s">
        <v>6</v>
      </c>
      <c r="D38" s="8" t="s">
        <v>36</v>
      </c>
      <c r="E38" s="7" t="s">
        <v>38</v>
      </c>
      <c r="F38" s="7" t="s">
        <v>37</v>
      </c>
    </row>
    <row r="39" spans="1:6" x14ac:dyDescent="0.3">
      <c r="A39" s="3" t="s">
        <v>30</v>
      </c>
      <c r="B39" s="10">
        <v>10</v>
      </c>
      <c r="D39">
        <f>SUM(GETPIVOTDATA("Sum of Total Late",$A$38)+GETPIVOTDATA("Sum of Total On Time",$A$38))</f>
        <v>172</v>
      </c>
      <c r="E39" s="9">
        <f>GETPIVOTDATA("Sum of Total On Time",$A$38)/D39</f>
        <v>0.94186046511627908</v>
      </c>
      <c r="F39" s="9">
        <f>GETPIVOTDATA("Sum of Total Late",$A$38)/D39</f>
        <v>5.8139534883720929E-2</v>
      </c>
    </row>
    <row r="40" spans="1:6" x14ac:dyDescent="0.3">
      <c r="A40" s="3" t="s">
        <v>31</v>
      </c>
      <c r="B40" s="10">
        <v>162</v>
      </c>
    </row>
    <row r="55" spans="1:2" x14ac:dyDescent="0.3">
      <c r="A55" s="2" t="s">
        <v>4</v>
      </c>
      <c r="B55" t="s">
        <v>7</v>
      </c>
    </row>
    <row r="56" spans="1:2" x14ac:dyDescent="0.3">
      <c r="A56" s="3" t="s">
        <v>32</v>
      </c>
      <c r="B56" s="5">
        <v>82.570241141708536</v>
      </c>
    </row>
    <row r="57" spans="1:2" x14ac:dyDescent="0.3">
      <c r="A57" s="3" t="s">
        <v>35</v>
      </c>
      <c r="B57" s="5">
        <v>82.015560559747485</v>
      </c>
    </row>
    <row r="58" spans="1:2" x14ac:dyDescent="0.3">
      <c r="A58" s="3" t="s">
        <v>33</v>
      </c>
      <c r="B58" s="5">
        <v>81.52094105203706</v>
      </c>
    </row>
    <row r="59" spans="1:2" x14ac:dyDescent="0.3">
      <c r="A59" s="3" t="s">
        <v>47</v>
      </c>
      <c r="B59" s="5">
        <v>80.623720624826035</v>
      </c>
    </row>
    <row r="60" spans="1:2" x14ac:dyDescent="0.3">
      <c r="A60" s="3" t="s">
        <v>28</v>
      </c>
      <c r="B60" s="5">
        <v>78.844508672740943</v>
      </c>
    </row>
    <row r="61" spans="1:2" x14ac:dyDescent="0.3">
      <c r="A61" s="3" t="s">
        <v>25</v>
      </c>
      <c r="B61" s="5">
        <v>78.105175264550255</v>
      </c>
    </row>
    <row r="62" spans="1:2" x14ac:dyDescent="0.3">
      <c r="A62" s="3" t="s">
        <v>48</v>
      </c>
      <c r="B62" s="5">
        <v>78.046169704176236</v>
      </c>
    </row>
    <row r="63" spans="1:2" x14ac:dyDescent="0.3">
      <c r="A63" s="3" t="s">
        <v>29</v>
      </c>
      <c r="B63" s="5">
        <v>77.66663011695907</v>
      </c>
    </row>
    <row r="64" spans="1:2" x14ac:dyDescent="0.3">
      <c r="A64" s="3" t="s">
        <v>34</v>
      </c>
      <c r="B64" s="5">
        <v>74.636492995308785</v>
      </c>
    </row>
    <row r="65" spans="1:2" x14ac:dyDescent="0.3">
      <c r="A65" s="3" t="s">
        <v>27</v>
      </c>
      <c r="B65" s="5">
        <v>74.273427335939118</v>
      </c>
    </row>
    <row r="72" spans="1:2" x14ac:dyDescent="0.3">
      <c r="A72" s="2" t="s">
        <v>6</v>
      </c>
    </row>
    <row r="73" spans="1:2" x14ac:dyDescent="0.3">
      <c r="A73" s="3" t="s">
        <v>14</v>
      </c>
      <c r="B73" s="5">
        <v>165637.44339999996</v>
      </c>
    </row>
    <row r="74" spans="1:2" x14ac:dyDescent="0.3">
      <c r="A74" s="3" t="s">
        <v>13</v>
      </c>
      <c r="B74" s="5">
        <v>165388.19249999998</v>
      </c>
    </row>
  </sheetData>
  <pageMargins left="0.7" right="0.7" top="0.75" bottom="0.75" header="0.3" footer="0.3"/>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c 2 c 5 a 2 5 - c b c e - 4 7 4 e - a c 6 6 - 1 0 1 b f b 9 3 2 c d 4 "   x m l n s = " h t t p : / / s c h e m a s . m i c r o s o f t . c o m / D a t a M a s h u p " > A A A A A M g D A A B Q S w M E F A A C A A g A 4 V h d V z / 6 X j + k A A A A 9 g A A A B I A H A B D b 2 5 m a W c v U G F j a 2 F n Z S 5 4 b W w g o h g A K K A U A A A A A A A A A A A A A A A A A A A A A A A A A A A A h Y 8 x D o I w G I W v Q r r T l u p g y E 8 Z n E w g M T E x r k 2 p 0 A i t o c V y N w e P 5 B X E K O r m + L 7 3 D e / d r z f I x 6 6 N L q p 3 2 p o M J Z i i S B l p K 2 3 q D A 3 + G K 9 Q z m E r 5 E n U K p p k 4 9 L R V R l q v D + n h I Q Q c F h g 2 9 e E U Z q Q Q 1 n s Z K M 6 g T 6 y / i / H 2 j g v j F S I w / 4 1 h j O c M I b Z k m E K Z I Z Q a v M V 2 L T 3 2 f 5 A W A + t H 3 r F G x V v C i B z B P L + w B 9 Q S w M E F A A C A A g A 4 V h d 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F Y X V c 2 F H e P w g A A A B k B A A A T A B w A R m 9 y b X V s Y X M v U 2 V j d G l v b j E u b S C i G A A o o B Q A A A A A A A A A A A A A A A A A A A A A A A A A A A B 9 j s E K g k A Y h O + C 7 7 B s l w Q L s j z F H k I 3 i K z M X y i o W F b 7 S U F 3 S 4 2 I 6 N 0 z 6 h j N Z W A Y Z r 4 a 0 y b X i s D H B 2 P T M I 0 6 k x U e S Y f 6 G w G z m I u Q R 9 N V t J g s P U 6 6 j k U J I w U 2 p k F a g b 5 W K b Y J X I q + L x u Z y B q 7 1 O c w j 1 d h L x g 6 I 9 c N 9 r A O + D a M O A C 1 y X t 4 q i s B h b 4 V d + F l U p 1 y d R J + X q K q W w 4 R 3 8 / o U M v + f B w T L X 6 x s O / 7 Y w d p h q V k t G 1 S e 9 Z g y X 7 B 0 8 N z 9 0 Y 8 m E a u / k 6 P X 1 B L A Q I t A B Q A A g A I A O F Y X V c / + l 4 / p A A A A P Y A A A A S A A A A A A A A A A A A A A A A A A A A A A B D b 2 5 m a W c v U G F j a 2 F n Z S 5 4 b W x Q S w E C L Q A U A A I A C A D h W F 1 X D 8 r p q 6 Q A A A D p A A A A E w A A A A A A A A A A A A A A A A D w A A A A W 0 N v b n R l b n R f V H l w Z X N d L n h t b F B L A Q I t A B Q A A g A I A O F Y X V c 2 F H e P w g A A A B k B A A A T A A A A A A A A A A A A A A A A A O E B A A B G b 3 J t d W x h c y 9 T Z W N 0 a W 9 u M S 5 t U E s F B g A A A A A D A A M A w g A A A P A 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M a A A A A A A A A s R 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X X 1 N J V E V f U E V S R k 9 S T U F O Q 0 U l M j A o M i k 8 L 0 l 0 Z W 1 Q Y X R o P j w v S X R l b U x v Y 2 F 0 a W 9 u P j x T d G F i b G V F b n R y a W V z P j x F b n R y e S B U e X B l P S J J c 1 B y a X Z h d G U i I F Z h b H V l P S J s M C I g L z 4 8 R W 5 0 c n k g V H l w Z T 0 i R m l s b E V u Y W J s Z W Q i I F Z h b H V l P S J s M C I g L z 4 8 R W 5 0 c n k g V H l w Z T 0 i T m F t Z V V w Z G F 0 Z W R B Z n R l c k Z p b G w i I F Z h b H V l P S J s M C I g L z 4 8 R W 5 0 c n k g V H l w Z T 0 i U m V z d W x 0 V H l w Z S I g V m F s d W U 9 I n N U Y W J s Z S I g L z 4 8 R W 5 0 c n k g V H l w Z T 0 i R m l s b E x h c 3 R V c G R h d G V k I i B W Y W x 1 Z T 0 i Z D I w M j M t M T A t M j l U M D k 6 M D c 6 M D I u N D M 4 M D A x N V o i I C 8 + P E V u d H J 5 I F R 5 c G U 9 I k Z p b G x l Z E N v b X B s Z X R l U m V z d W x 0 V G 9 X b 3 J r c 2 h l Z X Q i I F Z h b H V l P S J s M C I g L z 4 8 R W 5 0 c n k g V H l w Z T 0 i R m l s b E N v d W 5 0 I i B W Y W x 1 Z T 0 i b D k 0 M S I g L z 4 8 R W 5 0 c n k g V H l w Z T 0 i R m l s b E V y c m 9 y Q 2 9 k Z S I g V m F s d W U 9 I n N V b m t u b 3 d u I i A v P j x F b n R y e S B U e X B l P S J G a W x s R X J y b 3 J D b 3 V u d C I g V m F s d W U 9 I m w w I i A v P j x F b n R y e S B U e X B l P S J G a W x s V G 9 E Y X R h T W 9 k Z W x F b m F i b G V k I i B W Y W x 1 Z T 0 i b D A i I C 8 + P E V u d H J 5 I F R 5 c G U 9 I k Z p b G x P Y m p l Y 3 R U e X B l I i B W Y W x 1 Z T 0 i c 1 B p d m 9 0 V G F i b G U i I C 8 + P E V u d H J 5 I F R 5 c G U 9 I k x v Y W R l Z F R v Q W 5 h b H l z a X N T Z X J 2 a W N l c y I g V m F s d W U 9 I m w w I i A v P j x F b n R y e S B U e X B l P S J G a W x s Q 2 9 s d W 1 u V H l w Z X M i I F Z h b H V l P S J z Q W d Z Q 0 F n W U Z C U U l S R V J F R k J R S U M i I C 8 + P E V u d H J 5 I F R 5 c G U 9 I l B p d m 9 0 T 2 J q Z W N 0 T m F t Z S I g V m F s d W U 9 I n N Q a X Z v d H M h U G F y Y 2 V s c y B Q a X Z v d C I g L z 4 8 R W 5 0 c n k g V H l w Z T 0 i Q n V m Z m V y T m V 4 d F J l Z n J l c 2 g i I F Z h b H V l P S J s M S I g L z 4 8 R W 5 0 c n k g V H l w Z T 0 i U X V l c n l J R C I g V m F s d W U 9 I n N j M 2 F l Y j E 5 Y y 0 5 O W J m L T R k Z T M t O D c y O C 0 2 M z l k M z Y y O W U 1 N j A i I C 8 + P E V u d H J 5 I F R 5 c G U 9 I k Z p b G x D b 2 x 1 b W 5 O Y W 1 l c y I g V m F s d W U 9 I n N b J n F 1 b 3 Q 7 U 2 l 0 Z S B J R C Z x d W 9 0 O y w m c X V v d D t T a X R l I E 5 h b W U m c X V v d D s s J n F 1 b 3 Q 7 W W V h c i Z x d W 9 0 O y w m c X V v d D t N b 2 5 0 a C Z x d W 9 0 O y w m c X V v d D t N b 2 5 0 a C B O Y W 1 l J n F 1 b 3 Q 7 L C Z x d W 9 0 O 1 N h d G l z Z m F j d G l v b i Z x d W 9 0 O y w m c X V v d D t T a X R l I E F 2 Z X J h Z 2 U g U m F 0 Z S Z x d W 9 0 O y w m c X V v d D t T a X R l I E V 4 c G V y a W V u Y 2 U m c X V v d D s s J n F 1 b 3 Q 7 U 2 l 0 Z S B G Z W U m c X V v d D s s J n F 1 b 3 Q 7 R X h w Z W N 0 Z W Q g S W 5 j b 2 1 l J n F 1 b 3 Q 7 L C Z x d W 9 0 O 0 F j d H V h b C B J b m N v b W U m c X V v d D s s J n F 1 b 3 Q 7 T 3 Z l c m F s b C B Q Z X J m b 3 J t Y W 5 j Z S Z x d W 9 0 O y w m c X V v d D t G d W x m a W x s b W V u d C B T c G V l Z C Z x d W 9 0 O y w m c X V v d D t U b 3 R h b C B P b i B U a W 1 l J n F 1 b 3 Q 7 L C Z x d W 9 0 O 1 R v d G F s I E x h d G U m c X V v d D t d I i A v P j x F b n R y e S B U e X B l P S J G a W x s U 3 R h d H V z I i B W Y W x 1 Z T 0 i c 0 N v b X B s Z X R l I i A v P j x F b n R y e S B U e X B l P S J B Z G R l Z F R v R G F 0 Y U 1 v Z G V s I i B W Y W x 1 Z T 0 i b D A i I C 8 + P E V u d H J 5 I F R 5 c G U 9 I l J l b G F 0 a W 9 u c 2 h p c E l u Z m 9 D b 2 5 0 Y W l u Z X I i I F Z h b H V l P S J z e y Z x d W 9 0 O 2 N v b H V t b k N v d W 5 0 J n F 1 b 3 Q 7 O j E 1 L C Z x d W 9 0 O 2 t l e U N v b H V t b k 5 h b W V z J n F 1 b 3 Q 7 O l t d L C Z x d W 9 0 O 3 F 1 Z X J 5 U m V s Y X R p b 2 5 z a G l w c y Z x d W 9 0 O z p b X S w m c X V v d D t j b 2 x 1 b W 5 J Z G V u d G l 0 a W V z J n F 1 b 3 Q 7 O l s m c X V v d D t T Z X J 2 Z X I u R G F 0 Y W J h c 2 V c X C 8 y L 1 N R T C 9 k Z X N r d G 9 w L W w z M j Q 1 N W x c X F x c c 3 F s Z X h w c m V z c z t E V 1 9 G b 3 J f U 2 x v d 2 x 5 X 0 N o Y W 5 n a W 5 n X 0 R p b W V u c 2 l v b l 9 U e X B l M i 9 k Y m 8 v R F d f U 0 l U R V 9 Q R V J G T 1 J N Q U 5 D R S 5 7 U 2 l 0 Z S B J R C w w f S Z x d W 9 0 O y w m c X V v d D t T Z X J 2 Z X I u R G F 0 Y W J h c 2 V c X C 8 y L 1 N R T C 9 k Z X N r d G 9 w L W w z M j Q 1 N W x c X F x c c 3 F s Z X h w c m V z c z t E V 1 9 G b 3 J f U 2 x v d 2 x 5 X 0 N o Y W 5 n a W 5 n X 0 R p b W V u c 2 l v b l 9 U e X B l M i 9 k Y m 8 v R F d f U 0 l U R V 9 Q R V J G T 1 J N Q U 5 D R S 5 7 U 2 l 0 Z S B O Y W 1 l L D F 9 J n F 1 b 3 Q 7 L C Z x d W 9 0 O 1 N l c n Z l c i 5 E Y X R h Y m F z Z V x c L z I v U 1 F M L 2 R l c 2 t 0 b 3 A t b D M y N D U 1 b F x c X F x z c W x l e H B y Z X N z O 0 R X X 0 Z v c l 9 T b G 9 3 b H l f Q 2 h h b m d p b m d f R G l t Z W 5 z a W 9 u X 1 R 5 c G U y L 2 R i b y 9 E V 1 9 T S V R F X 1 B F U k Z P U k 1 B T k N F L n t Z Z W F y L D J 9 J n F 1 b 3 Q 7 L C Z x d W 9 0 O 1 N l c n Z l c i 5 E Y X R h Y m F z Z V x c L z I v U 1 F M L 2 R l c 2 t 0 b 3 A t b D M y N D U 1 b F x c X F x z c W x l e H B y Z X N z O 0 R X X 0 Z v c l 9 T b G 9 3 b H l f Q 2 h h b m d p b m d f R G l t Z W 5 z a W 9 u X 1 R 5 c G U y L 2 R i b y 9 E V 1 9 T S V R F X 1 B F U k Z P U k 1 B T k N F L n t N b 2 5 0 a C w z f S Z x d W 9 0 O y w m c X V v d D t T Z X J 2 Z X I u R G F 0 Y W J h c 2 V c X C 8 y L 1 N R T C 9 k Z X N r d G 9 w L W w z M j Q 1 N W x c X F x c c 3 F s Z X h w c m V z c z t E V 1 9 G b 3 J f U 2 x v d 2 x 5 X 0 N o Y W 5 n a W 5 n X 0 R p b W V u c 2 l v b l 9 U e X B l M i 9 k Y m 8 v R F d f U 0 l U R V 9 Q R V J G T 1 J N Q U 5 D R S 5 7 T W 9 u d G g g T m F t Z S w 0 f S Z x d W 9 0 O y w m c X V v d D t T Z X J 2 Z X I u R G F 0 Y W J h c 2 V c X C 8 y L 1 N R T C 9 k Z X N r d G 9 w L W w z M j Q 1 N W x c X F x c c 3 F s Z X h w c m V z c z t E V 1 9 G b 3 J f U 2 x v d 2 x 5 X 0 N o Y W 5 n a W 5 n X 0 R p b W V u c 2 l v b l 9 U e X B l M i 9 k Y m 8 v R F d f U 0 l U R V 9 Q R V J G T 1 J N Q U 5 D R S 5 7 U 2 F 0 a X N m Y W N 0 a W 9 u L D V 9 J n F 1 b 3 Q 7 L C Z x d W 9 0 O 1 N l c n Z l c i 5 E Y X R h Y m F z Z V x c L z I v U 1 F M L 2 R l c 2 t 0 b 3 A t b D M y N D U 1 b F x c X F x z c W x l e H B y Z X N z O 0 R X X 0 Z v c l 9 T b G 9 3 b H l f Q 2 h h b m d p b m d f R G l t Z W 5 z a W 9 u X 1 R 5 c G U y L 2 R i b y 9 E V 1 9 T S V R F X 1 B F U k Z P U k 1 B T k N F L n t T a X R l I E F 2 Z X J h Z 2 U g U m F 0 Z S w 2 f S Z x d W 9 0 O y w m c X V v d D t T Z X J 2 Z X I u R G F 0 Y W J h c 2 V c X C 8 y L 1 N R T C 9 k Z X N r d G 9 w L W w z M j Q 1 N W x c X F x c c 3 F s Z X h w c m V z c z t E V 1 9 G b 3 J f U 2 x v d 2 x 5 X 0 N o Y W 5 n a W 5 n X 0 R p b W V u c 2 l v b l 9 U e X B l M i 9 k Y m 8 v R F d f U 0 l U R V 9 Q R V J G T 1 J N Q U 5 D R S 5 7 U 2 l 0 Z S B F e H B l c m l l b m N l L D d 9 J n F 1 b 3 Q 7 L C Z x d W 9 0 O 1 N l c n Z l c i 5 E Y X R h Y m F z Z V x c L z I v U 1 F M L 2 R l c 2 t 0 b 3 A t b D M y N D U 1 b F x c X F x z c W x l e H B y Z X N z O 0 R X X 0 Z v c l 9 T b G 9 3 b H l f Q 2 h h b m d p b m d f R G l t Z W 5 z a W 9 u X 1 R 5 c G U y L 2 R i b y 9 E V 1 9 T S V R F X 1 B F U k Z P U k 1 B T k N F L n t T a X R l I E Z l Z S w 4 f S Z x d W 9 0 O y w m c X V v d D t T Z X J 2 Z X I u R G F 0 Y W J h c 2 V c X C 8 y L 1 N R T C 9 k Z X N r d G 9 w L W w z M j Q 1 N W x c X F x c c 3 F s Z X h w c m V z c z t E V 1 9 G b 3 J f U 2 x v d 2 x 5 X 0 N o Y W 5 n a W 5 n X 0 R p b W V u c 2 l v b l 9 U e X B l M i 9 k Y m 8 v R F d f U 0 l U R V 9 Q R V J G T 1 J N Q U 5 D R S 5 7 R X h w Z W N 0 Z W Q g S W 5 j b 2 1 l L D l 9 J n F 1 b 3 Q 7 L C Z x d W 9 0 O 1 N l c n Z l c i 5 E Y X R h Y m F z Z V x c L z I v U 1 F M L 2 R l c 2 t 0 b 3 A t b D M y N D U 1 b F x c X F x z c W x l e H B y Z X N z O 0 R X X 0 Z v c l 9 T b G 9 3 b H l f Q 2 h h b m d p b m d f R G l t Z W 5 z a W 9 u X 1 R 5 c G U y L 2 R i b y 9 E V 1 9 T S V R F X 1 B F U k Z P U k 1 B T k N F L n t B Y 3 R 1 Y W w g S W 5 j b 2 1 l L D E w f S Z x d W 9 0 O y w m c X V v d D t T Z X J 2 Z X I u R G F 0 Y W J h c 2 V c X C 8 y L 1 N R T C 9 k Z X N r d G 9 w L W w z M j Q 1 N W x c X F x c c 3 F s Z X h w c m V z c z t E V 1 9 G b 3 J f U 2 x v d 2 x 5 X 0 N o Y W 5 n a W 5 n X 0 R p b W V u c 2 l v b l 9 U e X B l M i 9 k Y m 8 v R F d f U 0 l U R V 9 Q R V J G T 1 J N Q U 5 D R S 5 7 T 3 Z l c m F s b C B Q Z X J m b 3 J t Y W 5 j Z S w x M X 0 m c X V v d D s s J n F 1 b 3 Q 7 U 2 V y d m V y L k R h d G F i Y X N l X F w v M i 9 T U U w v Z G V z a 3 R v c C 1 s M z I 0 N T V s X F x c X H N x b G V 4 c H J l c 3 M 7 R F d f R m 9 y X 1 N s b 3 d s e V 9 D a G F u Z 2 l u Z 1 9 E a W 1 l b n N p b 2 5 f V H l w Z T I v Z G J v L 0 R X X 1 N J V E V f U E V S R k 9 S T U F O Q 0 U u e 0 Z 1 b G Z p b G x t Z W 5 0 I F N w Z W V k L D E y f S Z x d W 9 0 O y w m c X V v d D t T Z X J 2 Z X I u R G F 0 Y W J h c 2 V c X C 8 y L 1 N R T C 9 k Z X N r d G 9 w L W w z M j Q 1 N W x c X F x c c 3 F s Z X h w c m V z c z t E V 1 9 G b 3 J f U 2 x v d 2 x 5 X 0 N o Y W 5 n a W 5 n X 0 R p b W V u c 2 l v b l 9 U e X B l M i 9 k Y m 8 v R F d f U 0 l U R V 9 Q R V J G T 1 J N Q U 5 D R S 5 7 V G 9 0 Y W w g T 2 4 g V G l t Z S w x M 3 0 m c X V v d D s s J n F 1 b 3 Q 7 U 2 V y d m V y L k R h d G F i Y X N l X F w v M i 9 T U U w v Z G V z a 3 R v c C 1 s M z I 0 N T V s X F x c X H N x b G V 4 c H J l c 3 M 7 R F d f R m 9 y X 1 N s b 3 d s e V 9 D a G F u Z 2 l u Z 1 9 E a W 1 l b n N p b 2 5 f V H l w Z T I v Z G J v L 0 R X X 1 N J V E V f U E V S R k 9 S T U F O Q 0 U u e 1 R v d G F s I E x h d G U s M T R 9 J n F 1 b 3 Q 7 X S w m c X V v d D t D b 2 x 1 b W 5 D b 3 V u d C Z x d W 9 0 O z o x N S w m c X V v d D t L Z X l D b 2 x 1 b W 5 O Y W 1 l c y Z x d W 9 0 O z p b X S w m c X V v d D t D b 2 x 1 b W 5 J Z G V u d G l 0 a W V z J n F 1 b 3 Q 7 O l s m c X V v d D t T Z X J 2 Z X I u R G F 0 Y W J h c 2 V c X C 8 y L 1 N R T C 9 k Z X N r d G 9 w L W w z M j Q 1 N W x c X F x c c 3 F s Z X h w c m V z c z t E V 1 9 G b 3 J f U 2 x v d 2 x 5 X 0 N o Y W 5 n a W 5 n X 0 R p b W V u c 2 l v b l 9 U e X B l M i 9 k Y m 8 v R F d f U 0 l U R V 9 Q R V J G T 1 J N Q U 5 D R S 5 7 U 2 l 0 Z S B J R C w w f S Z x d W 9 0 O y w m c X V v d D t T Z X J 2 Z X I u R G F 0 Y W J h c 2 V c X C 8 y L 1 N R T C 9 k Z X N r d G 9 w L W w z M j Q 1 N W x c X F x c c 3 F s Z X h w c m V z c z t E V 1 9 G b 3 J f U 2 x v d 2 x 5 X 0 N o Y W 5 n a W 5 n X 0 R p b W V u c 2 l v b l 9 U e X B l M i 9 k Y m 8 v R F d f U 0 l U R V 9 Q R V J G T 1 J N Q U 5 D R S 5 7 U 2 l 0 Z S B O Y W 1 l L D F 9 J n F 1 b 3 Q 7 L C Z x d W 9 0 O 1 N l c n Z l c i 5 E Y X R h Y m F z Z V x c L z I v U 1 F M L 2 R l c 2 t 0 b 3 A t b D M y N D U 1 b F x c X F x z c W x l e H B y Z X N z O 0 R X X 0 Z v c l 9 T b G 9 3 b H l f Q 2 h h b m d p b m d f R G l t Z W 5 z a W 9 u X 1 R 5 c G U y L 2 R i b y 9 E V 1 9 T S V R F X 1 B F U k Z P U k 1 B T k N F L n t Z Z W F y L D J 9 J n F 1 b 3 Q 7 L C Z x d W 9 0 O 1 N l c n Z l c i 5 E Y X R h Y m F z Z V x c L z I v U 1 F M L 2 R l c 2 t 0 b 3 A t b D M y N D U 1 b F x c X F x z c W x l e H B y Z X N z O 0 R X X 0 Z v c l 9 T b G 9 3 b H l f Q 2 h h b m d p b m d f R G l t Z W 5 z a W 9 u X 1 R 5 c G U y L 2 R i b y 9 E V 1 9 T S V R F X 1 B F U k Z P U k 1 B T k N F L n t N b 2 5 0 a C w z f S Z x d W 9 0 O y w m c X V v d D t T Z X J 2 Z X I u R G F 0 Y W J h c 2 V c X C 8 y L 1 N R T C 9 k Z X N r d G 9 w L W w z M j Q 1 N W x c X F x c c 3 F s Z X h w c m V z c z t E V 1 9 G b 3 J f U 2 x v d 2 x 5 X 0 N o Y W 5 n a W 5 n X 0 R p b W V u c 2 l v b l 9 U e X B l M i 9 k Y m 8 v R F d f U 0 l U R V 9 Q R V J G T 1 J N Q U 5 D R S 5 7 T W 9 u d G g g T m F t Z S w 0 f S Z x d W 9 0 O y w m c X V v d D t T Z X J 2 Z X I u R G F 0 Y W J h c 2 V c X C 8 y L 1 N R T C 9 k Z X N r d G 9 w L W w z M j Q 1 N W x c X F x c c 3 F s Z X h w c m V z c z t E V 1 9 G b 3 J f U 2 x v d 2 x 5 X 0 N o Y W 5 n a W 5 n X 0 R p b W V u c 2 l v b l 9 U e X B l M i 9 k Y m 8 v R F d f U 0 l U R V 9 Q R V J G T 1 J N Q U 5 D R S 5 7 U 2 F 0 a X N m Y W N 0 a W 9 u L D V 9 J n F 1 b 3 Q 7 L C Z x d W 9 0 O 1 N l c n Z l c i 5 E Y X R h Y m F z Z V x c L z I v U 1 F M L 2 R l c 2 t 0 b 3 A t b D M y N D U 1 b F x c X F x z c W x l e H B y Z X N z O 0 R X X 0 Z v c l 9 T b G 9 3 b H l f Q 2 h h b m d p b m d f R G l t Z W 5 z a W 9 u X 1 R 5 c G U y L 2 R i b y 9 E V 1 9 T S V R F X 1 B F U k Z P U k 1 B T k N F L n t T a X R l I E F 2 Z X J h Z 2 U g U m F 0 Z S w 2 f S Z x d W 9 0 O y w m c X V v d D t T Z X J 2 Z X I u R G F 0 Y W J h c 2 V c X C 8 y L 1 N R T C 9 k Z X N r d G 9 w L W w z M j Q 1 N W x c X F x c c 3 F s Z X h w c m V z c z t E V 1 9 G b 3 J f U 2 x v d 2 x 5 X 0 N o Y W 5 n a W 5 n X 0 R p b W V u c 2 l v b l 9 U e X B l M i 9 k Y m 8 v R F d f U 0 l U R V 9 Q R V J G T 1 J N Q U 5 D R S 5 7 U 2 l 0 Z S B F e H B l c m l l b m N l L D d 9 J n F 1 b 3 Q 7 L C Z x d W 9 0 O 1 N l c n Z l c i 5 E Y X R h Y m F z Z V x c L z I v U 1 F M L 2 R l c 2 t 0 b 3 A t b D M y N D U 1 b F x c X F x z c W x l e H B y Z X N z O 0 R X X 0 Z v c l 9 T b G 9 3 b H l f Q 2 h h b m d p b m d f R G l t Z W 5 z a W 9 u X 1 R 5 c G U y L 2 R i b y 9 E V 1 9 T S V R F X 1 B F U k Z P U k 1 B T k N F L n t T a X R l I E Z l Z S w 4 f S Z x d W 9 0 O y w m c X V v d D t T Z X J 2 Z X I u R G F 0 Y W J h c 2 V c X C 8 y L 1 N R T C 9 k Z X N r d G 9 w L W w z M j Q 1 N W x c X F x c c 3 F s Z X h w c m V z c z t E V 1 9 G b 3 J f U 2 x v d 2 x 5 X 0 N o Y W 5 n a W 5 n X 0 R p b W V u c 2 l v b l 9 U e X B l M i 9 k Y m 8 v R F d f U 0 l U R V 9 Q R V J G T 1 J N Q U 5 D R S 5 7 R X h w Z W N 0 Z W Q g S W 5 j b 2 1 l L D l 9 J n F 1 b 3 Q 7 L C Z x d W 9 0 O 1 N l c n Z l c i 5 E Y X R h Y m F z Z V x c L z I v U 1 F M L 2 R l c 2 t 0 b 3 A t b D M y N D U 1 b F x c X F x z c W x l e H B y Z X N z O 0 R X X 0 Z v c l 9 T b G 9 3 b H l f Q 2 h h b m d p b m d f R G l t Z W 5 z a W 9 u X 1 R 5 c G U y L 2 R i b y 9 E V 1 9 T S V R F X 1 B F U k Z P U k 1 B T k N F L n t B Y 3 R 1 Y W w g S W 5 j b 2 1 l L D E w f S Z x d W 9 0 O y w m c X V v d D t T Z X J 2 Z X I u R G F 0 Y W J h c 2 V c X C 8 y L 1 N R T C 9 k Z X N r d G 9 w L W w z M j Q 1 N W x c X F x c c 3 F s Z X h w c m V z c z t E V 1 9 G b 3 J f U 2 x v d 2 x 5 X 0 N o Y W 5 n a W 5 n X 0 R p b W V u c 2 l v b l 9 U e X B l M i 9 k Y m 8 v R F d f U 0 l U R V 9 Q R V J G T 1 J N Q U 5 D R S 5 7 T 3 Z l c m F s b C B Q Z X J m b 3 J t Y W 5 j Z S w x M X 0 m c X V v d D s s J n F 1 b 3 Q 7 U 2 V y d m V y L k R h d G F i Y X N l X F w v M i 9 T U U w v Z G V z a 3 R v c C 1 s M z I 0 N T V s X F x c X H N x b G V 4 c H J l c 3 M 7 R F d f R m 9 y X 1 N s b 3 d s e V 9 D a G F u Z 2 l u Z 1 9 E a W 1 l b n N p b 2 5 f V H l w Z T I v Z G J v L 0 R X X 1 N J V E V f U E V S R k 9 S T U F O Q 0 U u e 0 Z 1 b G Z p b G x t Z W 5 0 I F N w Z W V k L D E y f S Z x d W 9 0 O y w m c X V v d D t T Z X J 2 Z X I u R G F 0 Y W J h c 2 V c X C 8 y L 1 N R T C 9 k Z X N r d G 9 w L W w z M j Q 1 N W x c X F x c c 3 F s Z X h w c m V z c z t E V 1 9 G b 3 J f U 2 x v d 2 x 5 X 0 N o Y W 5 n a W 5 n X 0 R p b W V u c 2 l v b l 9 U e X B l M i 9 k Y m 8 v R F d f U 0 l U R V 9 Q R V J G T 1 J N Q U 5 D R S 5 7 V G 9 0 Y W w g T 2 4 g V G l t Z S w x M 3 0 m c X V v d D s s J n F 1 b 3 Q 7 U 2 V y d m V y L k R h d G F i Y X N l X F w v M i 9 T U U w v Z G V z a 3 R v c C 1 s M z I 0 N T V s X F x c X H N x b G V 4 c H J l c 3 M 7 R F d f R m 9 y X 1 N s b 3 d s e V 9 D a G F u Z 2 l u Z 1 9 E a W 1 l b n N p b 2 5 f V H l w Z T I v Z G J v L 0 R X X 1 N J V E V f U E V S R k 9 S T U F O Q 0 U u e 1 R v d G F s I E x h d G U s M T R 9 J n F 1 b 3 Q 7 X S w m c X V v d D t S Z W x h d G l v b n N o a X B J b m Z v J n F 1 b 3 Q 7 O l t d f S I g L z 4 8 L 1 N 0 Y W J s Z U V u d H J p Z X M + P C 9 J d G V t P j x J d G V t P j x J d G V t T G 9 j Y X R p b 2 4 + P E l 0 Z W 1 U e X B l P k Z v c m 1 1 b G E 8 L 0 l 0 Z W 1 U e X B l P j x J d G V t U G F 0 a D 5 T Z W N 0 a W 9 u M S 9 E V 1 9 T S V R F X 1 B F U k Z P U k 1 B T k N F J T I w K D I p L 1 N v d X J j Z T w v S X R l b V B h d G g + P C 9 J d G V t T G 9 j Y X R p b 2 4 + P F N 0 Y W J s Z U V u d H J p Z X M g L z 4 8 L 0 l 0 Z W 0 + P E l 0 Z W 0 + P E l 0 Z W 1 M b 2 N h d G l v b j 4 8 S X R l b V R 5 c G U + R m 9 y b X V s Y T w v S X R l b V R 5 c G U + P E l 0 Z W 1 Q Y X R o P l N l Y 3 R p b 2 4 x L 0 R X X 1 N J V E V f U E V S R k 9 S T U F O Q 0 U l M j A o M i k v Z G J v X 0 R X X 1 N J V E V f U E V S R k 9 S T U F O Q 0 U 8 L 0 l 0 Z W 1 Q Y X R o P j w v S X R l b U x v Y 2 F 0 a W 9 u P j x T d G F i b G V F b n R y a W V z I C 8 + P C 9 J d G V t P j w v S X R l b X M + P C 9 M b 2 N h b F B h Y 2 t h Z 2 V N Z X R h Z G F 0 Y U Z p b G U + F g A A A F B L B Q Y A A A A A A A A A A A A A A A A A A A A A A A A m A Q A A A Q A A A N C M n d 8 B F d E R j H o A w E / C l + s B A A A A n + r X Y C p h H U O Z s R R B 9 D + B S Q A A A A A C A A A A A A A Q Z g A A A A E A A C A A A A C + 5 K P e L x V A P B O d h J P v U z q t h M g y c V O J G c X E V 4 0 x k 4 v 4 G Q A A A A A O g A A A A A I A A C A A A A C i J m M t Z V D v d L / + S i U X o V T 0 W k p y R S P f v 9 U c U 3 1 g v 1 h o J 1 A A A A A s b K X z p b c S Y J U E L / j y O I z n Z Y q s d v 1 1 D X O l T X W / E s N Y 3 G d W J E w 1 i / F A x v z q S 5 9 k Q M J 5 s a X V t 2 d R l 9 w B d J P 0 t / 6 z s Q w 3 1 x J a x K K s 6 5 e k z E Q 3 f E A A A A C T z V O e H 4 7 J u i E G z i / b U 1 W l D O 3 X U W / k O d S c d G F f b q l y a s m y E S d x 0 y c c 7 w F 8 q r f I 0 z 0 k m u V d H 8 d P v c w X g p R K 7 B Z b < / D a t a M a s h u p > 
</file>

<file path=customXml/itemProps1.xml><?xml version="1.0" encoding="utf-8"?>
<ds:datastoreItem xmlns:ds="http://schemas.openxmlformats.org/officeDocument/2006/customXml" ds:itemID="{CBCC643B-F34A-48E2-9F00-78B61255703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Site Performance</vt:lpstr>
      <vt:lpstr>Parcel Flow Process</vt:lpstr>
      <vt:lpstr>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ויויאן כהן</dc:creator>
  <cp:lastModifiedBy>ויויאן כהן</cp:lastModifiedBy>
  <dcterms:created xsi:type="dcterms:W3CDTF">2023-10-15T07:05:58Z</dcterms:created>
  <dcterms:modified xsi:type="dcterms:W3CDTF">2023-10-29T11:14:57Z</dcterms:modified>
</cp:coreProperties>
</file>