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E:\anudip\it class\exl\"/>
    </mc:Choice>
  </mc:AlternateContent>
  <xr:revisionPtr revIDLastSave="0" documentId="13_ncr:1_{E9CDDB07-FD07-48CA-81B9-22B3CBB8927F}" xr6:coauthVersionLast="47" xr6:coauthVersionMax="47" xr10:uidLastSave="{00000000-0000-0000-0000-000000000000}"/>
  <bookViews>
    <workbookView xWindow="-120" yWindow="-120" windowWidth="20730" windowHeight="11160" activeTab="4" xr2:uid="{00000000-000D-0000-FFFF-FFFF00000000}"/>
  </bookViews>
  <sheets>
    <sheet name="Sales Data" sheetId="1" r:id="rId1"/>
    <sheet name="Employee Data" sheetId="2" r:id="rId2"/>
    <sheet name="Expense Tracker" sheetId="3" r:id="rId3"/>
    <sheet name="Student Grades" sheetId="4" r:id="rId4"/>
    <sheet name="Inventory Management" sheetId="5" r:id="rId5"/>
  </sheets>
  <calcPr calcId="191029"/>
</workbook>
</file>

<file path=xl/calcChain.xml><?xml version="1.0" encoding="utf-8"?>
<calcChain xmlns="http://schemas.openxmlformats.org/spreadsheetml/2006/main">
  <c r="L3" i="4" l="1"/>
  <c r="L4" i="4"/>
  <c r="L5" i="4"/>
  <c r="L6" i="4"/>
  <c r="L7" i="4"/>
  <c r="L2" i="4"/>
  <c r="N3" i="5"/>
  <c r="N4" i="5"/>
  <c r="N5" i="5"/>
  <c r="N6" i="5"/>
  <c r="N7" i="5"/>
  <c r="N8" i="5"/>
  <c r="N2" i="5"/>
  <c r="K3" i="3"/>
  <c r="K4" i="3"/>
  <c r="K5" i="3"/>
  <c r="K6" i="3"/>
  <c r="K7" i="3"/>
  <c r="K8" i="3"/>
  <c r="K9" i="3"/>
  <c r="K10" i="3"/>
  <c r="K11" i="3"/>
  <c r="K12" i="3"/>
  <c r="K13" i="3"/>
  <c r="K2" i="3"/>
  <c r="M3" i="2"/>
  <c r="M4" i="2"/>
  <c r="M5" i="2"/>
  <c r="M6" i="2"/>
  <c r="M2" i="2"/>
  <c r="P2" i="1"/>
  <c r="J2" i="3"/>
  <c r="M2" i="5"/>
  <c r="O2" i="1"/>
  <c r="L2" i="5"/>
  <c r="L2" i="2"/>
  <c r="I2" i="3"/>
  <c r="N2" i="1"/>
  <c r="M2" i="1"/>
  <c r="L2" i="1"/>
  <c r="K2" i="5"/>
  <c r="K2" i="2"/>
  <c r="H2" i="3"/>
  <c r="J2" i="5"/>
  <c r="K2" i="1"/>
  <c r="J2" i="2"/>
  <c r="J2" i="1"/>
  <c r="J2" i="4"/>
  <c r="I2" i="4"/>
  <c r="I2" i="2"/>
  <c r="G2" i="3"/>
  <c r="I2" i="1"/>
  <c r="H2" i="4"/>
  <c r="H2" i="2"/>
  <c r="I2" i="5"/>
  <c r="G2" i="2"/>
  <c r="H2" i="1"/>
  <c r="F2" i="3"/>
  <c r="D16" i="1"/>
  <c r="D9" i="5"/>
  <c r="D14" i="1"/>
  <c r="C16" i="3"/>
  <c r="C8" i="4"/>
  <c r="C9" i="2"/>
  <c r="D12" i="1"/>
  <c r="C14" i="3"/>
  <c r="E12" i="3"/>
  <c r="E3" i="3"/>
  <c r="E4" i="3"/>
  <c r="E5" i="3"/>
  <c r="E6" i="3"/>
  <c r="E7" i="3"/>
  <c r="E8" i="3"/>
  <c r="E9" i="3"/>
  <c r="E10" i="3"/>
  <c r="E11" i="3"/>
  <c r="E2" i="3"/>
  <c r="G3" i="1"/>
  <c r="G4" i="1"/>
  <c r="G5" i="1"/>
  <c r="G6" i="1"/>
  <c r="G7" i="1"/>
  <c r="G8" i="1"/>
  <c r="G9" i="1"/>
  <c r="G10" i="1"/>
  <c r="G2" i="1"/>
  <c r="H3" i="5"/>
  <c r="H4" i="5"/>
  <c r="H5" i="5"/>
  <c r="H2" i="5"/>
  <c r="H7" i="5"/>
  <c r="H6" i="5"/>
  <c r="G3" i="4"/>
  <c r="G4" i="4"/>
  <c r="G5" i="4"/>
  <c r="G6" i="4"/>
  <c r="G2" i="4"/>
  <c r="F3" i="4"/>
  <c r="F4" i="4"/>
  <c r="F5" i="4"/>
  <c r="F6" i="4"/>
  <c r="F2" i="4"/>
  <c r="G3" i="5"/>
  <c r="G4" i="5"/>
  <c r="G5" i="5"/>
  <c r="G6" i="5"/>
  <c r="G7" i="5"/>
  <c r="G2" i="5"/>
  <c r="F3" i="2"/>
  <c r="F4" i="2"/>
  <c r="F5" i="2"/>
  <c r="F6" i="2"/>
  <c r="F2" i="2"/>
  <c r="F3" i="1"/>
  <c r="F4" i="1"/>
  <c r="F5" i="1"/>
  <c r="F6" i="1"/>
  <c r="F7" i="1"/>
  <c r="F8" i="1"/>
  <c r="F9" i="1"/>
  <c r="F10" i="1"/>
  <c r="F2" i="1"/>
</calcChain>
</file>

<file path=xl/sharedStrings.xml><?xml version="1.0" encoding="utf-8"?>
<sst xmlns="http://schemas.openxmlformats.org/spreadsheetml/2006/main" count="138" uniqueCount="100">
  <si>
    <t>Product</t>
  </si>
  <si>
    <t>Category</t>
  </si>
  <si>
    <t>Region</t>
  </si>
  <si>
    <t>Sales_Amount</t>
  </si>
  <si>
    <t>A</t>
  </si>
  <si>
    <t>B</t>
  </si>
  <si>
    <t>C</t>
  </si>
  <si>
    <t>Electronics</t>
  </si>
  <si>
    <t>Clothing</t>
  </si>
  <si>
    <t>Home</t>
  </si>
  <si>
    <t>North</t>
  </si>
  <si>
    <t>South</t>
  </si>
  <si>
    <t>East</t>
  </si>
  <si>
    <t>West</t>
  </si>
  <si>
    <t>Employee_ID</t>
  </si>
  <si>
    <t>Department</t>
  </si>
  <si>
    <t>Salary</t>
  </si>
  <si>
    <t>Performance_Score</t>
  </si>
  <si>
    <t>HR</t>
  </si>
  <si>
    <t>IT</t>
  </si>
  <si>
    <t>Sales</t>
  </si>
  <si>
    <t>Date</t>
  </si>
  <si>
    <t>Expense_Category</t>
  </si>
  <si>
    <t>Amount</t>
  </si>
  <si>
    <t>Rent</t>
  </si>
  <si>
    <t>Utilities</t>
  </si>
  <si>
    <t>Groceries</t>
  </si>
  <si>
    <t>Miscellaneous</t>
  </si>
  <si>
    <t>Student_Name</t>
  </si>
  <si>
    <t>Subject</t>
  </si>
  <si>
    <t>Score</t>
  </si>
  <si>
    <t>Pass</t>
  </si>
  <si>
    <t>John</t>
  </si>
  <si>
    <t>Alice</t>
  </si>
  <si>
    <t>Bob</t>
  </si>
  <si>
    <t>Eve</t>
  </si>
  <si>
    <t>Charlie</t>
  </si>
  <si>
    <t>Math</t>
  </si>
  <si>
    <t>Science</t>
  </si>
  <si>
    <t>Yes</t>
  </si>
  <si>
    <t>No</t>
  </si>
  <si>
    <t>Item</t>
  </si>
  <si>
    <t>Stock_Level</t>
  </si>
  <si>
    <t>Purchase_Price</t>
  </si>
  <si>
    <t>Sales_Price</t>
  </si>
  <si>
    <t>Laptop</t>
  </si>
  <si>
    <t>Shirt</t>
  </si>
  <si>
    <t>Table</t>
  </si>
  <si>
    <t>Phone</t>
  </si>
  <si>
    <t>Shoes</t>
  </si>
  <si>
    <t>Lamp</t>
  </si>
  <si>
    <t>Furniture</t>
  </si>
  <si>
    <t>If the sales amount is greater than 500, label the sale as "High". Otherwise, label it as "Low" in a new column.</t>
  </si>
  <si>
    <t>If an employee’s performance score is greater than or equal to 4, assign "Good" in a new column. Otherwise, assign "Needs Improvement".</t>
  </si>
  <si>
    <t>If the sales price of an item is greater than 100, label it as "Expensive". Otherwise, label it as "Affordable"</t>
  </si>
  <si>
    <t>If a student’s score is greater than or equal to 75, assign "Distinction". Otherwise, assign "Pass".</t>
  </si>
  <si>
    <t>Use IFS() to assign letter grades based on the score: A for scores ≥ 85, B for scores ≥ 70, C for scores ≥ 50, and D for scores &lt; 50.</t>
  </si>
  <si>
    <t>Use IFS() to classify stock levels: "Low" if stock level is below 10, "Moderate" if between 10 and 30, and "High" if above 30.</t>
  </si>
  <si>
    <t>Use IFS() to classify sales performance: "Excellent" for sales amounts over 700, "Good" for sales between 400 and 700, "Moderate" for sales between 200 and 400, and "Poor" for sales less than 200.</t>
  </si>
  <si>
    <t>Classify expenses: "High" for amounts over 900, "Medium" for amounts between 500 and 900, and "Low" for amounts less than 500.</t>
  </si>
  <si>
    <t>Calculate the total expenses for all months.</t>
  </si>
  <si>
    <t>Find the total sales amount across all products.</t>
  </si>
  <si>
    <t>Calculate the total salary of all employees combined.</t>
  </si>
  <si>
    <t>Find the total score for all students in "Math".</t>
  </si>
  <si>
    <t>Find the total amount spent on "Rent".</t>
  </si>
  <si>
    <t>Calculate the total sales for the "Electronics" category.</t>
  </si>
  <si>
    <t>Calculate the total purchase price of items categorized as "Clothing".</t>
  </si>
  <si>
    <t>: Find the total sales in the "West" region.</t>
  </si>
  <si>
    <t>Find the total amount spent on "Rent" in months where the expense exceeded 1000.</t>
  </si>
  <si>
    <t>Calculate the total sales amount for "Electronics" in the "North" region.</t>
  </si>
  <si>
    <t>Calculate the total salary of employees in the "IT" department with a performance score above 4.0.</t>
  </si>
  <si>
    <t>Find the total sales price of items in the "Home" category with stock levels above 10</t>
  </si>
  <si>
    <t>Count how many employees are listed in the data.</t>
  </si>
  <si>
    <t>: Count how many students are listed in the data.</t>
  </si>
  <si>
    <t>Count how many sales transactions were recorded.</t>
  </si>
  <si>
    <t>Count how many expenses were recorded for the "Groceries" category</t>
  </si>
  <si>
    <t>Count how many employees are from the "IT" department.</t>
  </si>
  <si>
    <t>Count how many students passed the exam.</t>
  </si>
  <si>
    <t>Count how many students scored above 70 in "Math".</t>
  </si>
  <si>
    <t>Count how many sales were made in the "Clothing" category.</t>
  </si>
  <si>
    <t>: Count how many employees in the "HR" department have a salary greater than 50000.</t>
  </si>
  <si>
    <t>Count how many sales transactions occurred in the "Electronics" category and "North" region.</t>
  </si>
  <si>
    <t>: Count how many items in the "Electronics" category have stock levels greater than 10 and sales prices above 800.</t>
  </si>
  <si>
    <t>: Count how many months had "Rent" expenses over 1000</t>
  </si>
  <si>
    <t>Calculate the average sales amount for all products.</t>
  </si>
  <si>
    <t>Find the average salary of all employees.</t>
  </si>
  <si>
    <t>Calculate the average purchase price of all items.</t>
  </si>
  <si>
    <t>: Find the average sales amount for all regions combined.</t>
  </si>
  <si>
    <t>Find the average sales amount for the "Electronics" category.</t>
  </si>
  <si>
    <t>Calculate the average amount spent on "Groceries".</t>
  </si>
  <si>
    <t>Find the average salary of employees in the "HR" department.</t>
  </si>
  <si>
    <t>Calculate the average sales price of items in the "Furniture" category</t>
  </si>
  <si>
    <t>Find the average sales amount for "Electronics" in the "North" region.</t>
  </si>
  <si>
    <t>Find the average sales price of items in the "Electronics" category with stock levels greater than 5.</t>
  </si>
  <si>
    <t>Find the average amount spent on "Utilities" in months where the amount exceeded 200.</t>
  </si>
  <si>
    <t>Calculate the average sales amount for the "Home" category in the "South" region.</t>
  </si>
  <si>
    <t>Use AND() to check if employees have a salary greater than 50000 and a performance score greater than 3.5. Return "Yes" if both conditions are met, otherwise return "No".</t>
  </si>
  <si>
    <t>Use AND() to check if a student has scored greater than 70 in both "Math" and "Science" (assume scores for both subjects are available). Return "Yes" if true, otherwise "No".</t>
  </si>
  <si>
    <t>Use AND() to check if the expense category is "Groceries" and the amount is greater than 300. Return "True" if both conditions are met, otherwise "False".</t>
  </si>
  <si>
    <t>Use AND() to check if the stock level of an item is greater than 20 and its sales price is above 50. Return "Yes" if both conditions are true, otherwise return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</si>
</sst>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
  <sheetViews>
    <sheetView topLeftCell="A2" zoomScaleNormal="100" workbookViewId="0">
      <selection activeCell="P3" sqref="P3"/>
    </sheetView>
  </sheetViews>
  <sheetFormatPr defaultRowHeight="15" x14ac:dyDescent="0.25"/>
  <cols>
    <col min="1" max="1" width="10.85546875" bestFit="1" customWidth="1"/>
    <col min="2" max="2" width="12.140625" bestFit="1" customWidth="1"/>
    <col min="3" max="3" width="9.85546875" customWidth="1"/>
    <col min="4" max="4" width="18.5703125" bestFit="1" customWidth="1"/>
  </cols>
  <sheetData>
    <row r="1" spans="1:16" ht="390" x14ac:dyDescent="0.25">
      <c r="A1" s="1" t="s">
        <v>0</v>
      </c>
      <c r="B1" s="1" t="s">
        <v>1</v>
      </c>
      <c r="C1" s="1" t="s">
        <v>2</v>
      </c>
      <c r="D1" s="1" t="s">
        <v>3</v>
      </c>
      <c r="F1" s="3" t="s">
        <v>52</v>
      </c>
      <c r="G1" s="3" t="s">
        <v>58</v>
      </c>
      <c r="H1" s="3" t="s">
        <v>69</v>
      </c>
      <c r="I1" s="3" t="s">
        <v>74</v>
      </c>
      <c r="J1" s="3" t="s">
        <v>79</v>
      </c>
      <c r="K1" s="3" t="s">
        <v>81</v>
      </c>
      <c r="L1" s="3" t="s">
        <v>84</v>
      </c>
      <c r="M1" s="3" t="s">
        <v>87</v>
      </c>
      <c r="N1" s="3" t="s">
        <v>88</v>
      </c>
      <c r="O1" s="3" t="s">
        <v>92</v>
      </c>
      <c r="P1" s="3" t="s">
        <v>95</v>
      </c>
    </row>
    <row r="2" spans="1:16" x14ac:dyDescent="0.25">
      <c r="A2" t="s">
        <v>4</v>
      </c>
      <c r="B2" t="s">
        <v>7</v>
      </c>
      <c r="C2" t="s">
        <v>10</v>
      </c>
      <c r="D2">
        <v>500</v>
      </c>
      <c r="F2" t="str">
        <f>IF(D2&gt;500,"High","Low")</f>
        <v>Low</v>
      </c>
      <c r="G2" t="str">
        <f>_xlfn.IFS(D2&gt;700,"Excellent",D2&gt;=400,"Good",D2&gt;=200,"Modarate",D2&lt;200,"poor")</f>
        <v>Good</v>
      </c>
      <c r="H2">
        <f>SUMIFS(D2:D10,B2:B10,"Electronics",C2:C10,"North")</f>
        <v>500</v>
      </c>
      <c r="I2">
        <f>COUNT(D2:D10)</f>
        <v>9</v>
      </c>
      <c r="J2">
        <f>COUNTIF(B2:B10,"Clothing")</f>
        <v>3</v>
      </c>
      <c r="K2">
        <f>COUNTIFS(B2:B10,"Electronics",C2:C10,"North")</f>
        <v>1</v>
      </c>
      <c r="L2">
        <f>AVERAGE(D2:D10)</f>
        <v>561.11111111111109</v>
      </c>
      <c r="M2">
        <f>AVERAGE(D2:D10)</f>
        <v>561.11111111111109</v>
      </c>
      <c r="N2">
        <f>AVERAGEIF(B2:B10,"Electronics",D2:D10)</f>
        <v>500</v>
      </c>
      <c r="O2">
        <f>AVERAGEIFS(D2:D10,B2:B10,"Electronics",C2:C10,"North")</f>
        <v>500</v>
      </c>
      <c r="P2">
        <f>AVERAGEIFS(D2:D10,B2:B10,"Home",C2:C10,"South")</f>
        <v>600</v>
      </c>
    </row>
    <row r="3" spans="1:16" x14ac:dyDescent="0.25">
      <c r="A3" t="s">
        <v>5</v>
      </c>
      <c r="B3" t="s">
        <v>8</v>
      </c>
      <c r="C3" t="s">
        <v>11</v>
      </c>
      <c r="D3">
        <v>300</v>
      </c>
      <c r="F3" t="str">
        <f t="shared" ref="F3:F10" si="0">IF(D3&gt;500,"High","Low")</f>
        <v>Low</v>
      </c>
      <c r="G3" t="str">
        <f t="shared" ref="G3:G10" si="1">_xlfn.IFS(D3&gt;700,"Excellent",D3&gt;=400,"Good",D3&gt;=200,"Modarate",D3&lt;200,"poor")</f>
        <v>Modarate</v>
      </c>
    </row>
    <row r="4" spans="1:16" x14ac:dyDescent="0.25">
      <c r="A4" t="s">
        <v>6</v>
      </c>
      <c r="B4" t="s">
        <v>9</v>
      </c>
      <c r="C4" t="s">
        <v>12</v>
      </c>
      <c r="D4">
        <v>700</v>
      </c>
      <c r="F4" t="str">
        <f t="shared" si="0"/>
        <v>High</v>
      </c>
      <c r="G4" t="str">
        <f t="shared" si="1"/>
        <v>Good</v>
      </c>
    </row>
    <row r="5" spans="1:16" x14ac:dyDescent="0.25">
      <c r="A5" t="s">
        <v>4</v>
      </c>
      <c r="B5" t="s">
        <v>7</v>
      </c>
      <c r="C5" t="s">
        <v>13</v>
      </c>
      <c r="D5">
        <v>200</v>
      </c>
      <c r="F5" t="str">
        <f t="shared" si="0"/>
        <v>Low</v>
      </c>
      <c r="G5" t="str">
        <f t="shared" si="1"/>
        <v>Modarate</v>
      </c>
    </row>
    <row r="6" spans="1:16" x14ac:dyDescent="0.25">
      <c r="A6" t="s">
        <v>5</v>
      </c>
      <c r="B6" t="s">
        <v>8</v>
      </c>
      <c r="C6" t="s">
        <v>10</v>
      </c>
      <c r="D6">
        <v>400</v>
      </c>
      <c r="F6" t="str">
        <f t="shared" si="0"/>
        <v>Low</v>
      </c>
      <c r="G6" t="str">
        <f t="shared" si="1"/>
        <v>Good</v>
      </c>
    </row>
    <row r="7" spans="1:16" x14ac:dyDescent="0.25">
      <c r="A7" t="s">
        <v>6</v>
      </c>
      <c r="B7" t="s">
        <v>9</v>
      </c>
      <c r="C7" t="s">
        <v>11</v>
      </c>
      <c r="D7">
        <v>600</v>
      </c>
      <c r="F7" t="str">
        <f t="shared" si="0"/>
        <v>High</v>
      </c>
      <c r="G7" t="str">
        <f t="shared" si="1"/>
        <v>Good</v>
      </c>
    </row>
    <row r="8" spans="1:16" x14ac:dyDescent="0.25">
      <c r="A8" t="s">
        <v>4</v>
      </c>
      <c r="B8" t="s">
        <v>7</v>
      </c>
      <c r="C8" t="s">
        <v>12</v>
      </c>
      <c r="D8">
        <v>800</v>
      </c>
      <c r="F8" t="str">
        <f t="shared" si="0"/>
        <v>High</v>
      </c>
      <c r="G8" t="str">
        <f t="shared" si="1"/>
        <v>Excellent</v>
      </c>
    </row>
    <row r="9" spans="1:16" x14ac:dyDescent="0.25">
      <c r="A9" t="s">
        <v>5</v>
      </c>
      <c r="B9" t="s">
        <v>8</v>
      </c>
      <c r="C9" t="s">
        <v>13</v>
      </c>
      <c r="D9">
        <v>1000</v>
      </c>
      <c r="F9" t="str">
        <f t="shared" si="0"/>
        <v>High</v>
      </c>
      <c r="G9" t="str">
        <f t="shared" si="1"/>
        <v>Excellent</v>
      </c>
    </row>
    <row r="10" spans="1:16" x14ac:dyDescent="0.25">
      <c r="A10" t="s">
        <v>6</v>
      </c>
      <c r="B10" t="s">
        <v>9</v>
      </c>
      <c r="C10" t="s">
        <v>10</v>
      </c>
      <c r="D10">
        <v>550</v>
      </c>
      <c r="F10" t="str">
        <f t="shared" si="0"/>
        <v>High</v>
      </c>
      <c r="G10" t="str">
        <f t="shared" si="1"/>
        <v>Good</v>
      </c>
    </row>
    <row r="12" spans="1:16" ht="75" x14ac:dyDescent="0.25">
      <c r="A12" s="3" t="s">
        <v>61</v>
      </c>
      <c r="D12">
        <f>SUM(D2:D10)</f>
        <v>5050</v>
      </c>
    </row>
    <row r="14" spans="1:16" ht="105" x14ac:dyDescent="0.25">
      <c r="A14" s="3" t="s">
        <v>65</v>
      </c>
      <c r="D14">
        <f>SUMIF(B2:B10,"Electronics",D2:D10)</f>
        <v>1500</v>
      </c>
    </row>
    <row r="16" spans="1:16" ht="75" x14ac:dyDescent="0.25">
      <c r="A16" s="3" t="s">
        <v>67</v>
      </c>
      <c r="D16">
        <f>SUMIF(C2:C10,"West",D2:D10)</f>
        <v>1200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
  <sheetViews>
    <sheetView topLeftCell="A7" workbookViewId="0">
      <selection activeCell="N1" sqref="N1"/>
    </sheetView>
  </sheetViews>
  <sheetFormatPr defaultRowHeight="15" x14ac:dyDescent="0.25"/>
  <cols>
    <col min="1" max="1" width="12.7109375" bestFit="1" customWidth="1"/>
    <col min="2" max="2" width="11.7109375" bestFit="1" customWidth="1"/>
    <col min="3" max="3" width="7" bestFit="1" customWidth="1"/>
    <col min="4" max="4" width="18.5703125" bestFit="1" customWidth="1"/>
    <col min="6" max="6" width="18.7109375" bestFit="1" customWidth="1"/>
  </cols>
  <sheetData>
    <row r="1" spans="1:13" ht="360" x14ac:dyDescent="0.25">
      <c r="A1" s="1" t="s">
        <v>14</v>
      </c>
      <c r="B1" s="1" t="s">
        <v>15</v>
      </c>
      <c r="C1" s="1" t="s">
        <v>16</v>
      </c>
      <c r="D1" s="1" t="s">
        <v>17</v>
      </c>
      <c r="F1" s="3" t="s">
        <v>53</v>
      </c>
      <c r="G1" s="3" t="s">
        <v>70</v>
      </c>
      <c r="H1" s="3" t="s">
        <v>72</v>
      </c>
      <c r="I1" s="3" t="s">
        <v>76</v>
      </c>
      <c r="J1" s="3" t="s">
        <v>80</v>
      </c>
      <c r="K1" s="3" t="s">
        <v>85</v>
      </c>
      <c r="L1" s="3" t="s">
        <v>90</v>
      </c>
      <c r="M1" s="3" t="s">
        <v>96</v>
      </c>
    </row>
    <row r="2" spans="1:13" x14ac:dyDescent="0.25">
      <c r="A2">
        <v>101</v>
      </c>
      <c r="B2" t="s">
        <v>18</v>
      </c>
      <c r="C2">
        <v>50000</v>
      </c>
      <c r="D2">
        <v>3.5</v>
      </c>
      <c r="F2" t="str">
        <f>IF(D2&gt;=4,"Good","Need Improvement")</f>
        <v>Need Improvement</v>
      </c>
      <c r="G2">
        <f>SUMIFS(C2:C6,B2:B6,"IT",D2:D6,"4.0")</f>
        <v>60000</v>
      </c>
      <c r="H2">
        <f>COUNT(A2:A6)</f>
        <v>5</v>
      </c>
      <c r="I2">
        <f>COUNTIF(B2:B6,"IT")</f>
        <v>2</v>
      </c>
      <c r="J2">
        <f>COUNTIFS(B2:B6,"HR",C2:C6,"&gt; 50000")</f>
        <v>1</v>
      </c>
      <c r="K2">
        <f>AVERAGE(C2:C6)</f>
        <v>52400</v>
      </c>
      <c r="L2">
        <f>AVERAGEIF(B2:B6,"HR",C2:C6)</f>
        <v>51000</v>
      </c>
      <c r="M2" t="str">
        <f>IF(AND(C2&gt;50000,D2&gt;3.5),"yes","no")</f>
        <v>no</v>
      </c>
    </row>
    <row r="3" spans="1:13" x14ac:dyDescent="0.25">
      <c r="A3">
        <v>102</v>
      </c>
      <c r="B3" t="s">
        <v>19</v>
      </c>
      <c r="C3">
        <v>60000</v>
      </c>
      <c r="D3">
        <v>4</v>
      </c>
      <c r="F3" t="str">
        <f t="shared" ref="F3:F6" si="0">IF(D3&gt;=4,"Good","Need Improvement")</f>
        <v>Good</v>
      </c>
      <c r="M3" t="str">
        <f t="shared" ref="M3:M6" si="1">IF(AND(C3&gt;50000,D3&gt;3.5),"yes","no")</f>
        <v>yes</v>
      </c>
    </row>
    <row r="4" spans="1:13" x14ac:dyDescent="0.25">
      <c r="A4">
        <v>103</v>
      </c>
      <c r="B4" t="s">
        <v>20</v>
      </c>
      <c r="C4">
        <v>45000</v>
      </c>
      <c r="D4">
        <v>2.8</v>
      </c>
      <c r="F4" t="str">
        <f t="shared" si="0"/>
        <v>Need Improvement</v>
      </c>
      <c r="M4" t="str">
        <f t="shared" si="1"/>
        <v>no</v>
      </c>
    </row>
    <row r="5" spans="1:13" x14ac:dyDescent="0.25">
      <c r="A5">
        <v>104</v>
      </c>
      <c r="B5" t="s">
        <v>19</v>
      </c>
      <c r="C5">
        <v>55000</v>
      </c>
      <c r="D5">
        <v>4.5</v>
      </c>
      <c r="F5" t="str">
        <f t="shared" si="0"/>
        <v>Good</v>
      </c>
      <c r="M5" t="str">
        <f t="shared" si="1"/>
        <v>yes</v>
      </c>
    </row>
    <row r="6" spans="1:13" x14ac:dyDescent="0.25">
      <c r="A6">
        <v>105</v>
      </c>
      <c r="B6" t="s">
        <v>18</v>
      </c>
      <c r="C6">
        <v>52000</v>
      </c>
      <c r="D6">
        <v>3</v>
      </c>
      <c r="F6" t="str">
        <f t="shared" si="0"/>
        <v>Need Improvement</v>
      </c>
      <c r="M6" t="str">
        <f t="shared" si="1"/>
        <v>no</v>
      </c>
    </row>
    <row r="9" spans="1:13" ht="75" x14ac:dyDescent="0.25">
      <c r="A9" s="3" t="s">
        <v>62</v>
      </c>
      <c r="C9">
        <f>SUM(C2:C6)</f>
        <v>262000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6"/>
  <sheetViews>
    <sheetView topLeftCell="A2" workbookViewId="0">
      <selection activeCell="K6" sqref="K6"/>
    </sheetView>
  </sheetViews>
  <sheetFormatPr defaultRowHeight="15" x14ac:dyDescent="0.25"/>
  <cols>
    <col min="2" max="2" width="17.5703125" bestFit="1" customWidth="1"/>
  </cols>
  <sheetData>
    <row r="1" spans="1:11" ht="345" x14ac:dyDescent="0.25">
      <c r="A1" s="1" t="s">
        <v>21</v>
      </c>
      <c r="B1" s="1" t="s">
        <v>22</v>
      </c>
      <c r="C1" s="1" t="s">
        <v>23</v>
      </c>
      <c r="E1" s="3" t="s">
        <v>59</v>
      </c>
      <c r="F1" s="3" t="s">
        <v>68</v>
      </c>
      <c r="G1" s="3" t="s">
        <v>75</v>
      </c>
      <c r="H1" s="3" t="s">
        <v>83</v>
      </c>
      <c r="I1" s="3" t="s">
        <v>89</v>
      </c>
      <c r="J1" s="3" t="s">
        <v>94</v>
      </c>
      <c r="K1" s="3" t="s">
        <v>98</v>
      </c>
    </row>
    <row r="2" spans="1:11" x14ac:dyDescent="0.25">
      <c r="A2" s="2">
        <v>44957</v>
      </c>
      <c r="B2" t="s">
        <v>24</v>
      </c>
      <c r="C2">
        <v>1000</v>
      </c>
      <c r="E2" t="str">
        <f>_xlfn.IFS(C2&gt;900,"High",C2&gt;=500,"Medium",C2&lt;500,"Low")</f>
        <v>High</v>
      </c>
      <c r="F2">
        <f>SUMIFS(C2:C12,B2:B12,"Rent",C2:C12,"1000")</f>
        <v>2000</v>
      </c>
      <c r="G2">
        <f>COUNT(C2:C12)</f>
        <v>11</v>
      </c>
      <c r="H2">
        <f>COUNTIFS(B2:B12,"Rent",C2:C12,"&gt; 1000")</f>
        <v>1</v>
      </c>
      <c r="I2">
        <f>AVERAGEIF(B2:B12,"Groceries",C2:C12)</f>
        <v>412.5</v>
      </c>
      <c r="J2">
        <f>AVERAGEIFS(C2:C12,B2:B12,"Utilities",C2:C12,"200")</f>
        <v>200</v>
      </c>
      <c r="K2" t="str">
        <f>IF(AND(B2="Groceries",C2&gt;300),"true","False")</f>
        <v>False</v>
      </c>
    </row>
    <row r="3" spans="1:11" x14ac:dyDescent="0.25">
      <c r="A3" s="2">
        <v>44985</v>
      </c>
      <c r="B3" t="s">
        <v>25</v>
      </c>
      <c r="C3">
        <v>200</v>
      </c>
      <c r="E3" t="str">
        <f t="shared" ref="E3:E12" si="0">_xlfn.IFS(C3&gt;900,"High",C3&gt;=500,"Medium",C3&lt;500,"Low")</f>
        <v>Low</v>
      </c>
      <c r="K3" t="str">
        <f t="shared" ref="K3:K13" si="1">IF(AND(B3="Groceries",C3&gt;300),"true","False")</f>
        <v>False</v>
      </c>
    </row>
    <row r="4" spans="1:11" x14ac:dyDescent="0.25">
      <c r="A4" s="2">
        <v>45016</v>
      </c>
      <c r="B4" t="s">
        <v>26</v>
      </c>
      <c r="C4">
        <v>300</v>
      </c>
      <c r="E4" t="str">
        <f t="shared" si="0"/>
        <v>Low</v>
      </c>
      <c r="K4" t="str">
        <f t="shared" si="1"/>
        <v>False</v>
      </c>
    </row>
    <row r="5" spans="1:11" x14ac:dyDescent="0.25">
      <c r="A5" s="2">
        <v>45046</v>
      </c>
      <c r="B5" t="s">
        <v>24</v>
      </c>
      <c r="C5">
        <v>1000</v>
      </c>
      <c r="E5" t="str">
        <f t="shared" si="0"/>
        <v>High</v>
      </c>
      <c r="K5" t="str">
        <f t="shared" si="1"/>
        <v>False</v>
      </c>
    </row>
    <row r="6" spans="1:11" x14ac:dyDescent="0.25">
      <c r="A6" s="2">
        <v>45077</v>
      </c>
      <c r="B6" t="s">
        <v>25</v>
      </c>
      <c r="C6">
        <v>250</v>
      </c>
      <c r="E6" t="str">
        <f t="shared" si="0"/>
        <v>Low</v>
      </c>
      <c r="K6" t="str">
        <f t="shared" si="1"/>
        <v>False</v>
      </c>
    </row>
    <row r="7" spans="1:11" x14ac:dyDescent="0.25">
      <c r="A7" s="2">
        <v>45107</v>
      </c>
      <c r="B7" t="s">
        <v>26</v>
      </c>
      <c r="C7">
        <v>320</v>
      </c>
      <c r="E7" t="str">
        <f t="shared" si="0"/>
        <v>Low</v>
      </c>
      <c r="K7" t="str">
        <f t="shared" si="1"/>
        <v>true</v>
      </c>
    </row>
    <row r="8" spans="1:11" x14ac:dyDescent="0.25">
      <c r="A8" s="2">
        <v>45138</v>
      </c>
      <c r="B8" t="s">
        <v>24</v>
      </c>
      <c r="C8">
        <v>1100</v>
      </c>
      <c r="E8" t="str">
        <f t="shared" si="0"/>
        <v>High</v>
      </c>
      <c r="K8" t="str">
        <f t="shared" si="1"/>
        <v>False</v>
      </c>
    </row>
    <row r="9" spans="1:11" x14ac:dyDescent="0.25">
      <c r="A9" s="2">
        <v>45169</v>
      </c>
      <c r="B9" t="s">
        <v>25</v>
      </c>
      <c r="C9">
        <v>210</v>
      </c>
      <c r="E9" t="str">
        <f t="shared" si="0"/>
        <v>Low</v>
      </c>
      <c r="K9" t="str">
        <f t="shared" si="1"/>
        <v>False</v>
      </c>
    </row>
    <row r="10" spans="1:11" x14ac:dyDescent="0.25">
      <c r="A10" s="2">
        <v>45199</v>
      </c>
      <c r="B10" t="s">
        <v>26</v>
      </c>
      <c r="C10">
        <v>330</v>
      </c>
      <c r="E10" t="str">
        <f t="shared" si="0"/>
        <v>Low</v>
      </c>
      <c r="K10" t="str">
        <f t="shared" si="1"/>
        <v>true</v>
      </c>
    </row>
    <row r="11" spans="1:11" x14ac:dyDescent="0.25">
      <c r="A11" s="2">
        <v>45230</v>
      </c>
      <c r="B11" t="s">
        <v>27</v>
      </c>
      <c r="C11">
        <v>400</v>
      </c>
      <c r="E11" t="str">
        <f t="shared" si="0"/>
        <v>Low</v>
      </c>
      <c r="K11" t="str">
        <f t="shared" si="1"/>
        <v>False</v>
      </c>
    </row>
    <row r="12" spans="1:11" x14ac:dyDescent="0.25">
      <c r="A12" s="2">
        <v>45199</v>
      </c>
      <c r="B12" t="s">
        <v>26</v>
      </c>
      <c r="C12">
        <v>700</v>
      </c>
      <c r="E12" t="str">
        <f t="shared" si="0"/>
        <v>Medium</v>
      </c>
      <c r="K12" t="str">
        <f t="shared" si="1"/>
        <v>true</v>
      </c>
    </row>
    <row r="13" spans="1:11" x14ac:dyDescent="0.25">
      <c r="K13" t="str">
        <f t="shared" si="1"/>
        <v>False</v>
      </c>
    </row>
    <row r="14" spans="1:11" ht="75" x14ac:dyDescent="0.25">
      <c r="A14" s="3" t="s">
        <v>60</v>
      </c>
      <c r="C14">
        <f>SUM(C2:C12)</f>
        <v>5810</v>
      </c>
    </row>
    <row r="16" spans="1:11" ht="75" x14ac:dyDescent="0.25">
      <c r="A16" s="3" t="s">
        <v>64</v>
      </c>
      <c r="C16">
        <f>SUMIF(B2:B12,"Rent",C2:C12)</f>
        <v>3100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8"/>
  <sheetViews>
    <sheetView workbookViewId="0">
      <selection activeCell="L2" sqref="L2:L7"/>
    </sheetView>
  </sheetViews>
  <sheetFormatPr defaultRowHeight="15" x14ac:dyDescent="0.25"/>
  <cols>
    <col min="1" max="1" width="14.42578125" bestFit="1" customWidth="1"/>
    <col min="7" max="7" width="9" bestFit="1" customWidth="1"/>
  </cols>
  <sheetData>
    <row r="1" spans="1:12" ht="360" x14ac:dyDescent="0.25">
      <c r="A1" s="1" t="s">
        <v>28</v>
      </c>
      <c r="B1" s="1" t="s">
        <v>29</v>
      </c>
      <c r="C1" s="1" t="s">
        <v>30</v>
      </c>
      <c r="D1" s="1" t="s">
        <v>31</v>
      </c>
      <c r="F1" s="3" t="s">
        <v>55</v>
      </c>
      <c r="G1" s="3" t="s">
        <v>56</v>
      </c>
      <c r="H1" s="3" t="s">
        <v>73</v>
      </c>
      <c r="I1" s="3" t="s">
        <v>77</v>
      </c>
      <c r="J1" s="3" t="s">
        <v>78</v>
      </c>
      <c r="K1" s="3" t="s">
        <v>97</v>
      </c>
    </row>
    <row r="2" spans="1:12" x14ac:dyDescent="0.25">
      <c r="A2" t="s">
        <v>32</v>
      </c>
      <c r="B2" t="s">
        <v>37</v>
      </c>
      <c r="C2">
        <v>75</v>
      </c>
      <c r="D2" t="s">
        <v>39</v>
      </c>
      <c r="F2" t="str">
        <f>IF(C2&gt;=75,"Distincti","pass")</f>
        <v>Distincti</v>
      </c>
      <c r="G2" t="str">
        <f>_xlfn.IFS(C2&gt;=85,"A",C2&gt;=70,"B",C2&gt;=50,"C",C2&lt;=50,"D")</f>
        <v>B</v>
      </c>
      <c r="H2">
        <f>COUNT(C2:C6)</f>
        <v>5</v>
      </c>
      <c r="I2">
        <f>COUNTIF(F2:F6,"Pass")</f>
        <v>2</v>
      </c>
      <c r="J2">
        <f>COUNTIF(C2:C6,"&gt; 75")</f>
        <v>2</v>
      </c>
      <c r="L2" t="str">
        <f>IF(AND(C2&gt;70,B2="Math",B2="Science"),"yes","no")</f>
        <v>no</v>
      </c>
    </row>
    <row r="3" spans="1:12" x14ac:dyDescent="0.25">
      <c r="A3" t="s">
        <v>33</v>
      </c>
      <c r="B3" t="s">
        <v>38</v>
      </c>
      <c r="C3">
        <v>65</v>
      </c>
      <c r="D3" t="s">
        <v>39</v>
      </c>
      <c r="F3" t="str">
        <f t="shared" ref="F3:F6" si="0">IF(C3&gt;=75,"Distincti","pass")</f>
        <v>pass</v>
      </c>
      <c r="G3" t="str">
        <f t="shared" ref="G3:G6" si="1">_xlfn.IFS(C3&gt;=85,"A",C3&gt;=70,"B",C3&gt;=50,"C",C3&lt;=50,"D")</f>
        <v>C</v>
      </c>
      <c r="L3" t="str">
        <f t="shared" ref="L3:L7" si="2">IF(AND(C3&gt;70,B3="Math",B3="Science"),"yes","no")</f>
        <v>no</v>
      </c>
    </row>
    <row r="4" spans="1:12" x14ac:dyDescent="0.25">
      <c r="A4" t="s">
        <v>34</v>
      </c>
      <c r="B4" t="s">
        <v>37</v>
      </c>
      <c r="C4">
        <v>90</v>
      </c>
      <c r="D4" t="s">
        <v>39</v>
      </c>
      <c r="F4" t="str">
        <f t="shared" si="0"/>
        <v>Distincti</v>
      </c>
      <c r="G4" t="str">
        <f t="shared" si="1"/>
        <v>A</v>
      </c>
      <c r="L4" t="str">
        <f t="shared" si="2"/>
        <v>no</v>
      </c>
    </row>
    <row r="5" spans="1:12" x14ac:dyDescent="0.25">
      <c r="A5" t="s">
        <v>35</v>
      </c>
      <c r="B5" t="s">
        <v>38</v>
      </c>
      <c r="C5">
        <v>45</v>
      </c>
      <c r="D5" t="s">
        <v>40</v>
      </c>
      <c r="F5" t="str">
        <f t="shared" si="0"/>
        <v>pass</v>
      </c>
      <c r="G5" t="str">
        <f t="shared" si="1"/>
        <v>D</v>
      </c>
      <c r="L5" t="str">
        <f t="shared" si="2"/>
        <v>no</v>
      </c>
    </row>
    <row r="6" spans="1:12" x14ac:dyDescent="0.25">
      <c r="A6" t="s">
        <v>36</v>
      </c>
      <c r="B6" t="s">
        <v>37</v>
      </c>
      <c r="C6">
        <v>80</v>
      </c>
      <c r="D6" t="s">
        <v>39</v>
      </c>
      <c r="F6" t="str">
        <f t="shared" si="0"/>
        <v>Distincti</v>
      </c>
      <c r="G6" t="str">
        <f t="shared" si="1"/>
        <v>B</v>
      </c>
      <c r="L6" t="str">
        <f t="shared" si="2"/>
        <v>no</v>
      </c>
    </row>
    <row r="7" spans="1:12" x14ac:dyDescent="0.25">
      <c r="L7" t="str">
        <f t="shared" si="2"/>
        <v>no</v>
      </c>
    </row>
    <row r="8" spans="1:12" ht="60" x14ac:dyDescent="0.25">
      <c r="A8" s="3" t="s">
        <v>63</v>
      </c>
      <c r="C8">
        <f>SUMIF(B2:B6,"math",C2:C6)</f>
        <v>245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9"/>
  <sheetViews>
    <sheetView tabSelected="1" topLeftCell="A2" workbookViewId="0">
      <selection activeCell="N2" sqref="N2:N8"/>
    </sheetView>
  </sheetViews>
  <sheetFormatPr defaultRowHeight="15" x14ac:dyDescent="0.25"/>
  <cols>
    <col min="2" max="2" width="10.5703125" bestFit="1" customWidth="1"/>
    <col min="3" max="3" width="11.42578125" bestFit="1" customWidth="1"/>
    <col min="4" max="4" width="14.5703125" bestFit="1" customWidth="1"/>
    <col min="5" max="5" width="11" bestFit="1" customWidth="1"/>
  </cols>
  <sheetData>
    <row r="1" spans="1:14" ht="345" x14ac:dyDescent="0.25">
      <c r="A1" s="1" t="s">
        <v>41</v>
      </c>
      <c r="B1" s="1" t="s">
        <v>1</v>
      </c>
      <c r="C1" s="1" t="s">
        <v>42</v>
      </c>
      <c r="D1" s="1" t="s">
        <v>43</v>
      </c>
      <c r="E1" s="1" t="s">
        <v>44</v>
      </c>
      <c r="G1" s="3" t="s">
        <v>54</v>
      </c>
      <c r="H1" s="3" t="s">
        <v>57</v>
      </c>
      <c r="I1" s="3" t="s">
        <v>71</v>
      </c>
      <c r="J1" s="3" t="s">
        <v>82</v>
      </c>
      <c r="K1" s="3" t="s">
        <v>86</v>
      </c>
      <c r="L1" s="3" t="s">
        <v>91</v>
      </c>
      <c r="M1" s="3" t="s">
        <v>93</v>
      </c>
      <c r="N1" s="3" t="s">
        <v>99</v>
      </c>
    </row>
    <row r="2" spans="1:14" x14ac:dyDescent="0.25">
      <c r="A2" t="s">
        <v>45</v>
      </c>
      <c r="B2" t="s">
        <v>7</v>
      </c>
      <c r="C2">
        <v>10</v>
      </c>
      <c r="D2">
        <v>1000</v>
      </c>
      <c r="E2">
        <v>1200</v>
      </c>
      <c r="G2" t="str">
        <f>IF(E2&gt;100,"Expensive","Affordable")</f>
        <v>Expensive</v>
      </c>
      <c r="H2" t="str">
        <f>_xlfn.IFS(C2&lt;10,"Below",C2&lt;=30,"Modarate",C2&gt;30,"High")</f>
        <v>Modarate</v>
      </c>
      <c r="I2">
        <f>SUMIFS(E2:E7,B2:B7,"Home",C2:C7,"&gt; 10")</f>
        <v>50</v>
      </c>
      <c r="J2">
        <f>COUNTIFS(B2:B7,"Electronics",C2:C7,"&gt; 10",E2:E7,"&gt; 800")</f>
        <v>0</v>
      </c>
      <c r="K2">
        <f>AVERAGE(D2:D7)</f>
        <v>344.16666666666669</v>
      </c>
      <c r="L2">
        <f>AVERAGEIF(B2:B7,"Furniture",E2:E7)</f>
        <v>200</v>
      </c>
      <c r="M2">
        <f>AVERAGEIFS(E2:E7,B2:B7,"Electronics",C2:C7,"&gt; 5")</f>
        <v>1200</v>
      </c>
      <c r="N2" t="str">
        <f>IF(AND(C2&gt;20,E2&gt;50),"yes","no")</f>
        <v>no</v>
      </c>
    </row>
    <row r="3" spans="1:14" x14ac:dyDescent="0.25">
      <c r="A3" t="s">
        <v>46</v>
      </c>
      <c r="B3" t="s">
        <v>8</v>
      </c>
      <c r="C3">
        <v>50</v>
      </c>
      <c r="D3">
        <v>20</v>
      </c>
      <c r="E3">
        <v>25</v>
      </c>
      <c r="G3" t="str">
        <f t="shared" ref="G3:G7" si="0">IF(E3&gt;100,"Expensive","Affordable")</f>
        <v>Affordable</v>
      </c>
      <c r="H3" t="str">
        <f t="shared" ref="H3:H5" si="1">_xlfn.IFS(C3&lt;10,"Below",C3&lt;=30,"Modarate",C3&gt;30,"High")</f>
        <v>High</v>
      </c>
      <c r="N3" t="str">
        <f t="shared" ref="N3:N8" si="2">IF(AND(C3&gt;20,E3&gt;50),"yes","no")</f>
        <v>no</v>
      </c>
    </row>
    <row r="4" spans="1:14" x14ac:dyDescent="0.25">
      <c r="A4" t="s">
        <v>47</v>
      </c>
      <c r="B4" t="s">
        <v>51</v>
      </c>
      <c r="C4">
        <v>15</v>
      </c>
      <c r="D4">
        <v>150</v>
      </c>
      <c r="E4">
        <v>200</v>
      </c>
      <c r="G4" t="str">
        <f t="shared" si="0"/>
        <v>Expensive</v>
      </c>
      <c r="H4" t="str">
        <f t="shared" si="1"/>
        <v>Modarate</v>
      </c>
      <c r="N4" t="str">
        <f t="shared" si="2"/>
        <v>no</v>
      </c>
    </row>
    <row r="5" spans="1:14" x14ac:dyDescent="0.25">
      <c r="A5" t="s">
        <v>48</v>
      </c>
      <c r="B5" t="s">
        <v>7</v>
      </c>
      <c r="C5">
        <v>5</v>
      </c>
      <c r="D5">
        <v>800</v>
      </c>
      <c r="E5">
        <v>900</v>
      </c>
      <c r="G5" t="str">
        <f t="shared" si="0"/>
        <v>Expensive</v>
      </c>
      <c r="H5" t="str">
        <f t="shared" si="1"/>
        <v>Below</v>
      </c>
      <c r="N5" t="str">
        <f t="shared" si="2"/>
        <v>no</v>
      </c>
    </row>
    <row r="6" spans="1:14" x14ac:dyDescent="0.25">
      <c r="A6" t="s">
        <v>49</v>
      </c>
      <c r="B6" t="s">
        <v>8</v>
      </c>
      <c r="C6">
        <v>40</v>
      </c>
      <c r="D6">
        <v>60</v>
      </c>
      <c r="E6">
        <v>75</v>
      </c>
      <c r="G6" t="str">
        <f t="shared" si="0"/>
        <v>Affordable</v>
      </c>
      <c r="H6" t="str">
        <f>_xlfn.IFS(C6&lt;10,"Below",C6&lt;=30,"Modarate",C6&gt;30,"High")</f>
        <v>High</v>
      </c>
      <c r="N6" t="str">
        <f t="shared" si="2"/>
        <v>yes</v>
      </c>
    </row>
    <row r="7" spans="1:14" x14ac:dyDescent="0.25">
      <c r="A7" t="s">
        <v>50</v>
      </c>
      <c r="B7" t="s">
        <v>9</v>
      </c>
      <c r="C7">
        <v>30</v>
      </c>
      <c r="D7">
        <v>35</v>
      </c>
      <c r="E7">
        <v>50</v>
      </c>
      <c r="G7" t="str">
        <f t="shared" si="0"/>
        <v>Affordable</v>
      </c>
      <c r="H7" t="str">
        <f>_xlfn.IFS(C7&lt;10,"Below",C7&lt;=30,"Modarate",C7&gt;30,"High")</f>
        <v>Modarate</v>
      </c>
      <c r="N7" t="str">
        <f t="shared" si="2"/>
        <v>no</v>
      </c>
    </row>
    <row r="8" spans="1:14" x14ac:dyDescent="0.25">
      <c r="N8" t="str">
        <f t="shared" si="2"/>
        <v>no</v>
      </c>
    </row>
    <row r="9" spans="1:14" ht="135" x14ac:dyDescent="0.25">
      <c r="A9" s="3" t="s">
        <v>66</v>
      </c>
      <c r="D9">
        <f>SUMIF(B2:B7,"Clothing",D2:D7)</f>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Data</vt:lpstr>
      <vt:lpstr>Employee Data</vt:lpstr>
      <vt:lpstr>Expense Tracker</vt:lpstr>
      <vt:lpstr>Student Grades</vt:lpstr>
      <vt:lpstr>Inventory 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Arijit Maity</dc:creator>
  <cp:lastModifiedBy>Arijit Maity</cp:lastModifiedBy>
  <dcterms:created xsi:type="dcterms:W3CDTF">2024-10-15T08:48:04Z</dcterms:created>
  <dcterms:modified xsi:type="dcterms:W3CDTF">2024-10-17T08:33:42Z</dcterms:modified>
</cp:coreProperties>
</file>