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sh\OneDrive\Documents\"/>
    </mc:Choice>
  </mc:AlternateContent>
  <xr:revisionPtr revIDLastSave="0" documentId="13_ncr:1_{5CC7F8D8-A50D-43BC-94E6-4F9567BEE582}" xr6:coauthVersionLast="47" xr6:coauthVersionMax="47" xr10:uidLastSave="{00000000-0000-0000-0000-000000000000}"/>
  <bookViews>
    <workbookView xWindow="-96" yWindow="-96" windowWidth="23232" windowHeight="12432" firstSheet="6" activeTab="9" xr2:uid="{41A0F3ED-8CA0-4EE6-839E-07DCE938B232}"/>
  </bookViews>
  <sheets>
    <sheet name="Sum Variations" sheetId="1" r:id="rId1"/>
    <sheet name="Average Variations" sheetId="2" r:id="rId2"/>
    <sheet name="Sum Product" sheetId="3" r:id="rId3"/>
    <sheet name="If Examples" sheetId="4" r:id="rId4"/>
    <sheet name="And Examples" sheetId="5" r:id="rId5"/>
    <sheet name="OR Exampes" sheetId="6" r:id="rId6"/>
    <sheet name="Value Error" sheetId="7" r:id="rId7"/>
    <sheet name="Descriptive Analysis Employees " sheetId="8" r:id="rId8"/>
    <sheet name="Descriptive - Bakery Owner Dues" sheetId="9" r:id="rId9"/>
    <sheet name="Absolute Addressing" sheetId="10" r:id="rId10"/>
    <sheet name="varying-column-fixed-row" sheetId="11" r:id="rId11"/>
    <sheet name="fixed-column-varying-row" sheetId="12" r:id="rId12"/>
    <sheet name="fixed-column-fixed-row" sheetId="13" r:id="rId13"/>
    <sheet name="Predicting The number of Custom" sheetId="14" r:id="rId14"/>
    <sheet name="Coffee Demand Curve Estimaation" sheetId="15" r:id="rId15"/>
    <sheet name="Range Names" sheetId="16" r:id="rId16"/>
    <sheet name="Vlook up" sheetId="17" r:id="rId17"/>
    <sheet name="Hlook up" sheetId="18" r:id="rId18"/>
    <sheet name="Xlookup" sheetId="19" r:id="rId19"/>
    <sheet name="index" sheetId="20" r:id="rId20"/>
    <sheet name="Match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0" l="1"/>
  <c r="M34" i="10"/>
  <c r="M35" i="10"/>
  <c r="M36" i="10"/>
  <c r="M37" i="10"/>
  <c r="L33" i="10"/>
  <c r="L34" i="10"/>
  <c r="L35" i="10"/>
  <c r="L36" i="10"/>
  <c r="L37" i="10"/>
  <c r="M32" i="10"/>
  <c r="L32" i="10"/>
  <c r="K33" i="10"/>
  <c r="K34" i="10"/>
  <c r="K35" i="10"/>
  <c r="K36" i="10"/>
  <c r="K37" i="10"/>
  <c r="K32" i="10"/>
  <c r="O83" i="9"/>
  <c r="I83" i="9"/>
  <c r="M83" i="9"/>
  <c r="E83" i="9"/>
  <c r="M78" i="9"/>
  <c r="M79" i="9"/>
  <c r="M80" i="9"/>
  <c r="M81" i="9"/>
  <c r="M82" i="9"/>
  <c r="M77" i="9"/>
  <c r="I78" i="9"/>
  <c r="I79" i="9"/>
  <c r="I80" i="9"/>
  <c r="I81" i="9"/>
  <c r="I82" i="9"/>
  <c r="I77" i="9"/>
  <c r="E78" i="9"/>
  <c r="E79" i="9"/>
  <c r="E80" i="9"/>
  <c r="E81" i="9"/>
  <c r="E82" i="9"/>
  <c r="E77" i="9"/>
  <c r="E58" i="9"/>
  <c r="F58" i="9"/>
  <c r="G58" i="9"/>
  <c r="D58" i="9"/>
  <c r="G53" i="9"/>
  <c r="G54" i="9"/>
  <c r="G55" i="9"/>
  <c r="G56" i="9"/>
  <c r="G57" i="9"/>
  <c r="G52" i="9"/>
  <c r="F53" i="9"/>
  <c r="F54" i="9"/>
  <c r="F55" i="9"/>
  <c r="F56" i="9"/>
  <c r="F57" i="9"/>
  <c r="E53" i="9"/>
  <c r="E54" i="9"/>
  <c r="E55" i="9"/>
  <c r="E56" i="9"/>
  <c r="E57" i="9"/>
  <c r="D53" i="9"/>
  <c r="D54" i="9"/>
  <c r="D55" i="9"/>
  <c r="D56" i="9"/>
  <c r="D57" i="9"/>
  <c r="E52" i="9"/>
  <c r="F52" i="9"/>
  <c r="D52" i="9"/>
  <c r="E11" i="8"/>
  <c r="E10" i="8"/>
  <c r="E3" i="8"/>
  <c r="E4" i="8"/>
  <c r="E5" i="8"/>
  <c r="E6" i="8"/>
  <c r="E7" i="8"/>
  <c r="E8" i="8"/>
  <c r="E9" i="8"/>
  <c r="E2" i="8"/>
  <c r="E18" i="7"/>
  <c r="O1" i="7"/>
  <c r="O2" i="7"/>
  <c r="O3" i="7"/>
  <c r="O4" i="7"/>
  <c r="O5" i="7"/>
  <c r="O6" i="7"/>
  <c r="O7" i="7"/>
  <c r="O8" i="7"/>
  <c r="O9" i="7"/>
  <c r="O10" i="7"/>
  <c r="E14" i="7"/>
  <c r="D7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D8" i="4"/>
  <c r="D3" i="4"/>
  <c r="D4" i="4"/>
  <c r="D5" i="4"/>
  <c r="D6" i="4"/>
  <c r="D7" i="4"/>
  <c r="D9" i="4"/>
  <c r="D10" i="4"/>
  <c r="D11" i="4"/>
  <c r="D12" i="4"/>
  <c r="D13" i="4"/>
  <c r="D14" i="4"/>
  <c r="D15" i="4"/>
  <c r="D16" i="4"/>
  <c r="D2" i="4"/>
  <c r="D7" i="3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H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  <c r="H10" i="13"/>
  <c r="D10" i="13"/>
  <c r="H9" i="13"/>
  <c r="D9" i="13"/>
  <c r="N8" i="13"/>
  <c r="L8" i="13"/>
  <c r="J8" i="13"/>
  <c r="H8" i="13"/>
  <c r="D8" i="13"/>
  <c r="N10" i="11"/>
  <c r="L10" i="11"/>
  <c r="J10" i="11"/>
  <c r="H10" i="11"/>
  <c r="D10" i="11"/>
  <c r="N9" i="11"/>
  <c r="L9" i="11"/>
  <c r="J9" i="11"/>
  <c r="H9" i="11"/>
  <c r="D9" i="11"/>
  <c r="N8" i="11"/>
  <c r="L8" i="11"/>
  <c r="J8" i="11"/>
  <c r="H8" i="11"/>
  <c r="D8" i="11"/>
  <c r="C9" i="13"/>
  <c r="C9" i="11"/>
  <c r="M8" i="11"/>
  <c r="K10" i="11"/>
  <c r="I9" i="11"/>
  <c r="I8" i="13"/>
  <c r="K8" i="13"/>
  <c r="G10" i="13"/>
  <c r="C10" i="11"/>
  <c r="I10" i="11"/>
  <c r="G9" i="11"/>
  <c r="C8" i="11"/>
  <c r="I8" i="11"/>
  <c r="M9" i="11"/>
  <c r="K9" i="11"/>
  <c r="M10" i="11"/>
  <c r="M8" i="13"/>
  <c r="G8" i="13"/>
  <c r="G9" i="13"/>
  <c r="C8" i="13"/>
  <c r="G10" i="11"/>
  <c r="G8" i="11"/>
  <c r="C10" i="13"/>
  <c r="K8" i="11"/>
  <c r="C27" i="6" l="1"/>
  <c r="C25" i="6"/>
  <c r="C24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40" i="4"/>
  <c r="D38" i="4"/>
  <c r="D40" i="4" s="1"/>
  <c r="D42" i="4" s="1"/>
  <c r="D37" i="4"/>
  <c r="D29" i="4"/>
  <c r="C29" i="4"/>
  <c r="D28" i="4"/>
  <c r="C28" i="4"/>
  <c r="D27" i="4"/>
  <c r="C27" i="4"/>
  <c r="D26" i="4"/>
  <c r="C26" i="4"/>
  <c r="D2" i="3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<sst xmlns="http://schemas.openxmlformats.org/spreadsheetml/2006/main" count="283" uniqueCount="116">
  <si>
    <t>Roll Number</t>
  </si>
  <si>
    <t>Quiz 1</t>
  </si>
  <si>
    <t>Quiz 2</t>
  </si>
  <si>
    <t>Quiz total</t>
  </si>
  <si>
    <t>Mid Sem</t>
  </si>
  <si>
    <t>End Sem</t>
  </si>
  <si>
    <t>Exam Total</t>
  </si>
  <si>
    <t>Using constants</t>
  </si>
  <si>
    <t>Using cells</t>
  </si>
  <si>
    <t>Using groups of Cells</t>
  </si>
  <si>
    <t>Combination</t>
  </si>
  <si>
    <t>Item</t>
  </si>
  <si>
    <t>Quantity</t>
  </si>
  <si>
    <t>Unit price</t>
  </si>
  <si>
    <t>Product A</t>
  </si>
  <si>
    <t>Product B</t>
  </si>
  <si>
    <t>Product C</t>
  </si>
  <si>
    <t>IF function</t>
  </si>
  <si>
    <t>Example 2</t>
  </si>
  <si>
    <t>Budget</t>
  </si>
  <si>
    <t>Actual Spending</t>
  </si>
  <si>
    <t>Status</t>
  </si>
  <si>
    <t>Overspent amount</t>
  </si>
  <si>
    <t>Credits: Example 2 and 3 are taken from https://support.microsoft.com/en-us/office/if-function-69aed7c9-4e8a-4755-a9bc-aa8bbff73be2</t>
  </si>
  <si>
    <t>Example 3</t>
  </si>
  <si>
    <t>Cost</t>
  </si>
  <si>
    <t>Total</t>
  </si>
  <si>
    <t>Brush</t>
  </si>
  <si>
    <t>Freshner</t>
  </si>
  <si>
    <t>Sub-Total</t>
  </si>
  <si>
    <t>Sale Tax?</t>
  </si>
  <si>
    <t>Yes</t>
  </si>
  <si>
    <t>AND function</t>
  </si>
  <si>
    <t>AND function inside IF function</t>
  </si>
  <si>
    <t>This condition checks in every exam student got more than 10 marks or not</t>
  </si>
  <si>
    <t>Formula</t>
  </si>
  <si>
    <t>Description</t>
  </si>
  <si>
    <t>Result</t>
  </si>
  <si>
    <t>AND(TRUE, TRUE)</t>
  </si>
  <si>
    <t>All Arguments are TRUE</t>
  </si>
  <si>
    <t>AND(TRUE, FALSE)</t>
  </si>
  <si>
    <t>One Argument is FALSE</t>
  </si>
  <si>
    <t>AND(1=1, 2=2, 3=3)</t>
  </si>
  <si>
    <t>AND(1=1, 2=2, 3=4)</t>
  </si>
  <si>
    <t>Goals</t>
  </si>
  <si>
    <t>Sales</t>
  </si>
  <si>
    <t>Account</t>
  </si>
  <si>
    <r>
      <rPr>
        <sz val="11"/>
        <color rgb="FF000000"/>
        <rFont val="Calibri"/>
      </rPr>
      <t xml:space="preserve">Sales people need to exceed sales goal </t>
    </r>
    <r>
      <rPr>
        <b/>
        <sz val="11"/>
        <color rgb="FF000000"/>
        <rFont val="Calibri"/>
      </rPr>
      <t>OR</t>
    </r>
    <r>
      <rPr>
        <sz val="11"/>
        <color rgb="FF000000"/>
        <rFont val="Calibri"/>
      </rPr>
      <t xml:space="preserve"> account goal to earn commission</t>
    </r>
  </si>
  <si>
    <t>Commision Rate</t>
  </si>
  <si>
    <t>Bonus Goal</t>
  </si>
  <si>
    <r>
      <rPr>
        <sz val="11"/>
        <color rgb="FF000000"/>
        <rFont val="Calibri"/>
      </rPr>
      <t>Sales people need to exceed sales goal</t>
    </r>
    <r>
      <rPr>
        <b/>
        <sz val="11"/>
        <color rgb="FF000000"/>
        <rFont val="Calibri"/>
      </rPr>
      <t xml:space="preserve"> and </t>
    </r>
    <r>
      <rPr>
        <sz val="11"/>
        <color rgb="FF000000"/>
        <rFont val="Calibri"/>
      </rPr>
      <t>account goal to earn bonus</t>
    </r>
  </si>
  <si>
    <t>Bonus Percent</t>
  </si>
  <si>
    <t>Sales Person</t>
  </si>
  <si>
    <t>Total Sales</t>
  </si>
  <si>
    <t>Accounts</t>
  </si>
  <si>
    <t>Commission</t>
  </si>
  <si>
    <t>Bonus</t>
  </si>
  <si>
    <t>Atul</t>
  </si>
  <si>
    <t>Ajay</t>
  </si>
  <si>
    <t>Abhimanyu</t>
  </si>
  <si>
    <t>Abhiram</t>
  </si>
  <si>
    <t>Vijay</t>
  </si>
  <si>
    <r>
      <rPr>
        <sz val="11"/>
        <color rgb="FF000000"/>
        <rFont val="Aptos Narrow"/>
        <scheme val="minor"/>
      </rPr>
      <t xml:space="preserve">This condition checks </t>
    </r>
    <r>
      <rPr>
        <b/>
        <sz val="11"/>
        <color rgb="FF000000"/>
        <rFont val="Aptos Narrow"/>
        <scheme val="minor"/>
      </rPr>
      <t xml:space="preserve">in ANY ONE exam </t>
    </r>
    <r>
      <rPr>
        <sz val="11"/>
        <color rgb="FF000000"/>
        <rFont val="Aptos Narrow"/>
        <scheme val="minor"/>
      </rPr>
      <t>student got more than 10 marks or not</t>
    </r>
  </si>
  <si>
    <t>OR(FALSE, FALSE)</t>
  </si>
  <si>
    <t>All Arguments are FALSE</t>
  </si>
  <si>
    <t>OR(TRUE, FALSE)</t>
  </si>
  <si>
    <t>One Argument is TRUE</t>
  </si>
  <si>
    <t>OR(1=1, 2=2, 3=3)</t>
  </si>
  <si>
    <t>OR(1=2, 2=3, 3=4)</t>
  </si>
  <si>
    <t>ALL Arguments are FALSE</t>
  </si>
  <si>
    <t>Employee</t>
  </si>
  <si>
    <t>Hours</t>
  </si>
  <si>
    <t>Wage Per Hour</t>
  </si>
  <si>
    <t>Weekly Salary</t>
  </si>
  <si>
    <t>Luka Abrus</t>
  </si>
  <si>
    <t>Terry Adams</t>
  </si>
  <si>
    <t>David Ahs</t>
  </si>
  <si>
    <t>Kim Akers</t>
  </si>
  <si>
    <t>Ties Arts</t>
  </si>
  <si>
    <t>Kamil Amerih</t>
  </si>
  <si>
    <t>Amy Alberts</t>
  </si>
  <si>
    <t>Matt Berg</t>
  </si>
  <si>
    <t>Totals</t>
  </si>
  <si>
    <t>Average Salary</t>
  </si>
  <si>
    <t>Supplier</t>
  </si>
  <si>
    <t>Sugar Price</t>
  </si>
  <si>
    <t>Butter Price</t>
  </si>
  <si>
    <t>Flour Price</t>
  </si>
  <si>
    <t>Supplier 1</t>
  </si>
  <si>
    <t>Supplier 2</t>
  </si>
  <si>
    <t>Supplier 3</t>
  </si>
  <si>
    <t>Supplier 4</t>
  </si>
  <si>
    <t>Supplier 5</t>
  </si>
  <si>
    <t>Supplier 6</t>
  </si>
  <si>
    <t>Sugar Quantity</t>
  </si>
  <si>
    <t>Butter Quantity</t>
  </si>
  <si>
    <t>Flour Quantity</t>
  </si>
  <si>
    <t>Prices Table</t>
  </si>
  <si>
    <t>Quantity Table</t>
  </si>
  <si>
    <t>Price</t>
  </si>
  <si>
    <t>Sugar</t>
  </si>
  <si>
    <t>Butter</t>
  </si>
  <si>
    <t>Flour</t>
  </si>
  <si>
    <t>Prices</t>
  </si>
  <si>
    <t>Values</t>
  </si>
  <si>
    <t>Copying formula across columns. Column name changes, row number is fixed</t>
  </si>
  <si>
    <t>Absolute addressing make row number constant by prepending $</t>
  </si>
  <si>
    <t>Copied Formula</t>
  </si>
  <si>
    <t>Copying formula across columns. Column name is fixed, row number is varying</t>
  </si>
  <si>
    <t>Absolute addressing make column name constant by prepending $</t>
  </si>
  <si>
    <t>1. #Value Error</t>
  </si>
  <si>
    <t>This occurs when there is an issue with type of value being used in formula</t>
  </si>
  <si>
    <t>2. #REF</t>
  </si>
  <si>
    <t>Happens when cell reference becomes invalid</t>
  </si>
  <si>
    <t>3. #DIV</t>
  </si>
  <si>
    <t>4. #NUM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</si>
</sst>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0"/>
      <color theme="1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6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6" fillId="0" borderId="19" xfId="0" applyFont="1" applyBorder="1"/>
    <xf numFmtId="0" fontId="0" fillId="0" borderId="5" xfId="0" applyBorder="1" applyAlignment="1">
      <alignment vertical="center"/>
    </xf>
    <xf numFmtId="0" fontId="0" fillId="0" borderId="19" xfId="0" applyBorder="1"/>
    <xf numFmtId="0" fontId="6" fillId="0" borderId="20" xfId="0" applyFont="1" applyBorder="1"/>
    <xf numFmtId="0" fontId="0" fillId="0" borderId="21" xfId="0" applyBorder="1"/>
    <xf numFmtId="0" fontId="0" fillId="0" borderId="7" xfId="0" applyBorder="1" applyAlignment="1">
      <alignment vertical="center"/>
    </xf>
    <xf numFmtId="0" fontId="0" fillId="0" borderId="20" xfId="0" applyBorder="1"/>
    <xf numFmtId="0" fontId="1" fillId="0" borderId="21" xfId="0" applyFont="1" applyBorder="1"/>
    <xf numFmtId="0" fontId="6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7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289560</xdr:colOff>
      <xdr:row>3</xdr:row>
      <xdr:rowOff>179880</xdr:rowOff>
    </xdr:from>
    <xdr:to>
      <xdr:col>17</xdr:col>
      <xdr:colOff>419689</xdr:colOff>
      <xdr:row>24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273FD1-EC58-058D-595A-1E5E1F7AC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1260" y="728520"/>
          <a:ext cx="5250769" cy="3752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293370</xdr:colOff>
      <xdr:row>0</xdr:row>
      <xdr:rowOff>114300</xdr:rowOff>
    </xdr:from>
    <xdr:to>
      <xdr:col>13</xdr:col>
      <xdr:colOff>336005</xdr:colOff>
      <xdr:row>14</xdr:row>
      <xdr:rowOff>49746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E55DE-13D3-ADED-9455-9F291759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" y="114300"/>
          <a:ext cx="8363675" cy="2495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12</xdr:col>
      <xdr:colOff>476846</xdr:colOff>
      <xdr:row>17</xdr:row>
      <xdr:rowOff>152651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D7285-7A35-212C-560F-2DCC3B06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365760"/>
          <a:ext cx="6877646" cy="289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12E1-195E-4A0A-B900-0B8FFBB94F60}">
  <dimension ref="A7:K22"/>
  <sheetViews>
    <sheetView workbookViewId="0">
      <selection activeCell="H9" sqref="H9"/>
    </sheetView>
  </sheetViews>
  <sheetFormatPr defaultRowHeight="14.4" x14ac:dyDescent="0.55000000000000004"/>
  <cols>
    <col min="1" max="1" width="10.734375" bestFit="1" customWidth="1"/>
    <col min="7" max="7" width="9.41796875" bestFit="1" customWidth="1"/>
    <col min="8" max="8" width="14.7890625" customWidth="1"/>
    <col min="9" max="9" width="15.5234375" customWidth="1"/>
    <col min="10" max="10" width="20.41796875" customWidth="1"/>
    <col min="11" max="11" width="15.3671875" customWidth="1"/>
  </cols>
  <sheetData>
    <row r="7" spans="1:11" x14ac:dyDescent="0.55000000000000004">
      <c r="A7" s="1" t="s">
        <v>0</v>
      </c>
      <c r="B7" s="1" t="s">
        <v>1</v>
      </c>
      <c r="C7" s="1" t="s">
        <v>2</v>
      </c>
      <c r="D7" s="2" t="s">
        <v>3</v>
      </c>
      <c r="E7" s="3" t="s">
        <v>4</v>
      </c>
      <c r="F7" s="3" t="s">
        <v>5</v>
      </c>
      <c r="G7" s="4" t="s">
        <v>6</v>
      </c>
      <c r="H7" s="5" t="s">
        <v>7</v>
      </c>
      <c r="I7" s="1" t="s">
        <v>8</v>
      </c>
      <c r="J7" s="1" t="s">
        <v>9</v>
      </c>
      <c r="K7" s="1" t="s">
        <v>10</v>
      </c>
    </row>
    <row r="8" spans="1:11" x14ac:dyDescent="0.55000000000000004">
      <c r="A8" s="6">
        <v>1234</v>
      </c>
      <c r="B8" s="6">
        <v>10</v>
      </c>
      <c r="C8" s="6">
        <v>14</v>
      </c>
      <c r="D8">
        <f>B8+C8</f>
        <v>24</v>
      </c>
      <c r="E8" s="7">
        <v>10</v>
      </c>
      <c r="F8" s="7">
        <v>10</v>
      </c>
      <c r="G8" s="8">
        <f t="shared" ref="G8:G21" si="0">E8 + F8</f>
        <v>20</v>
      </c>
      <c r="H8" s="6">
        <f>SUM(10,14,10,10)</f>
        <v>44</v>
      </c>
      <c r="I8" s="6">
        <f>SUM(B8,C8,E8,F8)</f>
        <v>44</v>
      </c>
      <c r="J8" s="6">
        <f>SUM(B8:C8,E8:F8)</f>
        <v>44</v>
      </c>
      <c r="K8" s="6">
        <f>SUM(B8,C8,E8:F8)</f>
        <v>44</v>
      </c>
    </row>
    <row r="9" spans="1:11" x14ac:dyDescent="0.55000000000000004">
      <c r="A9" s="6">
        <v>1235</v>
      </c>
      <c r="B9" s="6">
        <v>11</v>
      </c>
      <c r="C9" s="6">
        <v>13</v>
      </c>
      <c r="D9">
        <f t="shared" ref="D9:D22" si="1">B9+C9</f>
        <v>24</v>
      </c>
      <c r="E9" s="7">
        <v>13</v>
      </c>
      <c r="F9" s="7">
        <v>14</v>
      </c>
      <c r="G9" s="8">
        <f t="shared" si="0"/>
        <v>27</v>
      </c>
      <c r="H9" s="6"/>
      <c r="I9" s="6">
        <f t="shared" ref="I9:I22" si="2">SUM(B9,C9,E9,F9)</f>
        <v>51</v>
      </c>
      <c r="J9" s="6">
        <f t="shared" ref="J9:J22" si="3">SUM(B9:C9,E9:F9)</f>
        <v>51</v>
      </c>
      <c r="K9" s="6">
        <f t="shared" ref="K9:K22" si="4">SUM(B9,C9,E9:F9)</f>
        <v>51</v>
      </c>
    </row>
    <row r="10" spans="1:11" x14ac:dyDescent="0.55000000000000004">
      <c r="A10" s="6">
        <v>1236</v>
      </c>
      <c r="B10" s="6">
        <v>12</v>
      </c>
      <c r="C10" s="6">
        <v>12</v>
      </c>
      <c r="D10">
        <f t="shared" si="1"/>
        <v>24</v>
      </c>
      <c r="E10" s="7">
        <v>14</v>
      </c>
      <c r="F10" s="7">
        <v>11</v>
      </c>
      <c r="G10" s="8">
        <f t="shared" si="0"/>
        <v>25</v>
      </c>
      <c r="H10" s="6"/>
      <c r="I10" s="6">
        <f t="shared" si="2"/>
        <v>49</v>
      </c>
      <c r="J10" s="6">
        <f t="shared" si="3"/>
        <v>49</v>
      </c>
      <c r="K10" s="6">
        <f t="shared" si="4"/>
        <v>49</v>
      </c>
    </row>
    <row r="11" spans="1:11" x14ac:dyDescent="0.55000000000000004">
      <c r="A11" s="6">
        <v>1237</v>
      </c>
      <c r="B11" s="6">
        <v>13</v>
      </c>
      <c r="C11" s="6">
        <v>11</v>
      </c>
      <c r="D11">
        <f t="shared" si="1"/>
        <v>24</v>
      </c>
      <c r="E11" s="7">
        <v>12</v>
      </c>
      <c r="F11" s="7">
        <v>13</v>
      </c>
      <c r="G11" s="8">
        <f t="shared" si="0"/>
        <v>25</v>
      </c>
      <c r="H11" s="6"/>
      <c r="I11" s="6">
        <f t="shared" si="2"/>
        <v>49</v>
      </c>
      <c r="J11" s="6">
        <f t="shared" si="3"/>
        <v>49</v>
      </c>
      <c r="K11" s="6">
        <f t="shared" si="4"/>
        <v>49</v>
      </c>
    </row>
    <row r="12" spans="1:11" x14ac:dyDescent="0.55000000000000004">
      <c r="A12" s="6">
        <v>1238</v>
      </c>
      <c r="B12" s="6">
        <v>14</v>
      </c>
      <c r="C12" s="6">
        <v>10</v>
      </c>
      <c r="D12">
        <f t="shared" si="1"/>
        <v>24</v>
      </c>
      <c r="E12" s="7">
        <v>11</v>
      </c>
      <c r="F12" s="7">
        <v>12</v>
      </c>
      <c r="G12" s="8">
        <f t="shared" si="0"/>
        <v>23</v>
      </c>
      <c r="H12" s="6"/>
      <c r="I12" s="6">
        <f t="shared" si="2"/>
        <v>47</v>
      </c>
      <c r="J12" s="6">
        <f t="shared" si="3"/>
        <v>47</v>
      </c>
      <c r="K12" s="6">
        <f t="shared" si="4"/>
        <v>47</v>
      </c>
    </row>
    <row r="13" spans="1:11" x14ac:dyDescent="0.55000000000000004">
      <c r="A13" s="6">
        <v>1239</v>
      </c>
      <c r="B13" s="6">
        <v>10</v>
      </c>
      <c r="C13" s="6">
        <v>14</v>
      </c>
      <c r="D13">
        <f t="shared" si="1"/>
        <v>24</v>
      </c>
      <c r="E13" s="7">
        <v>10</v>
      </c>
      <c r="F13" s="7">
        <v>10</v>
      </c>
      <c r="G13" s="8">
        <f t="shared" si="0"/>
        <v>20</v>
      </c>
      <c r="H13" s="6"/>
      <c r="I13" s="6">
        <f t="shared" si="2"/>
        <v>44</v>
      </c>
      <c r="J13" s="6">
        <f t="shared" si="3"/>
        <v>44</v>
      </c>
      <c r="K13" s="6">
        <f t="shared" si="4"/>
        <v>44</v>
      </c>
    </row>
    <row r="14" spans="1:11" x14ac:dyDescent="0.55000000000000004">
      <c r="A14" s="6">
        <v>1240</v>
      </c>
      <c r="B14" s="6">
        <v>11</v>
      </c>
      <c r="C14" s="6">
        <v>13</v>
      </c>
      <c r="D14">
        <f t="shared" si="1"/>
        <v>24</v>
      </c>
      <c r="E14" s="7">
        <v>13</v>
      </c>
      <c r="F14" s="7">
        <v>14</v>
      </c>
      <c r="G14" s="8">
        <f t="shared" si="0"/>
        <v>27</v>
      </c>
      <c r="H14" s="6"/>
      <c r="I14" s="6">
        <f t="shared" si="2"/>
        <v>51</v>
      </c>
      <c r="J14" s="6">
        <f t="shared" si="3"/>
        <v>51</v>
      </c>
      <c r="K14" s="6">
        <f t="shared" si="4"/>
        <v>51</v>
      </c>
    </row>
    <row r="15" spans="1:11" x14ac:dyDescent="0.55000000000000004">
      <c r="A15" s="6">
        <v>1241</v>
      </c>
      <c r="B15" s="6">
        <v>12</v>
      </c>
      <c r="C15" s="6">
        <v>12</v>
      </c>
      <c r="D15">
        <f t="shared" si="1"/>
        <v>24</v>
      </c>
      <c r="E15" s="7">
        <v>14</v>
      </c>
      <c r="F15" s="7">
        <v>11</v>
      </c>
      <c r="G15" s="8">
        <f t="shared" si="0"/>
        <v>25</v>
      </c>
      <c r="H15" s="6"/>
      <c r="I15" s="6">
        <f t="shared" si="2"/>
        <v>49</v>
      </c>
      <c r="J15" s="6">
        <f t="shared" si="3"/>
        <v>49</v>
      </c>
      <c r="K15" s="6">
        <f t="shared" si="4"/>
        <v>49</v>
      </c>
    </row>
    <row r="16" spans="1:11" x14ac:dyDescent="0.55000000000000004">
      <c r="A16" s="6">
        <v>1242</v>
      </c>
      <c r="B16" s="6">
        <v>13</v>
      </c>
      <c r="C16" s="6">
        <v>11</v>
      </c>
      <c r="D16">
        <f t="shared" si="1"/>
        <v>24</v>
      </c>
      <c r="E16" s="7">
        <v>12</v>
      </c>
      <c r="F16" s="7">
        <v>13</v>
      </c>
      <c r="G16" s="8">
        <f t="shared" si="0"/>
        <v>25</v>
      </c>
      <c r="H16" s="6"/>
      <c r="I16" s="6">
        <f t="shared" si="2"/>
        <v>49</v>
      </c>
      <c r="J16" s="6">
        <f t="shared" si="3"/>
        <v>49</v>
      </c>
      <c r="K16" s="6">
        <f t="shared" si="4"/>
        <v>49</v>
      </c>
    </row>
    <row r="17" spans="1:11" x14ac:dyDescent="0.55000000000000004">
      <c r="A17" s="6">
        <v>1243</v>
      </c>
      <c r="B17" s="6">
        <v>14</v>
      </c>
      <c r="C17" s="6">
        <v>10</v>
      </c>
      <c r="D17">
        <f t="shared" si="1"/>
        <v>24</v>
      </c>
      <c r="E17" s="7">
        <v>11</v>
      </c>
      <c r="F17" s="7">
        <v>12</v>
      </c>
      <c r="G17" s="8">
        <f t="shared" si="0"/>
        <v>23</v>
      </c>
      <c r="H17" s="6"/>
      <c r="I17" s="6">
        <f t="shared" si="2"/>
        <v>47</v>
      </c>
      <c r="J17" s="6">
        <f t="shared" si="3"/>
        <v>47</v>
      </c>
      <c r="K17" s="6">
        <f t="shared" si="4"/>
        <v>47</v>
      </c>
    </row>
    <row r="18" spans="1:11" x14ac:dyDescent="0.55000000000000004">
      <c r="A18" s="6">
        <v>1244</v>
      </c>
      <c r="B18" s="6">
        <v>10</v>
      </c>
      <c r="C18" s="6">
        <v>14</v>
      </c>
      <c r="D18">
        <f t="shared" si="1"/>
        <v>24</v>
      </c>
      <c r="E18" s="7">
        <v>10</v>
      </c>
      <c r="F18" s="7">
        <v>10</v>
      </c>
      <c r="G18" s="8">
        <f t="shared" si="0"/>
        <v>20</v>
      </c>
      <c r="H18" s="6"/>
      <c r="I18" s="6">
        <f t="shared" si="2"/>
        <v>44</v>
      </c>
      <c r="J18" s="6">
        <f t="shared" si="3"/>
        <v>44</v>
      </c>
      <c r="K18" s="6">
        <f t="shared" si="4"/>
        <v>44</v>
      </c>
    </row>
    <row r="19" spans="1:11" x14ac:dyDescent="0.55000000000000004">
      <c r="A19" s="6">
        <v>1245</v>
      </c>
      <c r="B19" s="6">
        <v>11</v>
      </c>
      <c r="C19" s="6">
        <v>13</v>
      </c>
      <c r="D19">
        <f t="shared" si="1"/>
        <v>24</v>
      </c>
      <c r="E19" s="7">
        <v>13</v>
      </c>
      <c r="F19" s="7">
        <v>14</v>
      </c>
      <c r="G19" s="8">
        <f t="shared" si="0"/>
        <v>27</v>
      </c>
      <c r="H19" s="6"/>
      <c r="I19" s="6">
        <f t="shared" si="2"/>
        <v>51</v>
      </c>
      <c r="J19" s="6">
        <f t="shared" si="3"/>
        <v>51</v>
      </c>
      <c r="K19" s="6">
        <f t="shared" si="4"/>
        <v>51</v>
      </c>
    </row>
    <row r="20" spans="1:11" x14ac:dyDescent="0.55000000000000004">
      <c r="A20" s="6">
        <v>1246</v>
      </c>
      <c r="B20" s="6">
        <v>12</v>
      </c>
      <c r="C20" s="6">
        <v>12</v>
      </c>
      <c r="D20">
        <f t="shared" si="1"/>
        <v>24</v>
      </c>
      <c r="E20" s="7">
        <v>14</v>
      </c>
      <c r="F20" s="7">
        <v>11</v>
      </c>
      <c r="G20" s="8">
        <f t="shared" si="0"/>
        <v>25</v>
      </c>
      <c r="H20" s="6"/>
      <c r="I20" s="6">
        <f t="shared" si="2"/>
        <v>49</v>
      </c>
      <c r="J20" s="6">
        <f t="shared" si="3"/>
        <v>49</v>
      </c>
      <c r="K20" s="6">
        <f t="shared" si="4"/>
        <v>49</v>
      </c>
    </row>
    <row r="21" spans="1:11" x14ac:dyDescent="0.55000000000000004">
      <c r="A21" s="6">
        <v>1247</v>
      </c>
      <c r="B21" s="6">
        <v>13</v>
      </c>
      <c r="C21" s="6">
        <v>11</v>
      </c>
      <c r="D21">
        <f t="shared" si="1"/>
        <v>24</v>
      </c>
      <c r="E21" s="7">
        <v>12</v>
      </c>
      <c r="F21" s="7">
        <v>13</v>
      </c>
      <c r="G21" s="8">
        <f t="shared" si="0"/>
        <v>25</v>
      </c>
      <c r="H21" s="6"/>
      <c r="I21" s="6">
        <f t="shared" si="2"/>
        <v>49</v>
      </c>
      <c r="J21" s="6">
        <f t="shared" si="3"/>
        <v>49</v>
      </c>
      <c r="K21" s="6">
        <f t="shared" si="4"/>
        <v>49</v>
      </c>
    </row>
    <row r="22" spans="1:11" x14ac:dyDescent="0.55000000000000004">
      <c r="A22" s="6">
        <v>1248</v>
      </c>
      <c r="B22" s="6">
        <v>14</v>
      </c>
      <c r="C22" s="6">
        <v>10</v>
      </c>
      <c r="D22">
        <f t="shared" si="1"/>
        <v>24</v>
      </c>
      <c r="E22" s="7">
        <v>11</v>
      </c>
      <c r="F22" s="7">
        <v>12</v>
      </c>
      <c r="G22" s="8">
        <f>E22 + F22</f>
        <v>23</v>
      </c>
      <c r="H22" s="6"/>
      <c r="I22" s="6">
        <f t="shared" si="2"/>
        <v>47</v>
      </c>
      <c r="J22" s="6">
        <f t="shared" si="3"/>
        <v>47</v>
      </c>
      <c r="K22" s="6">
        <f t="shared" si="4"/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B179-A8C5-4EB7-A0A7-1C0B0A3F1684}">
  <dimension ref="B16:N38"/>
  <sheetViews>
    <sheetView tabSelected="1" topLeftCell="A17" zoomScale="124" zoomScaleNormal="124" workbookViewId="0">
      <selection activeCell="K20" sqref="K20"/>
    </sheetView>
  </sheetViews>
  <sheetFormatPr defaultRowHeight="14.4" x14ac:dyDescent="0.55000000000000004"/>
  <sheetData>
    <row r="16" spans="2:2" x14ac:dyDescent="0.55000000000000004">
      <c r="B16" t="s">
        <v>103</v>
      </c>
    </row>
    <row r="18" spans="2:14" ht="28.8" x14ac:dyDescent="0.55000000000000004">
      <c r="B18" s="12" t="s">
        <v>84</v>
      </c>
      <c r="C18" s="12" t="s">
        <v>85</v>
      </c>
      <c r="D18" s="12" t="s">
        <v>86</v>
      </c>
      <c r="E18" s="12" t="s">
        <v>87</v>
      </c>
    </row>
    <row r="19" spans="2:14" x14ac:dyDescent="0.55000000000000004">
      <c r="B19" s="21" t="s">
        <v>88</v>
      </c>
      <c r="C19" s="21">
        <v>0.4</v>
      </c>
      <c r="D19" s="21">
        <v>1.2</v>
      </c>
      <c r="E19" s="21">
        <v>0.12</v>
      </c>
      <c r="K19" s="2" t="s">
        <v>99</v>
      </c>
    </row>
    <row r="20" spans="2:14" x14ac:dyDescent="0.55000000000000004">
      <c r="B20" s="21" t="s">
        <v>89</v>
      </c>
      <c r="C20" s="21">
        <v>0.4</v>
      </c>
      <c r="D20" s="21">
        <v>1.2</v>
      </c>
      <c r="E20" s="21">
        <v>0.12</v>
      </c>
      <c r="K20" s="21">
        <v>0.4</v>
      </c>
      <c r="L20" s="21">
        <v>1.2</v>
      </c>
      <c r="M20" s="21">
        <v>0.12</v>
      </c>
    </row>
    <row r="21" spans="2:14" x14ac:dyDescent="0.55000000000000004">
      <c r="B21" s="21" t="s">
        <v>90</v>
      </c>
      <c r="C21" s="21">
        <v>0.4</v>
      </c>
      <c r="D21" s="21">
        <v>1.2</v>
      </c>
      <c r="E21" s="21">
        <v>0.12</v>
      </c>
      <c r="J21" s="2" t="s">
        <v>12</v>
      </c>
      <c r="K21" s="66" t="s">
        <v>100</v>
      </c>
      <c r="L21" s="66" t="s">
        <v>101</v>
      </c>
      <c r="M21" s="66" t="s">
        <v>102</v>
      </c>
    </row>
    <row r="22" spans="2:14" x14ac:dyDescent="0.55000000000000004">
      <c r="B22" s="21" t="s">
        <v>91</v>
      </c>
      <c r="C22" s="21">
        <v>0.4</v>
      </c>
      <c r="D22" s="21">
        <v>1.2</v>
      </c>
      <c r="E22" s="21">
        <v>0.12</v>
      </c>
      <c r="J22" s="21" t="s">
        <v>88</v>
      </c>
      <c r="K22" s="21">
        <v>364</v>
      </c>
      <c r="L22" s="21">
        <v>391</v>
      </c>
      <c r="M22" s="21">
        <v>220</v>
      </c>
    </row>
    <row r="23" spans="2:14" x14ac:dyDescent="0.55000000000000004">
      <c r="B23" s="21" t="s">
        <v>92</v>
      </c>
      <c r="C23" s="21">
        <v>0.4</v>
      </c>
      <c r="D23" s="21">
        <v>1.2</v>
      </c>
      <c r="E23" s="21">
        <v>0.12</v>
      </c>
      <c r="J23" s="21" t="s">
        <v>89</v>
      </c>
      <c r="K23" s="21">
        <v>387</v>
      </c>
      <c r="L23" s="21">
        <v>245</v>
      </c>
      <c r="M23" s="21">
        <v>314</v>
      </c>
    </row>
    <row r="24" spans="2:14" x14ac:dyDescent="0.55000000000000004">
      <c r="B24" s="21" t="s">
        <v>93</v>
      </c>
      <c r="C24" s="21">
        <v>0.4</v>
      </c>
      <c r="D24" s="21">
        <v>1.2</v>
      </c>
      <c r="E24" s="21">
        <v>0.12</v>
      </c>
      <c r="J24" s="21" t="s">
        <v>90</v>
      </c>
      <c r="K24" s="21">
        <v>290</v>
      </c>
      <c r="L24" s="21">
        <v>211</v>
      </c>
      <c r="M24" s="21">
        <v>200</v>
      </c>
    </row>
    <row r="25" spans="2:14" x14ac:dyDescent="0.55000000000000004">
      <c r="J25" s="21" t="s">
        <v>91</v>
      </c>
      <c r="K25" s="21">
        <v>340</v>
      </c>
      <c r="L25" s="21">
        <v>265</v>
      </c>
      <c r="M25" s="21">
        <v>330</v>
      </c>
    </row>
    <row r="26" spans="2:14" x14ac:dyDescent="0.55000000000000004">
      <c r="J26" s="21" t="s">
        <v>92</v>
      </c>
      <c r="K26" s="21">
        <v>261</v>
      </c>
      <c r="L26" s="21">
        <v>345</v>
      </c>
      <c r="M26" s="21">
        <v>246</v>
      </c>
    </row>
    <row r="27" spans="2:14" x14ac:dyDescent="0.55000000000000004">
      <c r="J27" s="21" t="s">
        <v>93</v>
      </c>
      <c r="K27" s="21">
        <v>365</v>
      </c>
      <c r="L27" s="21">
        <v>232</v>
      </c>
      <c r="M27" s="21">
        <v>390</v>
      </c>
    </row>
    <row r="28" spans="2:14" x14ac:dyDescent="0.55000000000000004">
      <c r="B28" t="s">
        <v>12</v>
      </c>
    </row>
    <row r="30" spans="2:14" ht="28.8" x14ac:dyDescent="0.55000000000000004">
      <c r="B30" s="12" t="s">
        <v>84</v>
      </c>
      <c r="C30" s="12" t="s">
        <v>94</v>
      </c>
      <c r="D30" s="12" t="s">
        <v>95</v>
      </c>
      <c r="E30" s="12" t="s">
        <v>96</v>
      </c>
      <c r="J30" s="62" t="s">
        <v>25</v>
      </c>
    </row>
    <row r="31" spans="2:14" x14ac:dyDescent="0.55000000000000004">
      <c r="B31" s="21" t="s">
        <v>88</v>
      </c>
      <c r="C31" s="21">
        <v>364</v>
      </c>
      <c r="D31" s="21">
        <v>391</v>
      </c>
      <c r="E31" s="21">
        <v>220</v>
      </c>
      <c r="K31" s="2" t="s">
        <v>100</v>
      </c>
      <c r="L31" s="2" t="s">
        <v>101</v>
      </c>
      <c r="M31" s="2" t="s">
        <v>102</v>
      </c>
      <c r="N31" s="2" t="s">
        <v>26</v>
      </c>
    </row>
    <row r="32" spans="2:14" x14ac:dyDescent="0.55000000000000004">
      <c r="B32" s="21" t="s">
        <v>89</v>
      </c>
      <c r="C32" s="21">
        <v>387</v>
      </c>
      <c r="D32" s="21">
        <v>245</v>
      </c>
      <c r="E32" s="21">
        <v>314</v>
      </c>
      <c r="J32" s="21" t="s">
        <v>88</v>
      </c>
      <c r="K32">
        <f>K$20*K22</f>
        <v>145.6</v>
      </c>
      <c r="L32">
        <f>L$20*L22</f>
        <v>469.2</v>
      </c>
      <c r="M32">
        <f>M$20*M22</f>
        <v>26.4</v>
      </c>
    </row>
    <row r="33" spans="2:14" x14ac:dyDescent="0.55000000000000004">
      <c r="B33" s="21" t="s">
        <v>90</v>
      </c>
      <c r="C33" s="21">
        <v>290</v>
      </c>
      <c r="D33" s="21">
        <v>211</v>
      </c>
      <c r="E33" s="21">
        <v>200</v>
      </c>
      <c r="J33" s="21" t="s">
        <v>89</v>
      </c>
      <c r="K33">
        <f>K$20*K23</f>
        <v>154.80000000000001</v>
      </c>
      <c r="L33">
        <f t="shared" ref="L33:M37" si="0">L$20*L23</f>
        <v>294</v>
      </c>
      <c r="M33">
        <f t="shared" si="0"/>
        <v>37.68</v>
      </c>
    </row>
    <row r="34" spans="2:14" x14ac:dyDescent="0.55000000000000004">
      <c r="B34" s="21" t="s">
        <v>91</v>
      </c>
      <c r="C34" s="21">
        <v>340</v>
      </c>
      <c r="D34" s="21">
        <v>265</v>
      </c>
      <c r="E34" s="21">
        <v>330</v>
      </c>
      <c r="J34" s="21" t="s">
        <v>90</v>
      </c>
      <c r="K34">
        <f t="shared" ref="K33:K37" si="1">K$20*K24</f>
        <v>116</v>
      </c>
      <c r="L34">
        <f t="shared" si="0"/>
        <v>253.2</v>
      </c>
      <c r="M34">
        <f t="shared" si="0"/>
        <v>24</v>
      </c>
    </row>
    <row r="35" spans="2:14" x14ac:dyDescent="0.55000000000000004">
      <c r="B35" s="21" t="s">
        <v>92</v>
      </c>
      <c r="C35" s="21">
        <v>261</v>
      </c>
      <c r="D35" s="21">
        <v>345</v>
      </c>
      <c r="E35" s="21">
        <v>246</v>
      </c>
      <c r="J35" s="21" t="s">
        <v>91</v>
      </c>
      <c r="K35">
        <f t="shared" si="1"/>
        <v>136</v>
      </c>
      <c r="L35">
        <f t="shared" si="0"/>
        <v>318</v>
      </c>
      <c r="M35">
        <f t="shared" si="0"/>
        <v>39.6</v>
      </c>
    </row>
    <row r="36" spans="2:14" x14ac:dyDescent="0.55000000000000004">
      <c r="B36" s="21" t="s">
        <v>93</v>
      </c>
      <c r="C36" s="21">
        <v>365</v>
      </c>
      <c r="D36" s="21">
        <v>232</v>
      </c>
      <c r="E36" s="21">
        <v>390</v>
      </c>
      <c r="J36" s="21" t="s">
        <v>92</v>
      </c>
      <c r="K36">
        <f t="shared" si="1"/>
        <v>104.4</v>
      </c>
      <c r="L36">
        <f t="shared" si="0"/>
        <v>414</v>
      </c>
      <c r="M36">
        <f t="shared" si="0"/>
        <v>29.52</v>
      </c>
    </row>
    <row r="37" spans="2:14" x14ac:dyDescent="0.55000000000000004">
      <c r="J37" s="21" t="s">
        <v>93</v>
      </c>
      <c r="K37">
        <f t="shared" si="1"/>
        <v>146</v>
      </c>
      <c r="L37">
        <f t="shared" si="0"/>
        <v>278.39999999999998</v>
      </c>
      <c r="M37">
        <f t="shared" si="0"/>
        <v>46.8</v>
      </c>
    </row>
    <row r="38" spans="2:14" x14ac:dyDescent="0.55000000000000004">
      <c r="J38" s="21" t="s">
        <v>26</v>
      </c>
      <c r="N38" s="6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7BB9-4991-4891-BCC5-7970A2835395}">
  <dimension ref="B3:N12"/>
  <sheetViews>
    <sheetView workbookViewId="0">
      <selection activeCell="K13" sqref="K13"/>
    </sheetView>
  </sheetViews>
  <sheetFormatPr defaultRowHeight="14.4" x14ac:dyDescent="0.55000000000000004"/>
  <sheetData>
    <row r="3" spans="2:14" ht="14.7" thickBot="1" x14ac:dyDescent="0.6"/>
    <row r="4" spans="2:14" x14ac:dyDescent="0.55000000000000004">
      <c r="B4" s="49" t="s">
        <v>104</v>
      </c>
      <c r="C4" s="23">
        <v>123</v>
      </c>
    </row>
    <row r="5" spans="2:14" x14ac:dyDescent="0.55000000000000004">
      <c r="B5" s="50"/>
      <c r="C5" s="24">
        <v>12345</v>
      </c>
    </row>
    <row r="6" spans="2:14" ht="14.7" thickBot="1" x14ac:dyDescent="0.6">
      <c r="B6" s="50"/>
      <c r="C6" s="24">
        <v>5678</v>
      </c>
    </row>
    <row r="7" spans="2:14" ht="14.7" thickBot="1" x14ac:dyDescent="0.6">
      <c r="B7" s="51"/>
      <c r="C7" s="25">
        <v>91011</v>
      </c>
      <c r="I7" s="52" t="s">
        <v>105</v>
      </c>
      <c r="J7" s="53"/>
      <c r="K7" s="53"/>
      <c r="L7" s="53"/>
      <c r="M7" s="53"/>
      <c r="N7" s="54"/>
    </row>
    <row r="8" spans="2:14" ht="129.9" thickBot="1" x14ac:dyDescent="0.6">
      <c r="B8" s="26" t="s">
        <v>35</v>
      </c>
      <c r="C8" s="27" t="str">
        <f ca="1">_xlfn.FORMULATEXT(D8)</f>
        <v>=C5</v>
      </c>
      <c r="D8" s="28">
        <f>C5</f>
        <v>12345</v>
      </c>
      <c r="E8" s="29"/>
      <c r="F8" s="30" t="s">
        <v>106</v>
      </c>
      <c r="G8" s="31" t="str">
        <f ca="1">_xlfn.FORMULATEXT(H8)</f>
        <v>=C$5</v>
      </c>
      <c r="H8" s="32">
        <f>C$5</f>
        <v>12345</v>
      </c>
      <c r="I8" s="33" t="str">
        <f ca="1">_xlfn.FORMULATEXT(J8)</f>
        <v>=E$5</v>
      </c>
      <c r="J8" s="34">
        <f>E$5</f>
        <v>0</v>
      </c>
      <c r="K8" s="35" t="str">
        <f ca="1">_xlfn.FORMULATEXT(L8)</f>
        <v>=G$5</v>
      </c>
      <c r="L8" s="34">
        <f>G$5</f>
        <v>0</v>
      </c>
      <c r="M8" s="35" t="str">
        <f ca="1">_xlfn.FORMULATEXT(N8)</f>
        <v>=I$5</v>
      </c>
      <c r="N8" s="36">
        <f>I$5</f>
        <v>0</v>
      </c>
    </row>
    <row r="9" spans="2:14" ht="14.7" thickBot="1" x14ac:dyDescent="0.6">
      <c r="B9" s="37" t="s">
        <v>107</v>
      </c>
      <c r="C9" s="6" t="str">
        <f ca="1">_xlfn.FORMULATEXT(D9)</f>
        <v>=C6</v>
      </c>
      <c r="D9" s="38">
        <f>C6</f>
        <v>5678</v>
      </c>
      <c r="F9" s="39" t="s">
        <v>107</v>
      </c>
      <c r="G9" s="1" t="str">
        <f ca="1">_xlfn.FORMULATEXT(H9)</f>
        <v>=C$5</v>
      </c>
      <c r="H9" s="24">
        <f>C$5</f>
        <v>12345</v>
      </c>
      <c r="I9" s="33" t="str">
        <f ca="1">_xlfn.FORMULATEXT(J9)</f>
        <v>=E$5</v>
      </c>
      <c r="J9" s="34">
        <f>E$5</f>
        <v>0</v>
      </c>
      <c r="K9" s="35" t="str">
        <f ca="1">_xlfn.FORMULATEXT(L9)</f>
        <v>=G$5</v>
      </c>
      <c r="L9" s="34">
        <f>G$5</f>
        <v>0</v>
      </c>
      <c r="M9" s="35" t="str">
        <f ca="1">_xlfn.FORMULATEXT(N9)</f>
        <v>=I$5</v>
      </c>
      <c r="N9" s="36">
        <f>I$5</f>
        <v>0</v>
      </c>
    </row>
    <row r="10" spans="2:14" ht="14.7" thickBot="1" x14ac:dyDescent="0.6">
      <c r="B10" s="40" t="s">
        <v>107</v>
      </c>
      <c r="C10" s="41" t="str">
        <f ca="1">_xlfn.FORMULATEXT(D10)</f>
        <v>=C7</v>
      </c>
      <c r="D10" s="42">
        <f>C7</f>
        <v>91011</v>
      </c>
      <c r="F10" s="43" t="s">
        <v>107</v>
      </c>
      <c r="G10" s="44" t="str">
        <f ca="1">_xlfn.FORMULATEXT(H10)</f>
        <v>=C$5</v>
      </c>
      <c r="H10" s="25">
        <f>C$5</f>
        <v>12345</v>
      </c>
      <c r="I10" s="33" t="str">
        <f ca="1">_xlfn.FORMULATEXT(J10)</f>
        <v>=E$5</v>
      </c>
      <c r="J10" s="34">
        <f>E$5</f>
        <v>0</v>
      </c>
      <c r="K10" s="35" t="str">
        <f ca="1">_xlfn.FORMULATEXT(L10)</f>
        <v>=G$5</v>
      </c>
      <c r="L10" s="34">
        <f>G$5</f>
        <v>0</v>
      </c>
      <c r="M10" s="35" t="str">
        <f ca="1">_xlfn.FORMULATEXT(N10)</f>
        <v>=I$5</v>
      </c>
      <c r="N10" s="36">
        <f>I$5</f>
        <v>0</v>
      </c>
    </row>
    <row r="11" spans="2:14" x14ac:dyDescent="0.55000000000000004">
      <c r="B11" s="45"/>
    </row>
    <row r="12" spans="2:14" x14ac:dyDescent="0.55000000000000004">
      <c r="B12" s="45"/>
    </row>
  </sheetData>
  <mergeCells count="2">
    <mergeCell ref="B4:B7"/>
    <mergeCell ref="I7:N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2E98-99D2-4D04-9F5A-FF98B33BE63A}">
  <dimension ref="A1"/>
  <sheetViews>
    <sheetView workbookViewId="0">
      <selection activeCell="K19" sqref="K19"/>
    </sheetView>
  </sheetViews>
  <sheetFormatPr defaultRowHeight="14.4" x14ac:dyDescent="0.5500000000000000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0D75-0141-444A-9A8B-8FF60D918CDB}">
  <dimension ref="B3:N13"/>
  <sheetViews>
    <sheetView workbookViewId="0">
      <selection activeCell="Q10" sqref="Q10"/>
    </sheetView>
  </sheetViews>
  <sheetFormatPr defaultRowHeight="14.4" x14ac:dyDescent="0.55000000000000004"/>
  <sheetData>
    <row r="3" spans="2:14" ht="14.7" thickBot="1" x14ac:dyDescent="0.6">
      <c r="B3" s="45"/>
    </row>
    <row r="4" spans="2:14" x14ac:dyDescent="0.55000000000000004">
      <c r="B4" s="49" t="s">
        <v>104</v>
      </c>
      <c r="C4" s="23">
        <v>123</v>
      </c>
    </row>
    <row r="5" spans="2:14" x14ac:dyDescent="0.55000000000000004">
      <c r="B5" s="50"/>
      <c r="C5" s="24">
        <v>12345</v>
      </c>
    </row>
    <row r="6" spans="2:14" ht="14.7" thickBot="1" x14ac:dyDescent="0.6">
      <c r="B6" s="50"/>
      <c r="C6" s="24">
        <v>5678</v>
      </c>
    </row>
    <row r="7" spans="2:14" ht="14.7" thickBot="1" x14ac:dyDescent="0.6">
      <c r="B7" s="51"/>
      <c r="C7" s="25">
        <v>91011</v>
      </c>
      <c r="I7" s="52" t="s">
        <v>108</v>
      </c>
      <c r="J7" s="53"/>
      <c r="K7" s="53"/>
      <c r="L7" s="53"/>
      <c r="M7" s="53"/>
      <c r="N7" s="54"/>
    </row>
    <row r="8" spans="2:14" ht="129.9" thickBot="1" x14ac:dyDescent="0.6">
      <c r="B8" s="26" t="s">
        <v>35</v>
      </c>
      <c r="C8" s="27" t="str">
        <f ca="1">_xlfn.FORMULATEXT(D8)</f>
        <v>=C5</v>
      </c>
      <c r="D8" s="28">
        <f>C5</f>
        <v>12345</v>
      </c>
      <c r="E8" s="29"/>
      <c r="F8" s="30" t="s">
        <v>109</v>
      </c>
      <c r="G8" s="31" t="str">
        <f ca="1">_xlfn.FORMULATEXT(H8)</f>
        <v>=$D$5</v>
      </c>
      <c r="H8" s="32">
        <f>$D$5</f>
        <v>0</v>
      </c>
      <c r="I8" s="33" t="str">
        <f ca="1">_xlfn.FORMULATEXT(J8)</f>
        <v>=$D$5</v>
      </c>
      <c r="J8" s="34">
        <f>$D$5</f>
        <v>0</v>
      </c>
      <c r="K8" s="35" t="str">
        <f ca="1">_xlfn.FORMULATEXT(L8)</f>
        <v>=$D$5</v>
      </c>
      <c r="L8" s="34">
        <f>$D$5</f>
        <v>0</v>
      </c>
      <c r="M8" s="35" t="str">
        <f ca="1">_xlfn.FORMULATEXT(N8)</f>
        <v>=$D$5</v>
      </c>
      <c r="N8" s="36">
        <f>$D$5</f>
        <v>0</v>
      </c>
    </row>
    <row r="9" spans="2:14" x14ac:dyDescent="0.55000000000000004">
      <c r="B9" s="37" t="s">
        <v>107</v>
      </c>
      <c r="C9" s="6" t="str">
        <f ca="1">_xlfn.FORMULATEXT(D9)</f>
        <v>=C6</v>
      </c>
      <c r="D9" s="38">
        <f>C6</f>
        <v>5678</v>
      </c>
      <c r="F9" s="39" t="s">
        <v>107</v>
      </c>
      <c r="G9" s="46" t="str">
        <f ca="1">_xlfn.FORMULATEXT(H9)</f>
        <v>=$D$5</v>
      </c>
      <c r="H9" s="38">
        <f>$D$5</f>
        <v>0</v>
      </c>
    </row>
    <row r="10" spans="2:14" ht="14.7" thickBot="1" x14ac:dyDescent="0.6">
      <c r="B10" s="40" t="s">
        <v>107</v>
      </c>
      <c r="C10" s="41" t="str">
        <f ca="1">_xlfn.FORMULATEXT(D10)</f>
        <v>=C7</v>
      </c>
      <c r="D10" s="42">
        <f>C7</f>
        <v>91011</v>
      </c>
      <c r="F10" s="43" t="s">
        <v>107</v>
      </c>
      <c r="G10" s="44" t="str">
        <f ca="1">_xlfn.FORMULATEXT(H10)</f>
        <v>=$D$5</v>
      </c>
      <c r="H10" s="42">
        <f>$D$5</f>
        <v>0</v>
      </c>
    </row>
    <row r="11" spans="2:14" x14ac:dyDescent="0.55000000000000004">
      <c r="B11" s="45"/>
    </row>
    <row r="12" spans="2:14" x14ac:dyDescent="0.55000000000000004">
      <c r="B12" s="45"/>
    </row>
    <row r="13" spans="2:14" x14ac:dyDescent="0.55000000000000004">
      <c r="B13" s="45"/>
    </row>
  </sheetData>
  <mergeCells count="2">
    <mergeCell ref="B4:B7"/>
    <mergeCell ref="I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3753-26DA-497F-88BA-CE547A115ED3}">
  <dimension ref="A1"/>
  <sheetViews>
    <sheetView workbookViewId="0">
      <selection activeCell="O15" sqref="O1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11BE-A8FE-4633-8BF1-376420E5743D}">
  <dimension ref="A1"/>
  <sheetViews>
    <sheetView workbookViewId="0">
      <selection activeCell="H15" sqref="H15"/>
    </sheetView>
  </sheetViews>
  <sheetFormatPr defaultRowHeight="14.4" x14ac:dyDescent="0.5500000000000000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2362-03C7-44BD-A17E-4C09304AECD7}">
  <dimension ref="A1"/>
  <sheetViews>
    <sheetView workbookViewId="0">
      <selection activeCell="P15" sqref="P15"/>
    </sheetView>
  </sheetViews>
  <sheetFormatPr defaultRowHeight="14.4" x14ac:dyDescent="0.5500000000000000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099D-5E38-412A-BACF-8A11E0788704}">
  <dimension ref="A1"/>
  <sheetViews>
    <sheetView workbookViewId="0">
      <selection activeCell="L22" sqref="L22"/>
    </sheetView>
  </sheetViews>
  <sheetFormatPr defaultRowHeight="14.4" x14ac:dyDescent="0.5500000000000000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5A6-CC8E-4CB0-8BF8-5A296161AC0D}">
  <dimension ref="A1"/>
  <sheetViews>
    <sheetView workbookViewId="0">
      <selection activeCell="I16" sqref="I16"/>
    </sheetView>
  </sheetViews>
  <sheetFormatPr defaultRowHeight="14.4" x14ac:dyDescent="0.5500000000000000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929-A636-480D-B925-D5537878E01B}">
  <dimension ref="A1"/>
  <sheetViews>
    <sheetView workbookViewId="0">
      <selection activeCell="K23" sqref="K23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8F04-0FE3-43B8-9315-3E6E1A8D6B7B}">
  <dimension ref="A1:K16"/>
  <sheetViews>
    <sheetView workbookViewId="0">
      <selection activeCell="H2" sqref="H2"/>
    </sheetView>
  </sheetViews>
  <sheetFormatPr defaultRowHeight="14.4" x14ac:dyDescent="0.55000000000000004"/>
  <cols>
    <col min="5" max="5" width="7.62890625" bestFit="1" customWidth="1"/>
    <col min="7" max="7" width="9.41796875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</row>
    <row r="2" spans="1:11" x14ac:dyDescent="0.55000000000000004">
      <c r="A2" s="6">
        <v>1234</v>
      </c>
      <c r="B2" s="6">
        <v>10</v>
      </c>
      <c r="C2" s="6">
        <v>14</v>
      </c>
      <c r="E2" s="7">
        <v>10</v>
      </c>
      <c r="F2" s="7">
        <v>10</v>
      </c>
      <c r="G2" s="8"/>
      <c r="H2" s="6"/>
      <c r="I2" s="6"/>
      <c r="J2" s="6"/>
      <c r="K2" s="6"/>
    </row>
    <row r="3" spans="1:11" x14ac:dyDescent="0.55000000000000004">
      <c r="A3" s="6">
        <v>1235</v>
      </c>
      <c r="B3" s="6">
        <v>11</v>
      </c>
      <c r="C3" s="6">
        <v>13</v>
      </c>
      <c r="E3" s="7">
        <v>13</v>
      </c>
      <c r="F3" s="7">
        <v>14</v>
      </c>
      <c r="G3" s="8"/>
      <c r="H3" s="6"/>
      <c r="I3" s="6"/>
      <c r="J3" s="6"/>
      <c r="K3" s="6"/>
    </row>
    <row r="4" spans="1:11" x14ac:dyDescent="0.55000000000000004">
      <c r="A4" s="6">
        <v>1236</v>
      </c>
      <c r="B4" s="6">
        <v>12</v>
      </c>
      <c r="C4" s="6">
        <v>12</v>
      </c>
      <c r="E4" s="7">
        <v>14</v>
      </c>
      <c r="F4" s="7">
        <v>11</v>
      </c>
      <c r="G4" s="8"/>
      <c r="H4" s="6"/>
      <c r="I4" s="6"/>
      <c r="J4" s="6"/>
      <c r="K4" s="6"/>
    </row>
    <row r="5" spans="1:11" x14ac:dyDescent="0.55000000000000004">
      <c r="A5" s="6">
        <v>1237</v>
      </c>
      <c r="B5" s="6">
        <v>13</v>
      </c>
      <c r="C5" s="6">
        <v>11</v>
      </c>
      <c r="E5" s="7">
        <v>12</v>
      </c>
      <c r="F5" s="7">
        <v>13</v>
      </c>
      <c r="G5" s="8"/>
      <c r="H5" s="6"/>
      <c r="I5" s="6"/>
      <c r="J5" s="6"/>
      <c r="K5" s="6"/>
    </row>
    <row r="6" spans="1:11" x14ac:dyDescent="0.55000000000000004">
      <c r="A6" s="6">
        <v>1238</v>
      </c>
      <c r="B6" s="6">
        <v>14</v>
      </c>
      <c r="C6" s="6">
        <v>10</v>
      </c>
      <c r="E6" s="7">
        <v>11</v>
      </c>
      <c r="F6" s="7">
        <v>12</v>
      </c>
      <c r="G6" s="8"/>
      <c r="H6" s="6"/>
      <c r="I6" s="6"/>
      <c r="J6" s="6"/>
      <c r="K6" s="6"/>
    </row>
    <row r="7" spans="1:11" x14ac:dyDescent="0.55000000000000004">
      <c r="A7" s="6">
        <v>1239</v>
      </c>
      <c r="B7" s="6">
        <v>10</v>
      </c>
      <c r="C7" s="6">
        <v>14</v>
      </c>
      <c r="E7" s="7">
        <v>10</v>
      </c>
      <c r="F7" s="7">
        <v>10</v>
      </c>
      <c r="G7" s="8"/>
      <c r="H7" s="6"/>
      <c r="I7" s="6"/>
      <c r="J7" s="6"/>
      <c r="K7" s="6"/>
    </row>
    <row r="8" spans="1:11" x14ac:dyDescent="0.55000000000000004">
      <c r="A8" s="6">
        <v>1240</v>
      </c>
      <c r="B8" s="6">
        <v>11</v>
      </c>
      <c r="C8" s="6">
        <v>13</v>
      </c>
      <c r="E8" s="7">
        <v>13</v>
      </c>
      <c r="F8" s="7">
        <v>14</v>
      </c>
      <c r="G8" s="8"/>
      <c r="H8" s="6"/>
      <c r="I8" s="6"/>
      <c r="J8" s="6"/>
      <c r="K8" s="6"/>
    </row>
    <row r="9" spans="1:11" x14ac:dyDescent="0.55000000000000004">
      <c r="A9" s="6">
        <v>1241</v>
      </c>
      <c r="B9" s="6">
        <v>12</v>
      </c>
      <c r="C9" s="6">
        <v>12</v>
      </c>
      <c r="E9" s="7">
        <v>14</v>
      </c>
      <c r="F9" s="7">
        <v>11</v>
      </c>
      <c r="G9" s="8"/>
      <c r="H9" s="6"/>
      <c r="I9" s="6"/>
      <c r="J9" s="6"/>
      <c r="K9" s="6"/>
    </row>
    <row r="10" spans="1:11" x14ac:dyDescent="0.55000000000000004">
      <c r="A10" s="6">
        <v>1242</v>
      </c>
      <c r="B10" s="6">
        <v>13</v>
      </c>
      <c r="C10" s="6">
        <v>11</v>
      </c>
      <c r="E10" s="7">
        <v>12</v>
      </c>
      <c r="F10" s="7">
        <v>13</v>
      </c>
      <c r="G10" s="8"/>
      <c r="H10" s="6"/>
      <c r="I10" s="6"/>
      <c r="J10" s="6"/>
      <c r="K10" s="6"/>
    </row>
    <row r="11" spans="1:11" x14ac:dyDescent="0.55000000000000004">
      <c r="A11" s="6">
        <v>1243</v>
      </c>
      <c r="B11" s="6">
        <v>14</v>
      </c>
      <c r="C11" s="6">
        <v>10</v>
      </c>
      <c r="E11" s="7">
        <v>11</v>
      </c>
      <c r="F11" s="7">
        <v>12</v>
      </c>
      <c r="G11" s="8"/>
      <c r="H11" s="6"/>
      <c r="I11" s="6"/>
      <c r="J11" s="6"/>
      <c r="K11" s="6"/>
    </row>
    <row r="12" spans="1:11" x14ac:dyDescent="0.55000000000000004">
      <c r="A12" s="6">
        <v>1244</v>
      </c>
      <c r="B12" s="6">
        <v>10</v>
      </c>
      <c r="C12" s="6">
        <v>14</v>
      </c>
      <c r="E12" s="7">
        <v>10</v>
      </c>
      <c r="F12" s="7">
        <v>10</v>
      </c>
      <c r="G12" s="8"/>
      <c r="H12" s="6"/>
      <c r="I12" s="6"/>
      <c r="J12" s="6"/>
      <c r="K12" s="6"/>
    </row>
    <row r="13" spans="1:11" x14ac:dyDescent="0.55000000000000004">
      <c r="A13" s="6">
        <v>1245</v>
      </c>
      <c r="B13" s="6">
        <v>11</v>
      </c>
      <c r="C13" s="6">
        <v>13</v>
      </c>
      <c r="E13" s="7">
        <v>13</v>
      </c>
      <c r="F13" s="7">
        <v>14</v>
      </c>
      <c r="G13" s="8"/>
      <c r="H13" s="6"/>
      <c r="I13" s="6"/>
      <c r="J13" s="6"/>
      <c r="K13" s="6"/>
    </row>
    <row r="14" spans="1:11" x14ac:dyDescent="0.55000000000000004">
      <c r="A14" s="6">
        <v>1246</v>
      </c>
      <c r="B14" s="6">
        <v>12</v>
      </c>
      <c r="C14" s="6">
        <v>12</v>
      </c>
      <c r="E14" s="7">
        <v>14</v>
      </c>
      <c r="F14" s="7">
        <v>11</v>
      </c>
      <c r="G14" s="8"/>
      <c r="H14" s="6"/>
      <c r="I14" s="6"/>
      <c r="J14" s="6"/>
      <c r="K14" s="6"/>
    </row>
    <row r="15" spans="1:11" x14ac:dyDescent="0.55000000000000004">
      <c r="A15" s="6">
        <v>1247</v>
      </c>
      <c r="B15" s="6">
        <v>13</v>
      </c>
      <c r="C15" s="6">
        <v>11</v>
      </c>
      <c r="E15" s="7">
        <v>12</v>
      </c>
      <c r="F15" s="7">
        <v>13</v>
      </c>
      <c r="G15" s="8"/>
      <c r="H15" s="6"/>
      <c r="I15" s="6"/>
      <c r="J15" s="6"/>
      <c r="K15" s="6"/>
    </row>
    <row r="16" spans="1:11" x14ac:dyDescent="0.55000000000000004">
      <c r="A16" s="6">
        <v>1248</v>
      </c>
      <c r="B16" s="6">
        <v>14</v>
      </c>
      <c r="C16" s="6">
        <v>10</v>
      </c>
      <c r="E16" s="7">
        <v>11</v>
      </c>
      <c r="F16" s="7">
        <v>12</v>
      </c>
      <c r="G16" s="8"/>
      <c r="H16" s="6"/>
      <c r="I16" s="6"/>
      <c r="J16" s="6"/>
      <c r="K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0017-F848-4A85-8B17-B4D8713677D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926E-D831-408C-9DF2-8410831CE275}">
  <dimension ref="A1"/>
  <sheetViews>
    <sheetView workbookViewId="0">
      <selection activeCell="K10" sqref="K10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E81C-89D2-4996-B745-592C8E7CF63C}">
  <dimension ref="A1:D7"/>
  <sheetViews>
    <sheetView workbookViewId="0">
      <selection activeCell="I15" sqref="I15"/>
    </sheetView>
  </sheetViews>
  <sheetFormatPr defaultRowHeight="14.4" x14ac:dyDescent="0.55000000000000004"/>
  <sheetData>
    <row r="1" spans="1:4" x14ac:dyDescent="0.55000000000000004">
      <c r="A1" s="2" t="s">
        <v>11</v>
      </c>
      <c r="B1" s="2" t="s">
        <v>12</v>
      </c>
      <c r="C1" s="2" t="s">
        <v>13</v>
      </c>
      <c r="D1" s="2"/>
    </row>
    <row r="2" spans="1:4" x14ac:dyDescent="0.55000000000000004">
      <c r="A2" t="s">
        <v>14</v>
      </c>
      <c r="B2">
        <v>10</v>
      </c>
      <c r="C2">
        <v>5</v>
      </c>
      <c r="D2">
        <f>SUMPRODUCT(B2:B4, C2:C4)</f>
        <v>362.5</v>
      </c>
    </row>
    <row r="3" spans="1:4" x14ac:dyDescent="0.55000000000000004">
      <c r="A3" t="s">
        <v>15</v>
      </c>
      <c r="B3">
        <v>15</v>
      </c>
      <c r="C3">
        <v>7.5</v>
      </c>
    </row>
    <row r="4" spans="1:4" x14ac:dyDescent="0.55000000000000004">
      <c r="A4" t="s">
        <v>16</v>
      </c>
      <c r="B4">
        <v>20</v>
      </c>
      <c r="C4">
        <v>10</v>
      </c>
    </row>
    <row r="7" spans="1:4" x14ac:dyDescent="0.55000000000000004">
      <c r="D7">
        <f>SUMPRODUCT(B2:B4,C2:C4)</f>
        <v>362.5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2D86-F6F1-40EE-891A-2C05CE11E646}">
  <dimension ref="A1:H42"/>
  <sheetViews>
    <sheetView workbookViewId="0">
      <selection activeCell="L13" sqref="L13"/>
    </sheetView>
  </sheetViews>
  <sheetFormatPr defaultRowHeight="14.4" x14ac:dyDescent="0.55000000000000004"/>
  <cols>
    <col min="4" max="4" width="13.3125" customWidth="1"/>
    <col min="5" max="5" width="18.15625" customWidth="1"/>
    <col min="6" max="6" width="13.20703125" customWidth="1"/>
    <col min="7" max="7" width="15.734375" customWidth="1"/>
    <col min="8" max="8" width="13.52343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17</v>
      </c>
    </row>
    <row r="2" spans="1:8" x14ac:dyDescent="0.55000000000000004">
      <c r="A2" s="6">
        <v>1234</v>
      </c>
      <c r="B2" s="6">
        <v>10</v>
      </c>
      <c r="C2" s="6">
        <v>14</v>
      </c>
      <c r="D2" s="6">
        <f>SUM(B2:C2)</f>
        <v>24</v>
      </c>
      <c r="E2" s="7">
        <v>10</v>
      </c>
      <c r="F2" s="7">
        <v>10</v>
      </c>
      <c r="G2" s="7">
        <f>SUM(B2:C2,E2:F2)</f>
        <v>44</v>
      </c>
      <c r="H2" s="6" t="str">
        <f>IF(G2&gt;44,"Good work","Need to Improve")</f>
        <v>Need to Improve</v>
      </c>
    </row>
    <row r="3" spans="1:8" x14ac:dyDescent="0.55000000000000004">
      <c r="A3" s="6">
        <v>1235</v>
      </c>
      <c r="B3" s="6">
        <v>11</v>
      </c>
      <c r="C3" s="6">
        <v>13</v>
      </c>
      <c r="D3" s="6">
        <f t="shared" ref="D3:D16" si="0">SUM(B3:C3)</f>
        <v>24</v>
      </c>
      <c r="E3" s="7">
        <v>13</v>
      </c>
      <c r="F3" s="7">
        <v>14</v>
      </c>
      <c r="G3" s="7">
        <f t="shared" ref="G3:G16" si="1">SUM(B3:C3,E3:F3)</f>
        <v>51</v>
      </c>
      <c r="H3" s="6" t="str">
        <f t="shared" ref="H3:H16" si="2">IF(G3&gt;44,"Good work","Need to Improve")</f>
        <v>Good work</v>
      </c>
    </row>
    <row r="4" spans="1:8" x14ac:dyDescent="0.55000000000000004">
      <c r="A4" s="6">
        <v>1236</v>
      </c>
      <c r="B4" s="6">
        <v>12</v>
      </c>
      <c r="C4" s="6">
        <v>12</v>
      </c>
      <c r="D4" s="6">
        <f t="shared" si="0"/>
        <v>24</v>
      </c>
      <c r="E4" s="7">
        <v>14</v>
      </c>
      <c r="F4" s="7">
        <v>11</v>
      </c>
      <c r="G4" s="7">
        <f t="shared" si="1"/>
        <v>49</v>
      </c>
      <c r="H4" s="6" t="str">
        <f t="shared" si="2"/>
        <v>Good work</v>
      </c>
    </row>
    <row r="5" spans="1:8" x14ac:dyDescent="0.55000000000000004">
      <c r="A5" s="6">
        <v>1237</v>
      </c>
      <c r="B5" s="6">
        <v>13</v>
      </c>
      <c r="C5" s="6">
        <v>11</v>
      </c>
      <c r="D5" s="6">
        <f t="shared" si="0"/>
        <v>24</v>
      </c>
      <c r="E5" s="7">
        <v>12</v>
      </c>
      <c r="F5" s="7">
        <v>13</v>
      </c>
      <c r="G5" s="7">
        <f t="shared" si="1"/>
        <v>49</v>
      </c>
      <c r="H5" s="6" t="str">
        <f t="shared" si="2"/>
        <v>Good work</v>
      </c>
    </row>
    <row r="6" spans="1:8" x14ac:dyDescent="0.55000000000000004">
      <c r="A6" s="6">
        <v>1238</v>
      </c>
      <c r="B6" s="6">
        <v>14</v>
      </c>
      <c r="C6" s="6">
        <v>10</v>
      </c>
      <c r="D6" s="6">
        <f t="shared" si="0"/>
        <v>24</v>
      </c>
      <c r="E6" s="7">
        <v>11</v>
      </c>
      <c r="F6" s="7">
        <v>12</v>
      </c>
      <c r="G6" s="7">
        <f t="shared" si="1"/>
        <v>47</v>
      </c>
      <c r="H6" s="6" t="str">
        <f t="shared" si="2"/>
        <v>Good work</v>
      </c>
    </row>
    <row r="7" spans="1:8" x14ac:dyDescent="0.55000000000000004">
      <c r="A7" s="6">
        <v>1239</v>
      </c>
      <c r="B7" s="6">
        <v>10</v>
      </c>
      <c r="C7" s="6">
        <v>14</v>
      </c>
      <c r="D7" s="6">
        <f t="shared" si="0"/>
        <v>24</v>
      </c>
      <c r="E7" s="7">
        <v>10</v>
      </c>
      <c r="F7" s="7">
        <v>10</v>
      </c>
      <c r="G7" s="7">
        <f t="shared" si="1"/>
        <v>44</v>
      </c>
      <c r="H7" s="6" t="str">
        <f t="shared" si="2"/>
        <v>Need to Improve</v>
      </c>
    </row>
    <row r="8" spans="1:8" x14ac:dyDescent="0.55000000000000004">
      <c r="A8" s="6">
        <v>1240</v>
      </c>
      <c r="B8" s="6">
        <v>11</v>
      </c>
      <c r="C8" s="6">
        <v>13</v>
      </c>
      <c r="D8" s="6">
        <f>SUM(B8:C8)</f>
        <v>24</v>
      </c>
      <c r="E8" s="7">
        <v>13</v>
      </c>
      <c r="F8" s="7">
        <v>14</v>
      </c>
      <c r="G8" s="7">
        <f t="shared" si="1"/>
        <v>51</v>
      </c>
      <c r="H8" s="6" t="str">
        <f t="shared" si="2"/>
        <v>Good work</v>
      </c>
    </row>
    <row r="9" spans="1:8" x14ac:dyDescent="0.55000000000000004">
      <c r="A9" s="6">
        <v>1241</v>
      </c>
      <c r="B9" s="6">
        <v>12</v>
      </c>
      <c r="C9" s="6">
        <v>12</v>
      </c>
      <c r="D9" s="6">
        <f t="shared" si="0"/>
        <v>24</v>
      </c>
      <c r="E9" s="7">
        <v>14</v>
      </c>
      <c r="F9" s="7">
        <v>11</v>
      </c>
      <c r="G9" s="7">
        <f t="shared" si="1"/>
        <v>49</v>
      </c>
      <c r="H9" s="6" t="str">
        <f t="shared" si="2"/>
        <v>Good work</v>
      </c>
    </row>
    <row r="10" spans="1:8" x14ac:dyDescent="0.55000000000000004">
      <c r="A10" s="6">
        <v>1242</v>
      </c>
      <c r="B10" s="6">
        <v>13</v>
      </c>
      <c r="C10" s="6">
        <v>11</v>
      </c>
      <c r="D10" s="6">
        <f t="shared" si="0"/>
        <v>24</v>
      </c>
      <c r="E10" s="7">
        <v>12</v>
      </c>
      <c r="F10" s="7">
        <v>13</v>
      </c>
      <c r="G10" s="7">
        <f t="shared" si="1"/>
        <v>49</v>
      </c>
      <c r="H10" s="6" t="str">
        <f t="shared" si="2"/>
        <v>Good work</v>
      </c>
    </row>
    <row r="11" spans="1:8" x14ac:dyDescent="0.55000000000000004">
      <c r="A11" s="6">
        <v>1243</v>
      </c>
      <c r="B11" s="6">
        <v>14</v>
      </c>
      <c r="C11" s="6">
        <v>10</v>
      </c>
      <c r="D11" s="6">
        <f t="shared" si="0"/>
        <v>24</v>
      </c>
      <c r="E11" s="7">
        <v>11</v>
      </c>
      <c r="F11" s="7">
        <v>12</v>
      </c>
      <c r="G11" s="7">
        <f t="shared" si="1"/>
        <v>47</v>
      </c>
      <c r="H11" s="6" t="str">
        <f t="shared" si="2"/>
        <v>Good work</v>
      </c>
    </row>
    <row r="12" spans="1:8" x14ac:dyDescent="0.55000000000000004">
      <c r="A12" s="6">
        <v>1244</v>
      </c>
      <c r="B12" s="6">
        <v>10</v>
      </c>
      <c r="C12" s="6">
        <v>14</v>
      </c>
      <c r="D12" s="6">
        <f t="shared" si="0"/>
        <v>24</v>
      </c>
      <c r="E12" s="7">
        <v>10</v>
      </c>
      <c r="F12" s="7">
        <v>10</v>
      </c>
      <c r="G12" s="7">
        <f t="shared" si="1"/>
        <v>44</v>
      </c>
      <c r="H12" s="6" t="str">
        <f t="shared" si="2"/>
        <v>Need to Improve</v>
      </c>
    </row>
    <row r="13" spans="1:8" x14ac:dyDescent="0.55000000000000004">
      <c r="A13" s="6">
        <v>1245</v>
      </c>
      <c r="B13" s="6">
        <v>11</v>
      </c>
      <c r="C13" s="6">
        <v>13</v>
      </c>
      <c r="D13" s="6">
        <f t="shared" si="0"/>
        <v>24</v>
      </c>
      <c r="E13" s="7">
        <v>13</v>
      </c>
      <c r="F13" s="7">
        <v>14</v>
      </c>
      <c r="G13" s="7">
        <f t="shared" si="1"/>
        <v>51</v>
      </c>
      <c r="H13" s="6" t="str">
        <f t="shared" si="2"/>
        <v>Good work</v>
      </c>
    </row>
    <row r="14" spans="1:8" x14ac:dyDescent="0.55000000000000004">
      <c r="A14" s="6">
        <v>1246</v>
      </c>
      <c r="B14" s="6">
        <v>12</v>
      </c>
      <c r="C14" s="6">
        <v>12</v>
      </c>
      <c r="D14" s="6">
        <f t="shared" si="0"/>
        <v>24</v>
      </c>
      <c r="E14" s="7">
        <v>14</v>
      </c>
      <c r="F14" s="7">
        <v>11</v>
      </c>
      <c r="G14" s="7">
        <f t="shared" si="1"/>
        <v>49</v>
      </c>
      <c r="H14" s="6" t="str">
        <f t="shared" si="2"/>
        <v>Good work</v>
      </c>
    </row>
    <row r="15" spans="1:8" x14ac:dyDescent="0.55000000000000004">
      <c r="A15" s="6">
        <v>1247</v>
      </c>
      <c r="B15" s="6">
        <v>13</v>
      </c>
      <c r="C15" s="6">
        <v>11</v>
      </c>
      <c r="D15" s="6">
        <f t="shared" si="0"/>
        <v>24</v>
      </c>
      <c r="E15" s="7">
        <v>12</v>
      </c>
      <c r="F15" s="7">
        <v>13</v>
      </c>
      <c r="G15" s="7">
        <f t="shared" si="1"/>
        <v>49</v>
      </c>
      <c r="H15" s="6" t="str">
        <f t="shared" si="2"/>
        <v>Good work</v>
      </c>
    </row>
    <row r="16" spans="1:8" x14ac:dyDescent="0.55000000000000004">
      <c r="A16" s="6">
        <v>1248</v>
      </c>
      <c r="B16" s="6">
        <v>14</v>
      </c>
      <c r="C16" s="6">
        <v>10</v>
      </c>
      <c r="D16" s="6">
        <f t="shared" si="0"/>
        <v>24</v>
      </c>
      <c r="E16" s="7">
        <v>11</v>
      </c>
      <c r="F16" s="7">
        <v>12</v>
      </c>
      <c r="G16" s="7">
        <f t="shared" si="1"/>
        <v>47</v>
      </c>
      <c r="H16" s="6" t="str">
        <f t="shared" si="2"/>
        <v>Good work</v>
      </c>
    </row>
    <row r="24" spans="1:8" x14ac:dyDescent="0.55000000000000004">
      <c r="A24" s="47" t="s">
        <v>18</v>
      </c>
      <c r="B24" s="47"/>
      <c r="C24" s="47"/>
      <c r="D24" s="47"/>
    </row>
    <row r="25" spans="1:8" ht="158.4" x14ac:dyDescent="0.55000000000000004">
      <c r="A25" s="9" t="s">
        <v>19</v>
      </c>
      <c r="B25" s="10" t="s">
        <v>20</v>
      </c>
      <c r="C25" s="9" t="s">
        <v>21</v>
      </c>
      <c r="D25" s="10" t="s">
        <v>22</v>
      </c>
      <c r="E25" s="11"/>
      <c r="F25" s="11"/>
      <c r="G25" s="11"/>
      <c r="H25" s="12" t="s">
        <v>23</v>
      </c>
    </row>
    <row r="26" spans="1:8" ht="28.8" x14ac:dyDescent="0.55000000000000004">
      <c r="A26" s="13">
        <v>800</v>
      </c>
      <c r="B26" s="13">
        <v>921.58</v>
      </c>
      <c r="C26" s="14" t="str">
        <f>IF(B26 &gt; A26, "Over Budget", "Within Budget")</f>
        <v>Over Budget</v>
      </c>
      <c r="D26" s="13">
        <f>IF(B26 &gt; A26, B26 - A26, 0)</f>
        <v>121.58000000000004</v>
      </c>
    </row>
    <row r="27" spans="1:8" ht="28.8" x14ac:dyDescent="0.55000000000000004">
      <c r="A27" s="13">
        <v>375</v>
      </c>
      <c r="B27" s="13">
        <v>324.98</v>
      </c>
      <c r="C27" s="14" t="str">
        <f>IF(B27 &gt; A27, "Over Budget", "Within Budget")</f>
        <v>Within Budget</v>
      </c>
      <c r="D27" s="13">
        <f>IF(B27 &gt; A27, B27 - A27, 0)</f>
        <v>0</v>
      </c>
    </row>
    <row r="28" spans="1:8" ht="28.8" x14ac:dyDescent="0.55000000000000004">
      <c r="A28" s="13">
        <v>150</v>
      </c>
      <c r="B28" s="13">
        <v>128.43</v>
      </c>
      <c r="C28" s="14" t="str">
        <f>IF(B28 &gt; A28, "Over Budget", "Within Budget")</f>
        <v>Within Budget</v>
      </c>
      <c r="D28" s="13">
        <f>IF(B28 &gt; A28, B28 - A28, 0)</f>
        <v>0</v>
      </c>
    </row>
    <row r="29" spans="1:8" ht="28.8" x14ac:dyDescent="0.55000000000000004">
      <c r="A29" s="13">
        <v>150</v>
      </c>
      <c r="B29" s="13">
        <v>174.38</v>
      </c>
      <c r="C29" s="14" t="str">
        <f>IF(B29 &gt; A29, "Over Budget", "Within Budget")</f>
        <v>Over Budget</v>
      </c>
      <c r="D29" s="13">
        <f>IF(B29 &gt; A29, B29 - A29, 0)</f>
        <v>24.379999999999995</v>
      </c>
    </row>
    <row r="35" spans="1:4" x14ac:dyDescent="0.55000000000000004">
      <c r="A35" s="47" t="s">
        <v>24</v>
      </c>
      <c r="B35" s="47"/>
      <c r="C35" s="47"/>
      <c r="D35" s="47"/>
    </row>
    <row r="36" spans="1:4" x14ac:dyDescent="0.55000000000000004">
      <c r="A36" s="6" t="s">
        <v>11</v>
      </c>
      <c r="B36" s="6" t="s">
        <v>12</v>
      </c>
      <c r="C36" s="6" t="s">
        <v>25</v>
      </c>
      <c r="D36" s="6" t="s">
        <v>26</v>
      </c>
    </row>
    <row r="37" spans="1:4" x14ac:dyDescent="0.55000000000000004">
      <c r="A37" s="6" t="s">
        <v>27</v>
      </c>
      <c r="B37" s="6">
        <v>2</v>
      </c>
      <c r="C37" s="6">
        <v>2.9</v>
      </c>
      <c r="D37" s="6">
        <f>B37*C37</f>
        <v>5.8</v>
      </c>
    </row>
    <row r="38" spans="1:4" x14ac:dyDescent="0.55000000000000004">
      <c r="A38" s="6" t="s">
        <v>28</v>
      </c>
      <c r="B38" s="6">
        <v>3</v>
      </c>
      <c r="C38" s="6">
        <v>8.5500000000000007</v>
      </c>
      <c r="D38" s="6">
        <f>B38*C38</f>
        <v>25.650000000000002</v>
      </c>
    </row>
    <row r="39" spans="1:4" x14ac:dyDescent="0.55000000000000004">
      <c r="A39" s="6"/>
      <c r="B39" s="6"/>
      <c r="C39" s="6"/>
      <c r="D39" s="6"/>
    </row>
    <row r="40" spans="1:4" x14ac:dyDescent="0.55000000000000004">
      <c r="A40" s="6"/>
      <c r="B40" s="6" t="s">
        <v>29</v>
      </c>
      <c r="C40" s="6">
        <f>SUM(C37:C38)</f>
        <v>11.450000000000001</v>
      </c>
      <c r="D40" s="6">
        <f>SUM(D37:D38)</f>
        <v>31.450000000000003</v>
      </c>
    </row>
    <row r="41" spans="1:4" x14ac:dyDescent="0.55000000000000004">
      <c r="A41" s="6"/>
      <c r="B41" s="6"/>
      <c r="C41" s="6"/>
      <c r="D41" s="6"/>
    </row>
    <row r="42" spans="1:4" x14ac:dyDescent="0.55000000000000004">
      <c r="A42" s="6"/>
      <c r="B42" s="6" t="s">
        <v>30</v>
      </c>
      <c r="C42" s="6" t="s">
        <v>31</v>
      </c>
      <c r="D42" s="6">
        <f>IF(C42 = "Yes", D40 * 8.25/100, 0)</f>
        <v>2.5946250000000002</v>
      </c>
    </row>
  </sheetData>
  <mergeCells count="2">
    <mergeCell ref="A24:D24"/>
    <mergeCell ref="A35:D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E6E6-555E-409E-893E-15DBD32C3F57}">
  <dimension ref="A1:J44"/>
  <sheetViews>
    <sheetView workbookViewId="0">
      <selection activeCell="J2" sqref="J2"/>
    </sheetView>
  </sheetViews>
  <sheetFormatPr defaultRowHeight="14.4" x14ac:dyDescent="0.55000000000000004"/>
  <cols>
    <col min="1" max="1" width="21" customWidth="1"/>
    <col min="2" max="2" width="7.734375" customWidth="1"/>
    <col min="4" max="4" width="12.26171875" customWidth="1"/>
    <col min="5" max="5" width="10.9453125" customWidth="1"/>
    <col min="6" max="6" width="16.05078125" customWidth="1"/>
    <col min="7" max="7" width="11.20703125" bestFit="1" customWidth="1"/>
    <col min="8" max="8" width="30.47265625" bestFit="1" customWidth="1"/>
    <col min="10" max="10" width="25.5234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3" t="s">
        <v>6</v>
      </c>
      <c r="G1" s="1" t="s">
        <v>32</v>
      </c>
      <c r="H1" s="2"/>
      <c r="I1" s="2"/>
      <c r="J1" s="2" t="s">
        <v>33</v>
      </c>
    </row>
    <row r="2" spans="1:10" ht="30.3" customHeight="1" x14ac:dyDescent="0.55000000000000004">
      <c r="A2" s="14">
        <v>1234</v>
      </c>
      <c r="B2" s="14">
        <v>10</v>
      </c>
      <c r="C2" s="14">
        <v>14</v>
      </c>
      <c r="D2" s="15">
        <v>10</v>
      </c>
      <c r="E2" s="15">
        <v>10</v>
      </c>
      <c r="F2" s="15">
        <f t="shared" ref="F2:F15" si="0">D2 + E2</f>
        <v>20</v>
      </c>
      <c r="G2" s="14" t="b">
        <f>AND(B2&gt;10,C2&gt;10,D2&gt;10,E2&gt;10)</f>
        <v>0</v>
      </c>
      <c r="H2" s="16" t="s">
        <v>34</v>
      </c>
      <c r="J2" t="str">
        <f>IF(AND(D2&gt;11,E2&gt;10),"Excellent","Poor")</f>
        <v>Poor</v>
      </c>
    </row>
    <row r="3" spans="1:10" x14ac:dyDescent="0.55000000000000004">
      <c r="A3" s="6">
        <v>1235</v>
      </c>
      <c r="B3" s="6">
        <v>11</v>
      </c>
      <c r="C3" s="6">
        <v>13</v>
      </c>
      <c r="D3" s="7">
        <v>13</v>
      </c>
      <c r="E3" s="7">
        <v>14</v>
      </c>
      <c r="F3" s="7">
        <f t="shared" si="0"/>
        <v>27</v>
      </c>
      <c r="G3" s="14" t="b">
        <f t="shared" ref="G3:G16" si="1">AND(B3&gt;10,C3&gt;10,D3&gt;10,E3&gt;10)</f>
        <v>1</v>
      </c>
      <c r="J3" t="str">
        <f t="shared" ref="J3:J16" si="2">IF(AND(D3&gt;11,E3&gt;10),"Excellent","Poor")</f>
        <v>Excellent</v>
      </c>
    </row>
    <row r="4" spans="1:10" x14ac:dyDescent="0.55000000000000004">
      <c r="A4" s="6">
        <v>1236</v>
      </c>
      <c r="B4" s="6">
        <v>12</v>
      </c>
      <c r="C4" s="6">
        <v>12</v>
      </c>
      <c r="D4" s="7">
        <v>14</v>
      </c>
      <c r="E4" s="7">
        <v>11</v>
      </c>
      <c r="F4" s="7">
        <f t="shared" si="0"/>
        <v>25</v>
      </c>
      <c r="G4" s="14" t="b">
        <f t="shared" si="1"/>
        <v>1</v>
      </c>
      <c r="J4" t="str">
        <f t="shared" si="2"/>
        <v>Excellent</v>
      </c>
    </row>
    <row r="5" spans="1:10" x14ac:dyDescent="0.55000000000000004">
      <c r="A5" s="6">
        <v>1237</v>
      </c>
      <c r="B5" s="6">
        <v>13</v>
      </c>
      <c r="C5" s="6">
        <v>11</v>
      </c>
      <c r="D5" s="7">
        <v>12</v>
      </c>
      <c r="E5" s="7">
        <v>13</v>
      </c>
      <c r="F5" s="7">
        <f t="shared" si="0"/>
        <v>25</v>
      </c>
      <c r="G5" s="14" t="b">
        <f t="shared" si="1"/>
        <v>1</v>
      </c>
      <c r="J5" t="str">
        <f t="shared" si="2"/>
        <v>Excellent</v>
      </c>
    </row>
    <row r="6" spans="1:10" x14ac:dyDescent="0.55000000000000004">
      <c r="A6" s="6">
        <v>1238</v>
      </c>
      <c r="B6" s="6">
        <v>14</v>
      </c>
      <c r="C6" s="6">
        <v>10</v>
      </c>
      <c r="D6" s="7">
        <v>11</v>
      </c>
      <c r="E6" s="7">
        <v>12</v>
      </c>
      <c r="F6" s="7">
        <f t="shared" si="0"/>
        <v>23</v>
      </c>
      <c r="G6" s="14" t="b">
        <f t="shared" si="1"/>
        <v>0</v>
      </c>
      <c r="J6" t="str">
        <f t="shared" si="2"/>
        <v>Poor</v>
      </c>
    </row>
    <row r="7" spans="1:10" x14ac:dyDescent="0.55000000000000004">
      <c r="A7" s="6">
        <v>1239</v>
      </c>
      <c r="B7" s="6">
        <v>10</v>
      </c>
      <c r="C7" s="6">
        <v>14</v>
      </c>
      <c r="D7" s="7">
        <v>10</v>
      </c>
      <c r="E7" s="7">
        <v>10</v>
      </c>
      <c r="F7" s="7">
        <f t="shared" si="0"/>
        <v>20</v>
      </c>
      <c r="G7" s="14" t="b">
        <f t="shared" si="1"/>
        <v>0</v>
      </c>
      <c r="J7" t="str">
        <f t="shared" si="2"/>
        <v>Poor</v>
      </c>
    </row>
    <row r="8" spans="1:10" x14ac:dyDescent="0.55000000000000004">
      <c r="A8" s="6">
        <v>1240</v>
      </c>
      <c r="B8" s="6">
        <v>11</v>
      </c>
      <c r="C8" s="6">
        <v>13</v>
      </c>
      <c r="D8" s="7">
        <v>13</v>
      </c>
      <c r="E8" s="7">
        <v>14</v>
      </c>
      <c r="F8" s="7">
        <f t="shared" si="0"/>
        <v>27</v>
      </c>
      <c r="G8" s="14" t="b">
        <f t="shared" si="1"/>
        <v>1</v>
      </c>
      <c r="J8" t="str">
        <f t="shared" si="2"/>
        <v>Excellent</v>
      </c>
    </row>
    <row r="9" spans="1:10" x14ac:dyDescent="0.55000000000000004">
      <c r="A9" s="6">
        <v>1241</v>
      </c>
      <c r="B9" s="6">
        <v>12</v>
      </c>
      <c r="C9" s="6">
        <v>12</v>
      </c>
      <c r="D9" s="7">
        <v>14</v>
      </c>
      <c r="E9" s="7">
        <v>11</v>
      </c>
      <c r="F9" s="7">
        <f t="shared" si="0"/>
        <v>25</v>
      </c>
      <c r="G9" s="14" t="b">
        <f t="shared" si="1"/>
        <v>1</v>
      </c>
      <c r="J9" t="str">
        <f t="shared" si="2"/>
        <v>Excellent</v>
      </c>
    </row>
    <row r="10" spans="1:10" x14ac:dyDescent="0.55000000000000004">
      <c r="A10" s="6">
        <v>1242</v>
      </c>
      <c r="B10" s="6">
        <v>13</v>
      </c>
      <c r="C10" s="6">
        <v>11</v>
      </c>
      <c r="D10" s="7">
        <v>12</v>
      </c>
      <c r="E10" s="7">
        <v>13</v>
      </c>
      <c r="F10" s="7">
        <f t="shared" si="0"/>
        <v>25</v>
      </c>
      <c r="G10" s="14" t="b">
        <f t="shared" si="1"/>
        <v>1</v>
      </c>
      <c r="J10" t="str">
        <f t="shared" si="2"/>
        <v>Excellent</v>
      </c>
    </row>
    <row r="11" spans="1:10" x14ac:dyDescent="0.55000000000000004">
      <c r="A11" s="6">
        <v>1243</v>
      </c>
      <c r="B11" s="6">
        <v>14</v>
      </c>
      <c r="C11" s="6">
        <v>10</v>
      </c>
      <c r="D11" s="7">
        <v>11</v>
      </c>
      <c r="E11" s="7">
        <v>12</v>
      </c>
      <c r="F11" s="7">
        <f t="shared" si="0"/>
        <v>23</v>
      </c>
      <c r="G11" s="14" t="b">
        <f t="shared" si="1"/>
        <v>0</v>
      </c>
      <c r="J11" t="str">
        <f t="shared" si="2"/>
        <v>Poor</v>
      </c>
    </row>
    <row r="12" spans="1:10" x14ac:dyDescent="0.55000000000000004">
      <c r="A12" s="6">
        <v>1244</v>
      </c>
      <c r="B12" s="6">
        <v>10</v>
      </c>
      <c r="C12" s="6">
        <v>14</v>
      </c>
      <c r="D12" s="7">
        <v>10</v>
      </c>
      <c r="E12" s="7">
        <v>10</v>
      </c>
      <c r="F12" s="7">
        <f t="shared" si="0"/>
        <v>20</v>
      </c>
      <c r="G12" s="14" t="b">
        <f t="shared" si="1"/>
        <v>0</v>
      </c>
      <c r="J12" t="str">
        <f t="shared" si="2"/>
        <v>Poor</v>
      </c>
    </row>
    <row r="13" spans="1:10" x14ac:dyDescent="0.55000000000000004">
      <c r="A13" s="6">
        <v>1245</v>
      </c>
      <c r="B13" s="6">
        <v>11</v>
      </c>
      <c r="C13" s="6">
        <v>13</v>
      </c>
      <c r="D13" s="7">
        <v>13</v>
      </c>
      <c r="E13" s="7">
        <v>14</v>
      </c>
      <c r="F13" s="7">
        <f t="shared" si="0"/>
        <v>27</v>
      </c>
      <c r="G13" s="14" t="b">
        <f t="shared" si="1"/>
        <v>1</v>
      </c>
      <c r="J13" t="str">
        <f t="shared" si="2"/>
        <v>Excellent</v>
      </c>
    </row>
    <row r="14" spans="1:10" x14ac:dyDescent="0.55000000000000004">
      <c r="A14" s="6">
        <v>1246</v>
      </c>
      <c r="B14" s="6">
        <v>12</v>
      </c>
      <c r="C14" s="6">
        <v>12</v>
      </c>
      <c r="D14" s="7">
        <v>14</v>
      </c>
      <c r="E14" s="7">
        <v>11</v>
      </c>
      <c r="F14" s="7">
        <f t="shared" si="0"/>
        <v>25</v>
      </c>
      <c r="G14" s="14" t="b">
        <f t="shared" si="1"/>
        <v>1</v>
      </c>
      <c r="J14" t="str">
        <f t="shared" si="2"/>
        <v>Excellent</v>
      </c>
    </row>
    <row r="15" spans="1:10" x14ac:dyDescent="0.55000000000000004">
      <c r="A15" s="6">
        <v>1247</v>
      </c>
      <c r="B15" s="6">
        <v>13</v>
      </c>
      <c r="C15" s="6">
        <v>11</v>
      </c>
      <c r="D15" s="7">
        <v>12</v>
      </c>
      <c r="E15" s="7">
        <v>13</v>
      </c>
      <c r="F15" s="7">
        <f t="shared" si="0"/>
        <v>25</v>
      </c>
      <c r="G15" s="14" t="b">
        <f t="shared" si="1"/>
        <v>1</v>
      </c>
      <c r="J15" t="str">
        <f t="shared" si="2"/>
        <v>Excellent</v>
      </c>
    </row>
    <row r="16" spans="1:10" x14ac:dyDescent="0.55000000000000004">
      <c r="A16" s="6">
        <v>1248</v>
      </c>
      <c r="B16" s="6">
        <v>14</v>
      </c>
      <c r="C16" s="6">
        <v>10</v>
      </c>
      <c r="D16" s="7">
        <v>11</v>
      </c>
      <c r="E16" s="7">
        <v>12</v>
      </c>
      <c r="F16" s="7">
        <f>D16 + E16</f>
        <v>23</v>
      </c>
      <c r="G16" s="14" t="b">
        <f t="shared" si="1"/>
        <v>0</v>
      </c>
      <c r="J16" t="str">
        <f t="shared" si="2"/>
        <v>Poor</v>
      </c>
    </row>
    <row r="21" spans="1:7" x14ac:dyDescent="0.55000000000000004">
      <c r="A21" s="47" t="s">
        <v>18</v>
      </c>
      <c r="B21" s="47"/>
      <c r="C21" s="47"/>
    </row>
    <row r="22" spans="1:7" ht="259.2" x14ac:dyDescent="0.55000000000000004">
      <c r="A22" s="9" t="s">
        <v>35</v>
      </c>
      <c r="B22" s="10" t="s">
        <v>36</v>
      </c>
      <c r="C22" s="9" t="s">
        <v>37</v>
      </c>
      <c r="D22" s="11"/>
      <c r="E22" s="11"/>
      <c r="F22" s="11"/>
      <c r="G22" s="12" t="s">
        <v>23</v>
      </c>
    </row>
    <row r="23" spans="1:7" ht="57.6" x14ac:dyDescent="0.55000000000000004">
      <c r="A23" s="14" t="s">
        <v>38</v>
      </c>
      <c r="B23" s="14" t="s">
        <v>39</v>
      </c>
      <c r="C23" s="14" t="b">
        <v>1</v>
      </c>
    </row>
    <row r="24" spans="1:7" x14ac:dyDescent="0.55000000000000004">
      <c r="A24" s="13" t="s">
        <v>40</v>
      </c>
      <c r="B24" s="14" t="s">
        <v>41</v>
      </c>
      <c r="C24" s="14" t="b">
        <v>0</v>
      </c>
    </row>
    <row r="25" spans="1:7" x14ac:dyDescent="0.55000000000000004">
      <c r="A25" s="13" t="s">
        <v>42</v>
      </c>
      <c r="B25" s="14" t="s">
        <v>39</v>
      </c>
      <c r="C25" s="14" t="b">
        <v>1</v>
      </c>
    </row>
    <row r="26" spans="1:7" x14ac:dyDescent="0.55000000000000004">
      <c r="A26" s="13" t="s">
        <v>43</v>
      </c>
      <c r="B26" s="14" t="s">
        <v>41</v>
      </c>
      <c r="C26" s="14" t="b">
        <v>0</v>
      </c>
    </row>
    <row r="31" spans="1:7" x14ac:dyDescent="0.55000000000000004">
      <c r="A31" s="48" t="s">
        <v>44</v>
      </c>
      <c r="B31" s="48"/>
    </row>
    <row r="32" spans="1:7" x14ac:dyDescent="0.55000000000000004">
      <c r="A32" s="6" t="s">
        <v>45</v>
      </c>
      <c r="B32" s="6">
        <v>8500</v>
      </c>
    </row>
    <row r="33" spans="1:7" ht="158.4" x14ac:dyDescent="0.55000000000000004">
      <c r="A33" s="13" t="s">
        <v>46</v>
      </c>
      <c r="B33" s="13">
        <v>5</v>
      </c>
      <c r="C33" s="17"/>
      <c r="D33" s="17"/>
      <c r="E33" s="17"/>
      <c r="F33" s="17"/>
      <c r="G33" s="18" t="s">
        <v>47</v>
      </c>
    </row>
    <row r="34" spans="1:7" x14ac:dyDescent="0.55000000000000004">
      <c r="A34" s="6" t="s">
        <v>48</v>
      </c>
      <c r="B34" s="19">
        <v>0.02</v>
      </c>
    </row>
    <row r="35" spans="1:7" ht="144" x14ac:dyDescent="0.55000000000000004">
      <c r="A35" s="13" t="s">
        <v>49</v>
      </c>
      <c r="B35" s="13">
        <v>12500</v>
      </c>
      <c r="C35" s="17"/>
      <c r="D35" s="17"/>
      <c r="E35" s="17"/>
      <c r="F35" s="17"/>
      <c r="G35" s="18" t="s">
        <v>50</v>
      </c>
    </row>
    <row r="36" spans="1:7" x14ac:dyDescent="0.55000000000000004">
      <c r="A36" s="6" t="s">
        <v>51</v>
      </c>
      <c r="B36" s="19">
        <v>1.4999999999999999E-2</v>
      </c>
    </row>
    <row r="39" spans="1:7" x14ac:dyDescent="0.55000000000000004">
      <c r="A39" s="2" t="s">
        <v>52</v>
      </c>
      <c r="B39" s="2" t="s">
        <v>53</v>
      </c>
      <c r="C39" s="2" t="s">
        <v>54</v>
      </c>
      <c r="D39" s="2" t="s">
        <v>55</v>
      </c>
      <c r="E39" s="2" t="s">
        <v>56</v>
      </c>
      <c r="F39" s="2"/>
      <c r="G39" s="2"/>
    </row>
    <row r="40" spans="1:7" x14ac:dyDescent="0.55000000000000004">
      <c r="A40" t="s">
        <v>57</v>
      </c>
      <c r="B40">
        <v>10260</v>
      </c>
      <c r="C40">
        <v>9</v>
      </c>
    </row>
    <row r="41" spans="1:7" x14ac:dyDescent="0.55000000000000004">
      <c r="A41" t="s">
        <v>58</v>
      </c>
      <c r="B41">
        <v>15700</v>
      </c>
      <c r="C41">
        <v>7</v>
      </c>
    </row>
    <row r="42" spans="1:7" x14ac:dyDescent="0.55000000000000004">
      <c r="A42" t="s">
        <v>59</v>
      </c>
      <c r="B42">
        <v>13275</v>
      </c>
      <c r="C42">
        <v>5</v>
      </c>
    </row>
    <row r="43" spans="1:7" x14ac:dyDescent="0.55000000000000004">
      <c r="A43" t="s">
        <v>60</v>
      </c>
      <c r="B43">
        <v>9100</v>
      </c>
      <c r="C43">
        <v>3</v>
      </c>
    </row>
    <row r="44" spans="1:7" x14ac:dyDescent="0.55000000000000004">
      <c r="A44" t="s">
        <v>61</v>
      </c>
      <c r="B44">
        <v>7480</v>
      </c>
      <c r="C44">
        <v>4</v>
      </c>
    </row>
  </sheetData>
  <mergeCells count="2">
    <mergeCell ref="A21:C21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E194-2841-4684-872D-ED3F81E3F88C}">
  <dimension ref="A1:J45"/>
  <sheetViews>
    <sheetView topLeftCell="A23" workbookViewId="0">
      <selection activeCell="B26" sqref="B26"/>
    </sheetView>
  </sheetViews>
  <sheetFormatPr defaultRowHeight="14.4" x14ac:dyDescent="0.55000000000000004"/>
  <sheetData>
    <row r="1" spans="1:10" x14ac:dyDescent="0.55000000000000004">
      <c r="A1" s="1" t="s">
        <v>0</v>
      </c>
      <c r="B1" s="1" t="s">
        <v>1</v>
      </c>
      <c r="C1" s="1" t="s">
        <v>2</v>
      </c>
      <c r="D1" s="3" t="s">
        <v>4</v>
      </c>
      <c r="E1" s="3" t="s">
        <v>5</v>
      </c>
      <c r="F1" s="3" t="s">
        <v>6</v>
      </c>
      <c r="G1" s="1" t="s">
        <v>32</v>
      </c>
      <c r="H1" s="2"/>
      <c r="I1" s="2"/>
      <c r="J1" s="2" t="s">
        <v>33</v>
      </c>
    </row>
    <row r="2" spans="1:10" ht="144" x14ac:dyDescent="0.55000000000000004">
      <c r="A2" s="14">
        <v>1234</v>
      </c>
      <c r="B2" s="14">
        <v>10</v>
      </c>
      <c r="C2" s="14">
        <v>14</v>
      </c>
      <c r="D2" s="15">
        <v>10</v>
      </c>
      <c r="E2" s="15">
        <v>10</v>
      </c>
      <c r="F2" s="15">
        <f t="shared" ref="F2:F15" si="0">D2 + E2</f>
        <v>20</v>
      </c>
      <c r="G2" s="14"/>
      <c r="H2" s="20" t="s">
        <v>62</v>
      </c>
    </row>
    <row r="3" spans="1:10" x14ac:dyDescent="0.55000000000000004">
      <c r="A3" s="6">
        <v>1235</v>
      </c>
      <c r="B3" s="6">
        <v>11</v>
      </c>
      <c r="C3" s="6">
        <v>13</v>
      </c>
      <c r="D3" s="7">
        <v>13</v>
      </c>
      <c r="E3" s="7">
        <v>14</v>
      </c>
      <c r="F3" s="7">
        <f t="shared" si="0"/>
        <v>27</v>
      </c>
      <c r="G3" s="14"/>
    </row>
    <row r="4" spans="1:10" x14ac:dyDescent="0.55000000000000004">
      <c r="A4" s="6">
        <v>1236</v>
      </c>
      <c r="B4" s="6">
        <v>12</v>
      </c>
      <c r="C4" s="6">
        <v>12</v>
      </c>
      <c r="D4" s="7">
        <v>14</v>
      </c>
      <c r="E4" s="7">
        <v>11</v>
      </c>
      <c r="F4" s="7">
        <f t="shared" si="0"/>
        <v>25</v>
      </c>
      <c r="G4" s="14"/>
    </row>
    <row r="5" spans="1:10" x14ac:dyDescent="0.55000000000000004">
      <c r="A5" s="6">
        <v>1237</v>
      </c>
      <c r="B5" s="6">
        <v>13</v>
      </c>
      <c r="C5" s="6">
        <v>11</v>
      </c>
      <c r="D5" s="7">
        <v>12</v>
      </c>
      <c r="E5" s="7">
        <v>13</v>
      </c>
      <c r="F5" s="7">
        <f t="shared" si="0"/>
        <v>25</v>
      </c>
      <c r="G5" s="14"/>
    </row>
    <row r="6" spans="1:10" x14ac:dyDescent="0.55000000000000004">
      <c r="A6" s="6">
        <v>1238</v>
      </c>
      <c r="B6" s="6">
        <v>14</v>
      </c>
      <c r="C6" s="6">
        <v>10</v>
      </c>
      <c r="D6" s="7">
        <v>11</v>
      </c>
      <c r="E6" s="7">
        <v>12</v>
      </c>
      <c r="F6" s="7">
        <f t="shared" si="0"/>
        <v>23</v>
      </c>
      <c r="G6" s="14"/>
    </row>
    <row r="7" spans="1:10" x14ac:dyDescent="0.55000000000000004">
      <c r="A7" s="6">
        <v>1239</v>
      </c>
      <c r="B7" s="6">
        <v>10</v>
      </c>
      <c r="C7" s="6">
        <v>14</v>
      </c>
      <c r="D7" s="7">
        <v>10</v>
      </c>
      <c r="E7" s="7">
        <v>10</v>
      </c>
      <c r="F7" s="7">
        <f t="shared" si="0"/>
        <v>20</v>
      </c>
      <c r="G7" s="14"/>
    </row>
    <row r="8" spans="1:10" x14ac:dyDescent="0.55000000000000004">
      <c r="A8" s="6">
        <v>1240</v>
      </c>
      <c r="B8" s="6">
        <v>11</v>
      </c>
      <c r="C8" s="6">
        <v>13</v>
      </c>
      <c r="D8" s="7">
        <v>13</v>
      </c>
      <c r="E8" s="7">
        <v>14</v>
      </c>
      <c r="F8" s="7">
        <f t="shared" si="0"/>
        <v>27</v>
      </c>
      <c r="G8" s="14"/>
    </row>
    <row r="9" spans="1:10" x14ac:dyDescent="0.55000000000000004">
      <c r="A9" s="6">
        <v>1241</v>
      </c>
      <c r="B9" s="6">
        <v>12</v>
      </c>
      <c r="C9" s="6">
        <v>12</v>
      </c>
      <c r="D9" s="7">
        <v>14</v>
      </c>
      <c r="E9" s="7">
        <v>11</v>
      </c>
      <c r="F9" s="7">
        <f t="shared" si="0"/>
        <v>25</v>
      </c>
      <c r="G9" s="14"/>
    </row>
    <row r="10" spans="1:10" x14ac:dyDescent="0.55000000000000004">
      <c r="A10" s="6">
        <v>1242</v>
      </c>
      <c r="B10" s="6">
        <v>13</v>
      </c>
      <c r="C10" s="6">
        <v>11</v>
      </c>
      <c r="D10" s="7">
        <v>12</v>
      </c>
      <c r="E10" s="7">
        <v>13</v>
      </c>
      <c r="F10" s="7">
        <f t="shared" si="0"/>
        <v>25</v>
      </c>
      <c r="G10" s="14"/>
    </row>
    <row r="11" spans="1:10" x14ac:dyDescent="0.55000000000000004">
      <c r="A11" s="6">
        <v>1243</v>
      </c>
      <c r="B11" s="6">
        <v>14</v>
      </c>
      <c r="C11" s="6">
        <v>10</v>
      </c>
      <c r="D11" s="7">
        <v>11</v>
      </c>
      <c r="E11" s="7">
        <v>12</v>
      </c>
      <c r="F11" s="7">
        <f t="shared" si="0"/>
        <v>23</v>
      </c>
      <c r="G11" s="14"/>
    </row>
    <row r="12" spans="1:10" x14ac:dyDescent="0.55000000000000004">
      <c r="A12" s="6">
        <v>1244</v>
      </c>
      <c r="B12" s="6">
        <v>10</v>
      </c>
      <c r="C12" s="6">
        <v>14</v>
      </c>
      <c r="D12" s="7">
        <v>10</v>
      </c>
      <c r="E12" s="7">
        <v>10</v>
      </c>
      <c r="F12" s="7">
        <f t="shared" si="0"/>
        <v>20</v>
      </c>
      <c r="G12" s="14"/>
    </row>
    <row r="13" spans="1:10" x14ac:dyDescent="0.55000000000000004">
      <c r="A13" s="6">
        <v>1245</v>
      </c>
      <c r="B13" s="6">
        <v>11</v>
      </c>
      <c r="C13" s="6">
        <v>13</v>
      </c>
      <c r="D13" s="7">
        <v>13</v>
      </c>
      <c r="E13" s="7">
        <v>14</v>
      </c>
      <c r="F13" s="7">
        <f t="shared" si="0"/>
        <v>27</v>
      </c>
      <c r="G13" s="14"/>
    </row>
    <row r="14" spans="1:10" x14ac:dyDescent="0.55000000000000004">
      <c r="A14" s="6">
        <v>1246</v>
      </c>
      <c r="B14" s="6">
        <v>12</v>
      </c>
      <c r="C14" s="6">
        <v>12</v>
      </c>
      <c r="D14" s="7">
        <v>14</v>
      </c>
      <c r="E14" s="7">
        <v>11</v>
      </c>
      <c r="F14" s="7">
        <f t="shared" si="0"/>
        <v>25</v>
      </c>
      <c r="G14" s="14"/>
    </row>
    <row r="15" spans="1:10" x14ac:dyDescent="0.55000000000000004">
      <c r="A15" s="6">
        <v>1247</v>
      </c>
      <c r="B15" s="6">
        <v>13</v>
      </c>
      <c r="C15" s="6">
        <v>11</v>
      </c>
      <c r="D15" s="7">
        <v>12</v>
      </c>
      <c r="E15" s="7">
        <v>13</v>
      </c>
      <c r="F15" s="7">
        <f t="shared" si="0"/>
        <v>25</v>
      </c>
      <c r="G15" s="14"/>
    </row>
    <row r="16" spans="1:10" x14ac:dyDescent="0.55000000000000004">
      <c r="A16" s="6">
        <v>1248</v>
      </c>
      <c r="B16" s="6">
        <v>14</v>
      </c>
      <c r="C16" s="6">
        <v>10</v>
      </c>
      <c r="D16" s="7">
        <v>11</v>
      </c>
      <c r="E16" s="7">
        <v>12</v>
      </c>
      <c r="F16" s="7">
        <f>D16 + E16</f>
        <v>23</v>
      </c>
      <c r="G16" s="14"/>
    </row>
    <row r="22" spans="1:7" x14ac:dyDescent="0.55000000000000004">
      <c r="A22" s="47" t="s">
        <v>18</v>
      </c>
      <c r="B22" s="47"/>
      <c r="C22" s="47"/>
    </row>
    <row r="23" spans="1:7" ht="259.2" x14ac:dyDescent="0.55000000000000004">
      <c r="A23" s="9" t="s">
        <v>35</v>
      </c>
      <c r="B23" s="10" t="s">
        <v>36</v>
      </c>
      <c r="C23" s="9" t="s">
        <v>37</v>
      </c>
      <c r="D23" s="11"/>
      <c r="E23" s="11"/>
      <c r="F23" s="11"/>
      <c r="G23" s="12" t="s">
        <v>23</v>
      </c>
    </row>
    <row r="24" spans="1:7" ht="57.6" x14ac:dyDescent="0.55000000000000004">
      <c r="A24" s="14" t="s">
        <v>63</v>
      </c>
      <c r="B24" s="14" t="s">
        <v>64</v>
      </c>
      <c r="C24" s="14" t="b">
        <f>OR(FALSE, FALSE)</f>
        <v>0</v>
      </c>
    </row>
    <row r="25" spans="1:7" ht="43.2" x14ac:dyDescent="0.55000000000000004">
      <c r="A25" s="13" t="s">
        <v>65</v>
      </c>
      <c r="B25" s="14" t="s">
        <v>66</v>
      </c>
      <c r="C25" s="14" t="b">
        <f>OR(FALSE, TRUE)</f>
        <v>1</v>
      </c>
    </row>
    <row r="26" spans="1:7" ht="57.6" x14ac:dyDescent="0.55000000000000004">
      <c r="A26" s="13" t="s">
        <v>67</v>
      </c>
      <c r="B26" s="14" t="s">
        <v>39</v>
      </c>
      <c r="C26" s="14" t="b">
        <v>1</v>
      </c>
    </row>
    <row r="27" spans="1:7" ht="57.6" x14ac:dyDescent="0.55000000000000004">
      <c r="A27" s="13" t="s">
        <v>68</v>
      </c>
      <c r="B27" s="14" t="s">
        <v>69</v>
      </c>
      <c r="C27" s="14" t="b">
        <f>OR(1=2, 2=3, 3=4)</f>
        <v>0</v>
      </c>
    </row>
    <row r="32" spans="1:7" x14ac:dyDescent="0.55000000000000004">
      <c r="A32" s="48" t="s">
        <v>44</v>
      </c>
      <c r="B32" s="48"/>
    </row>
    <row r="33" spans="1:7" x14ac:dyDescent="0.55000000000000004">
      <c r="A33" s="6" t="s">
        <v>45</v>
      </c>
      <c r="B33" s="6">
        <v>8500</v>
      </c>
    </row>
    <row r="34" spans="1:7" ht="158.4" x14ac:dyDescent="0.55000000000000004">
      <c r="A34" s="13" t="s">
        <v>46</v>
      </c>
      <c r="B34" s="13">
        <v>5</v>
      </c>
      <c r="C34" s="17"/>
      <c r="D34" s="17"/>
      <c r="E34" s="17"/>
      <c r="F34" s="17"/>
      <c r="G34" s="18" t="s">
        <v>47</v>
      </c>
    </row>
    <row r="35" spans="1:7" x14ac:dyDescent="0.55000000000000004">
      <c r="A35" s="6" t="s">
        <v>48</v>
      </c>
      <c r="B35" s="19">
        <v>0.02</v>
      </c>
    </row>
    <row r="36" spans="1:7" ht="144" x14ac:dyDescent="0.55000000000000004">
      <c r="A36" s="13" t="s">
        <v>49</v>
      </c>
      <c r="B36" s="13">
        <v>12500</v>
      </c>
      <c r="C36" s="17"/>
      <c r="D36" s="17"/>
      <c r="E36" s="17"/>
      <c r="F36" s="17"/>
      <c r="G36" s="18" t="s">
        <v>50</v>
      </c>
    </row>
    <row r="37" spans="1:7" x14ac:dyDescent="0.55000000000000004">
      <c r="A37" s="6" t="s">
        <v>51</v>
      </c>
      <c r="B37" s="19">
        <v>1.4999999999999999E-2</v>
      </c>
    </row>
    <row r="40" spans="1:7" x14ac:dyDescent="0.55000000000000004">
      <c r="A40" s="2" t="s">
        <v>52</v>
      </c>
      <c r="B40" s="2" t="s">
        <v>53</v>
      </c>
      <c r="C40" s="2" t="s">
        <v>54</v>
      </c>
      <c r="D40" s="2" t="s">
        <v>55</v>
      </c>
      <c r="E40" s="2" t="s">
        <v>56</v>
      </c>
      <c r="F40" s="2"/>
      <c r="G40" s="2"/>
    </row>
    <row r="41" spans="1:7" x14ac:dyDescent="0.55000000000000004">
      <c r="A41" t="s">
        <v>57</v>
      </c>
      <c r="B41">
        <v>10260</v>
      </c>
      <c r="C41">
        <v>9</v>
      </c>
    </row>
    <row r="42" spans="1:7" x14ac:dyDescent="0.55000000000000004">
      <c r="A42" t="s">
        <v>58</v>
      </c>
      <c r="B42">
        <v>15700</v>
      </c>
      <c r="C42">
        <v>7</v>
      </c>
    </row>
    <row r="43" spans="1:7" x14ac:dyDescent="0.55000000000000004">
      <c r="A43" t="s">
        <v>59</v>
      </c>
      <c r="B43">
        <v>13275</v>
      </c>
      <c r="C43">
        <v>5</v>
      </c>
    </row>
    <row r="44" spans="1:7" x14ac:dyDescent="0.55000000000000004">
      <c r="A44" t="s">
        <v>60</v>
      </c>
      <c r="B44">
        <v>9100</v>
      </c>
      <c r="C44">
        <v>3</v>
      </c>
    </row>
    <row r="45" spans="1:7" x14ac:dyDescent="0.55000000000000004">
      <c r="A45" t="s">
        <v>61</v>
      </c>
      <c r="B45">
        <v>7480</v>
      </c>
      <c r="C45">
        <v>4</v>
      </c>
    </row>
  </sheetData>
  <mergeCells count="2">
    <mergeCell ref="A22:C22"/>
    <mergeCell ref="A32:B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5F6E-F33E-402D-8A1D-92587177CA63}">
  <dimension ref="C1:O18"/>
  <sheetViews>
    <sheetView workbookViewId="0">
      <selection activeCell="D5" sqref="D5"/>
    </sheetView>
  </sheetViews>
  <sheetFormatPr defaultRowHeight="14.4" x14ac:dyDescent="0.55000000000000004"/>
  <cols>
    <col min="3" max="3" width="12.05078125" bestFit="1" customWidth="1"/>
  </cols>
  <sheetData>
    <row r="1" spans="3:15" x14ac:dyDescent="0.55000000000000004">
      <c r="N1">
        <v>4</v>
      </c>
      <c r="O1" t="e">
        <f>SUM(#REF!+N1)</f>
        <v>#REF!</v>
      </c>
    </row>
    <row r="2" spans="3:15" x14ac:dyDescent="0.55000000000000004">
      <c r="N2">
        <v>4</v>
      </c>
      <c r="O2" t="e">
        <f>SUM(#REF!+N2)</f>
        <v>#REF!</v>
      </c>
    </row>
    <row r="3" spans="3:15" x14ac:dyDescent="0.55000000000000004">
      <c r="N3">
        <v>4</v>
      </c>
      <c r="O3" t="e">
        <f>SUM(#REF!+N3)</f>
        <v>#REF!</v>
      </c>
    </row>
    <row r="4" spans="3:15" x14ac:dyDescent="0.55000000000000004">
      <c r="C4" s="56" t="s">
        <v>110</v>
      </c>
      <c r="N4">
        <v>4</v>
      </c>
      <c r="O4" t="e">
        <f>SUM(#REF!+N4)</f>
        <v>#REF!</v>
      </c>
    </row>
    <row r="5" spans="3:15" x14ac:dyDescent="0.55000000000000004">
      <c r="D5" t="s">
        <v>111</v>
      </c>
      <c r="N5">
        <v>4</v>
      </c>
      <c r="O5" t="e">
        <f>SUM(#REF!+N5)</f>
        <v>#REF!</v>
      </c>
    </row>
    <row r="6" spans="3:15" x14ac:dyDescent="0.55000000000000004">
      <c r="N6">
        <v>4</v>
      </c>
      <c r="O6" t="e">
        <f>SUM(#REF!+N6)</f>
        <v>#REF!</v>
      </c>
    </row>
    <row r="7" spans="3:15" x14ac:dyDescent="0.55000000000000004">
      <c r="D7" t="e">
        <f>6+"seven"</f>
        <v>#VALUE!</v>
      </c>
      <c r="N7">
        <v>4</v>
      </c>
      <c r="O7" t="e">
        <f>SUM(#REF!+N7)</f>
        <v>#REF!</v>
      </c>
    </row>
    <row r="8" spans="3:15" x14ac:dyDescent="0.55000000000000004">
      <c r="N8">
        <v>4</v>
      </c>
      <c r="O8" t="e">
        <f>SUM(#REF!+N8)</f>
        <v>#REF!</v>
      </c>
    </row>
    <row r="9" spans="3:15" x14ac:dyDescent="0.55000000000000004">
      <c r="N9">
        <v>4</v>
      </c>
      <c r="O9" t="e">
        <f>SUM(#REF!+N9)</f>
        <v>#REF!</v>
      </c>
    </row>
    <row r="10" spans="3:15" x14ac:dyDescent="0.55000000000000004">
      <c r="C10" s="56" t="s">
        <v>112</v>
      </c>
      <c r="N10">
        <v>4</v>
      </c>
      <c r="O10" t="e">
        <f>SUM(#REF!+N10)</f>
        <v>#REF!</v>
      </c>
    </row>
    <row r="11" spans="3:15" x14ac:dyDescent="0.55000000000000004">
      <c r="D11" t="s">
        <v>113</v>
      </c>
    </row>
    <row r="14" spans="3:15" x14ac:dyDescent="0.55000000000000004">
      <c r="C14" s="56" t="s">
        <v>114</v>
      </c>
      <c r="E14" t="e">
        <f>10/0</f>
        <v>#DIV/0!</v>
      </c>
    </row>
    <row r="16" spans="3:15" x14ac:dyDescent="0.55000000000000004">
      <c r="D16" s="55"/>
    </row>
    <row r="17" spans="3:5" x14ac:dyDescent="0.55000000000000004">
      <c r="C17" s="56" t="s">
        <v>115</v>
      </c>
    </row>
    <row r="18" spans="3:5" x14ac:dyDescent="0.55000000000000004">
      <c r="E18" t="e">
        <f>SQRT(-1)</f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2A0-19C3-4ED5-A6B7-FABFD0CFF15C}">
  <dimension ref="B1:E11"/>
  <sheetViews>
    <sheetView workbookViewId="0">
      <selection activeCell="I14" sqref="I14"/>
    </sheetView>
  </sheetViews>
  <sheetFormatPr defaultRowHeight="14.4" x14ac:dyDescent="0.55000000000000004"/>
  <cols>
    <col min="2" max="2" width="13.47265625" customWidth="1"/>
    <col min="3" max="3" width="10.3671875" customWidth="1"/>
    <col min="4" max="4" width="13.62890625" customWidth="1"/>
  </cols>
  <sheetData>
    <row r="1" spans="2:5" ht="28.8" x14ac:dyDescent="0.55000000000000004">
      <c r="B1" s="12" t="s">
        <v>70</v>
      </c>
      <c r="C1" s="12" t="s">
        <v>71</v>
      </c>
      <c r="D1" s="12" t="s">
        <v>72</v>
      </c>
      <c r="E1" s="58" t="s">
        <v>73</v>
      </c>
    </row>
    <row r="2" spans="2:5" ht="28.8" x14ac:dyDescent="0.55000000000000004">
      <c r="B2" s="21" t="s">
        <v>74</v>
      </c>
      <c r="C2" s="21">
        <v>49</v>
      </c>
      <c r="D2" s="21">
        <v>10</v>
      </c>
      <c r="E2" s="21">
        <f>C2*D2</f>
        <v>490</v>
      </c>
    </row>
    <row r="3" spans="2:5" x14ac:dyDescent="0.55000000000000004">
      <c r="B3" s="21" t="s">
        <v>75</v>
      </c>
      <c r="C3" s="21">
        <v>36</v>
      </c>
      <c r="D3" s="21">
        <v>13</v>
      </c>
      <c r="E3" s="21">
        <f t="shared" ref="E3:E11" si="0">C3*D3</f>
        <v>468</v>
      </c>
    </row>
    <row r="4" spans="2:5" x14ac:dyDescent="0.55000000000000004">
      <c r="B4" s="21" t="s">
        <v>76</v>
      </c>
      <c r="C4" s="21">
        <v>43</v>
      </c>
      <c r="D4" s="21">
        <v>14</v>
      </c>
      <c r="E4" s="21">
        <f t="shared" si="0"/>
        <v>602</v>
      </c>
    </row>
    <row r="5" spans="2:5" x14ac:dyDescent="0.55000000000000004">
      <c r="B5" s="21" t="s">
        <v>77</v>
      </c>
      <c r="C5" s="21">
        <v>35</v>
      </c>
      <c r="D5" s="21">
        <v>10</v>
      </c>
      <c r="E5" s="21">
        <f t="shared" si="0"/>
        <v>350</v>
      </c>
    </row>
    <row r="6" spans="2:5" x14ac:dyDescent="0.55000000000000004">
      <c r="B6" s="21" t="s">
        <v>78</v>
      </c>
      <c r="C6" s="21">
        <v>38</v>
      </c>
      <c r="D6" s="21">
        <v>9</v>
      </c>
      <c r="E6" s="21">
        <f t="shared" si="0"/>
        <v>342</v>
      </c>
    </row>
    <row r="7" spans="2:5" x14ac:dyDescent="0.55000000000000004">
      <c r="B7" s="21" t="s">
        <v>79</v>
      </c>
      <c r="C7" s="21">
        <v>38</v>
      </c>
      <c r="D7" s="21">
        <v>14</v>
      </c>
      <c r="E7" s="21">
        <f t="shared" si="0"/>
        <v>532</v>
      </c>
    </row>
    <row r="8" spans="2:5" x14ac:dyDescent="0.55000000000000004">
      <c r="B8" s="21" t="s">
        <v>80</v>
      </c>
      <c r="C8" s="21">
        <v>42</v>
      </c>
      <c r="D8" s="21">
        <v>11</v>
      </c>
      <c r="E8" s="21">
        <f t="shared" si="0"/>
        <v>462</v>
      </c>
    </row>
    <row r="9" spans="2:5" x14ac:dyDescent="0.55000000000000004">
      <c r="B9" s="21" t="s">
        <v>81</v>
      </c>
      <c r="C9" s="21">
        <v>39</v>
      </c>
      <c r="D9" s="21">
        <v>9</v>
      </c>
      <c r="E9" s="21">
        <f t="shared" si="0"/>
        <v>351</v>
      </c>
    </row>
    <row r="10" spans="2:5" x14ac:dyDescent="0.55000000000000004">
      <c r="B10" s="57" t="s">
        <v>82</v>
      </c>
      <c r="C10" s="21"/>
      <c r="D10" s="21"/>
      <c r="E10" s="59">
        <f>SUM(E2:E9)</f>
        <v>3597</v>
      </c>
    </row>
    <row r="11" spans="2:5" x14ac:dyDescent="0.55000000000000004">
      <c r="B11" s="57" t="s">
        <v>83</v>
      </c>
      <c r="C11" s="21"/>
      <c r="D11" s="21"/>
      <c r="E11" s="59">
        <f>AVERAGE(E2:E9)</f>
        <v>449.625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D45E-5E61-492A-8D36-6F6DEF0E5746}">
  <dimension ref="B26:O83"/>
  <sheetViews>
    <sheetView topLeftCell="A36" zoomScaleNormal="100" workbookViewId="0">
      <selection activeCell="C50" sqref="C50:G58"/>
    </sheetView>
  </sheetViews>
  <sheetFormatPr defaultRowHeight="14.4" x14ac:dyDescent="0.55000000000000004"/>
  <cols>
    <col min="3" max="3" width="11.89453125" bestFit="1" customWidth="1"/>
  </cols>
  <sheetData>
    <row r="26" spans="3:6" x14ac:dyDescent="0.55000000000000004">
      <c r="C26" s="60" t="s">
        <v>97</v>
      </c>
    </row>
    <row r="28" spans="3:6" ht="28.8" x14ac:dyDescent="0.55000000000000004">
      <c r="C28" s="12" t="s">
        <v>84</v>
      </c>
      <c r="D28" s="12" t="s">
        <v>85</v>
      </c>
      <c r="E28" s="12" t="s">
        <v>86</v>
      </c>
      <c r="F28" s="12" t="s">
        <v>87</v>
      </c>
    </row>
    <row r="29" spans="3:6" x14ac:dyDescent="0.55000000000000004">
      <c r="C29" s="21" t="s">
        <v>88</v>
      </c>
      <c r="D29" s="21">
        <v>0.32</v>
      </c>
      <c r="E29" s="21">
        <v>1.57</v>
      </c>
      <c r="F29" s="21">
        <v>0.11</v>
      </c>
    </row>
    <row r="30" spans="3:6" x14ac:dyDescent="0.55000000000000004">
      <c r="C30" s="21" t="s">
        <v>89</v>
      </c>
      <c r="D30" s="21">
        <v>0.35</v>
      </c>
      <c r="E30" s="21">
        <v>1.54</v>
      </c>
      <c r="F30" s="21">
        <v>0.1</v>
      </c>
    </row>
    <row r="31" spans="3:6" x14ac:dyDescent="0.55000000000000004">
      <c r="C31" s="21" t="s">
        <v>90</v>
      </c>
      <c r="D31" s="21">
        <v>0.25</v>
      </c>
      <c r="E31" s="21">
        <v>1.54</v>
      </c>
      <c r="F31" s="21">
        <v>0.21</v>
      </c>
    </row>
    <row r="32" spans="3:6" x14ac:dyDescent="0.55000000000000004">
      <c r="C32" s="21" t="s">
        <v>91</v>
      </c>
      <c r="D32" s="21">
        <v>0.28999999999999998</v>
      </c>
      <c r="E32" s="21">
        <v>1.24</v>
      </c>
      <c r="F32" s="21">
        <v>0.1</v>
      </c>
    </row>
    <row r="33" spans="3:6" x14ac:dyDescent="0.55000000000000004">
      <c r="C33" s="21" t="s">
        <v>92</v>
      </c>
      <c r="D33" s="21">
        <v>0.35</v>
      </c>
      <c r="E33" s="21">
        <v>1.3</v>
      </c>
      <c r="F33" s="21">
        <v>0.18</v>
      </c>
    </row>
    <row r="34" spans="3:6" x14ac:dyDescent="0.55000000000000004">
      <c r="C34" s="21" t="s">
        <v>93</v>
      </c>
      <c r="D34" s="21">
        <v>0.27</v>
      </c>
      <c r="E34" s="21">
        <v>1.42</v>
      </c>
      <c r="F34" s="21">
        <v>0.15</v>
      </c>
    </row>
    <row r="38" spans="3:6" x14ac:dyDescent="0.55000000000000004">
      <c r="C38" s="61" t="s">
        <v>98</v>
      </c>
    </row>
    <row r="40" spans="3:6" ht="28.8" x14ac:dyDescent="0.55000000000000004">
      <c r="C40" s="12" t="s">
        <v>84</v>
      </c>
      <c r="D40" s="12" t="s">
        <v>94</v>
      </c>
      <c r="E40" s="12" t="s">
        <v>95</v>
      </c>
      <c r="F40" s="12" t="s">
        <v>96</v>
      </c>
    </row>
    <row r="41" spans="3:6" x14ac:dyDescent="0.55000000000000004">
      <c r="C41" s="21" t="s">
        <v>88</v>
      </c>
      <c r="D41" s="21">
        <v>364</v>
      </c>
      <c r="E41" s="21">
        <v>391</v>
      </c>
      <c r="F41" s="21">
        <v>220</v>
      </c>
    </row>
    <row r="42" spans="3:6" x14ac:dyDescent="0.55000000000000004">
      <c r="C42" s="21" t="s">
        <v>89</v>
      </c>
      <c r="D42" s="21">
        <v>387</v>
      </c>
      <c r="E42" s="21">
        <v>245</v>
      </c>
      <c r="F42" s="21">
        <v>314</v>
      </c>
    </row>
    <row r="43" spans="3:6" x14ac:dyDescent="0.55000000000000004">
      <c r="C43" s="21" t="s">
        <v>90</v>
      </c>
      <c r="D43" s="21">
        <v>290</v>
      </c>
      <c r="E43" s="21">
        <v>211</v>
      </c>
      <c r="F43" s="21">
        <v>200</v>
      </c>
    </row>
    <row r="44" spans="3:6" x14ac:dyDescent="0.55000000000000004">
      <c r="C44" s="21" t="s">
        <v>91</v>
      </c>
      <c r="D44" s="21">
        <v>340</v>
      </c>
      <c r="E44" s="21">
        <v>265</v>
      </c>
      <c r="F44" s="21">
        <v>330</v>
      </c>
    </row>
    <row r="45" spans="3:6" x14ac:dyDescent="0.55000000000000004">
      <c r="C45" s="21" t="s">
        <v>92</v>
      </c>
      <c r="D45" s="21">
        <v>261</v>
      </c>
      <c r="E45" s="21">
        <v>345</v>
      </c>
      <c r="F45" s="21">
        <v>246</v>
      </c>
    </row>
    <row r="46" spans="3:6" x14ac:dyDescent="0.55000000000000004">
      <c r="C46" s="21" t="s">
        <v>93</v>
      </c>
      <c r="D46" s="21">
        <v>365</v>
      </c>
      <c r="E46" s="21">
        <v>232</v>
      </c>
      <c r="F46" s="21">
        <v>390</v>
      </c>
    </row>
    <row r="50" spans="3:7" x14ac:dyDescent="0.55000000000000004">
      <c r="C50" s="62" t="s">
        <v>25</v>
      </c>
    </row>
    <row r="51" spans="3:7" x14ac:dyDescent="0.55000000000000004">
      <c r="D51" s="2" t="s">
        <v>100</v>
      </c>
      <c r="E51" s="2" t="s">
        <v>101</v>
      </c>
      <c r="F51" s="2" t="s">
        <v>102</v>
      </c>
      <c r="G51" s="2" t="s">
        <v>26</v>
      </c>
    </row>
    <row r="52" spans="3:7" x14ac:dyDescent="0.55000000000000004">
      <c r="C52" s="21" t="s">
        <v>88</v>
      </c>
      <c r="D52">
        <f>D29*D41</f>
        <v>116.48</v>
      </c>
      <c r="E52">
        <f t="shared" ref="E52:F52" si="0">E29*E41</f>
        <v>613.87</v>
      </c>
      <c r="F52">
        <f t="shared" si="0"/>
        <v>24.2</v>
      </c>
      <c r="G52">
        <f>SUM(D52:F52)</f>
        <v>754.55000000000007</v>
      </c>
    </row>
    <row r="53" spans="3:7" x14ac:dyDescent="0.55000000000000004">
      <c r="C53" s="21" t="s">
        <v>89</v>
      </c>
      <c r="D53">
        <f t="shared" ref="D53:F57" si="1">D30*D42</f>
        <v>135.44999999999999</v>
      </c>
      <c r="E53">
        <f t="shared" si="1"/>
        <v>377.3</v>
      </c>
      <c r="F53">
        <f t="shared" si="1"/>
        <v>31.400000000000002</v>
      </c>
      <c r="G53">
        <f t="shared" ref="G53:G57" si="2">SUM(D53:F53)</f>
        <v>544.15</v>
      </c>
    </row>
    <row r="54" spans="3:7" x14ac:dyDescent="0.55000000000000004">
      <c r="C54" s="21" t="s">
        <v>90</v>
      </c>
      <c r="D54">
        <f t="shared" si="1"/>
        <v>72.5</v>
      </c>
      <c r="E54">
        <f t="shared" si="1"/>
        <v>324.94</v>
      </c>
      <c r="F54">
        <f t="shared" si="1"/>
        <v>42</v>
      </c>
      <c r="G54">
        <f t="shared" si="2"/>
        <v>439.44</v>
      </c>
    </row>
    <row r="55" spans="3:7" x14ac:dyDescent="0.55000000000000004">
      <c r="C55" s="21" t="s">
        <v>91</v>
      </c>
      <c r="D55">
        <f t="shared" si="1"/>
        <v>98.6</v>
      </c>
      <c r="E55">
        <f t="shared" si="1"/>
        <v>328.6</v>
      </c>
      <c r="F55">
        <f t="shared" si="1"/>
        <v>33</v>
      </c>
      <c r="G55">
        <f t="shared" si="2"/>
        <v>460.20000000000005</v>
      </c>
    </row>
    <row r="56" spans="3:7" x14ac:dyDescent="0.55000000000000004">
      <c r="C56" s="21" t="s">
        <v>92</v>
      </c>
      <c r="D56">
        <f t="shared" si="1"/>
        <v>91.35</v>
      </c>
      <c r="E56">
        <f t="shared" si="1"/>
        <v>448.5</v>
      </c>
      <c r="F56">
        <f t="shared" si="1"/>
        <v>44.28</v>
      </c>
      <c r="G56">
        <f t="shared" si="2"/>
        <v>584.13</v>
      </c>
    </row>
    <row r="57" spans="3:7" x14ac:dyDescent="0.55000000000000004">
      <c r="C57" s="21" t="s">
        <v>93</v>
      </c>
      <c r="D57">
        <f t="shared" si="1"/>
        <v>98.550000000000011</v>
      </c>
      <c r="E57">
        <f t="shared" si="1"/>
        <v>329.44</v>
      </c>
      <c r="F57">
        <f t="shared" si="1"/>
        <v>58.5</v>
      </c>
      <c r="G57">
        <f t="shared" si="2"/>
        <v>486.49</v>
      </c>
    </row>
    <row r="58" spans="3:7" x14ac:dyDescent="0.55000000000000004">
      <c r="C58" s="21" t="s">
        <v>26</v>
      </c>
      <c r="D58">
        <f>SUM(D52:D57)</f>
        <v>612.93000000000006</v>
      </c>
      <c r="E58">
        <f t="shared" ref="E58:G58" si="3">SUM(E52:E57)</f>
        <v>2422.65</v>
      </c>
      <c r="F58">
        <f t="shared" si="3"/>
        <v>233.38</v>
      </c>
      <c r="G58" s="65">
        <f t="shared" si="3"/>
        <v>3268.96</v>
      </c>
    </row>
    <row r="75" spans="2:13" x14ac:dyDescent="0.55000000000000004">
      <c r="C75" s="61" t="s">
        <v>100</v>
      </c>
      <c r="G75" s="61" t="s">
        <v>101</v>
      </c>
      <c r="K75" s="61" t="s">
        <v>102</v>
      </c>
    </row>
    <row r="76" spans="2:13" x14ac:dyDescent="0.55000000000000004">
      <c r="B76" s="12" t="s">
        <v>84</v>
      </c>
      <c r="C76" s="12" t="s">
        <v>99</v>
      </c>
      <c r="D76" s="12" t="s">
        <v>12</v>
      </c>
      <c r="E76" s="63" t="s">
        <v>26</v>
      </c>
      <c r="F76" s="12" t="s">
        <v>84</v>
      </c>
      <c r="G76" s="12" t="s">
        <v>99</v>
      </c>
      <c r="H76" s="12" t="s">
        <v>12</v>
      </c>
      <c r="I76" s="12" t="s">
        <v>26</v>
      </c>
      <c r="J76" s="12" t="s">
        <v>84</v>
      </c>
      <c r="K76" s="12" t="s">
        <v>99</v>
      </c>
      <c r="L76" s="12" t="s">
        <v>12</v>
      </c>
      <c r="M76" s="12" t="s">
        <v>26</v>
      </c>
    </row>
    <row r="77" spans="2:13" x14ac:dyDescent="0.55000000000000004">
      <c r="B77" s="21" t="s">
        <v>88</v>
      </c>
      <c r="C77" s="21">
        <v>0.32</v>
      </c>
      <c r="D77" s="21">
        <v>364</v>
      </c>
      <c r="E77" s="64">
        <f>C77*D77</f>
        <v>116.48</v>
      </c>
      <c r="F77" s="21" t="s">
        <v>88</v>
      </c>
      <c r="G77" s="21">
        <v>1.57</v>
      </c>
      <c r="H77" s="21">
        <v>391</v>
      </c>
      <c r="I77" s="64">
        <f>G77*H77</f>
        <v>613.87</v>
      </c>
      <c r="J77" s="21" t="s">
        <v>88</v>
      </c>
      <c r="K77" s="21">
        <v>0.11</v>
      </c>
      <c r="L77" s="21">
        <v>220</v>
      </c>
      <c r="M77" s="64">
        <f>K77*L77</f>
        <v>24.2</v>
      </c>
    </row>
    <row r="78" spans="2:13" x14ac:dyDescent="0.55000000000000004">
      <c r="B78" s="21" t="s">
        <v>89</v>
      </c>
      <c r="C78" s="21">
        <v>0.35</v>
      </c>
      <c r="D78" s="21">
        <v>387</v>
      </c>
      <c r="E78" s="64">
        <f t="shared" ref="E78:E82" si="4">C78*D78</f>
        <v>135.44999999999999</v>
      </c>
      <c r="F78" s="21" t="s">
        <v>89</v>
      </c>
      <c r="G78" s="21">
        <v>1.54</v>
      </c>
      <c r="H78" s="21">
        <v>245</v>
      </c>
      <c r="I78" s="64">
        <f t="shared" ref="I78:I82" si="5">G78*H78</f>
        <v>377.3</v>
      </c>
      <c r="J78" s="21" t="s">
        <v>89</v>
      </c>
      <c r="K78" s="21">
        <v>0.1</v>
      </c>
      <c r="L78" s="21">
        <v>314</v>
      </c>
      <c r="M78" s="64">
        <f t="shared" ref="M78:M82" si="6">K78*L78</f>
        <v>31.400000000000002</v>
      </c>
    </row>
    <row r="79" spans="2:13" x14ac:dyDescent="0.55000000000000004">
      <c r="B79" s="21" t="s">
        <v>90</v>
      </c>
      <c r="C79" s="21">
        <v>0.25</v>
      </c>
      <c r="D79" s="21">
        <v>290</v>
      </c>
      <c r="E79" s="64">
        <f t="shared" si="4"/>
        <v>72.5</v>
      </c>
      <c r="F79" s="21" t="s">
        <v>90</v>
      </c>
      <c r="G79" s="21">
        <v>1.54</v>
      </c>
      <c r="H79" s="21">
        <v>211</v>
      </c>
      <c r="I79" s="64">
        <f t="shared" si="5"/>
        <v>324.94</v>
      </c>
      <c r="J79" s="21" t="s">
        <v>90</v>
      </c>
      <c r="K79" s="21">
        <v>0.21</v>
      </c>
      <c r="L79" s="21">
        <v>200</v>
      </c>
      <c r="M79" s="64">
        <f t="shared" si="6"/>
        <v>42</v>
      </c>
    </row>
    <row r="80" spans="2:13" x14ac:dyDescent="0.55000000000000004">
      <c r="B80" s="21" t="s">
        <v>91</v>
      </c>
      <c r="C80" s="21">
        <v>0.28999999999999998</v>
      </c>
      <c r="D80" s="21">
        <v>340</v>
      </c>
      <c r="E80" s="64">
        <f t="shared" si="4"/>
        <v>98.6</v>
      </c>
      <c r="F80" s="21" t="s">
        <v>91</v>
      </c>
      <c r="G80" s="21">
        <v>1.24</v>
      </c>
      <c r="H80" s="21">
        <v>265</v>
      </c>
      <c r="I80" s="64">
        <f t="shared" si="5"/>
        <v>328.6</v>
      </c>
      <c r="J80" s="21" t="s">
        <v>91</v>
      </c>
      <c r="K80" s="21">
        <v>0.1</v>
      </c>
      <c r="L80" s="21">
        <v>330</v>
      </c>
      <c r="M80" s="64">
        <f t="shared" si="6"/>
        <v>33</v>
      </c>
    </row>
    <row r="81" spans="2:15" x14ac:dyDescent="0.55000000000000004">
      <c r="B81" s="21" t="s">
        <v>92</v>
      </c>
      <c r="C81" s="21">
        <v>0.35</v>
      </c>
      <c r="D81" s="21">
        <v>261</v>
      </c>
      <c r="E81" s="64">
        <f t="shared" si="4"/>
        <v>91.35</v>
      </c>
      <c r="F81" s="21" t="s">
        <v>92</v>
      </c>
      <c r="G81" s="21">
        <v>1.3</v>
      </c>
      <c r="H81" s="21">
        <v>345</v>
      </c>
      <c r="I81" s="64">
        <f t="shared" si="5"/>
        <v>448.5</v>
      </c>
      <c r="J81" s="21" t="s">
        <v>92</v>
      </c>
      <c r="K81" s="21">
        <v>0.18</v>
      </c>
      <c r="L81" s="21">
        <v>246</v>
      </c>
      <c r="M81" s="64">
        <f t="shared" si="6"/>
        <v>44.28</v>
      </c>
    </row>
    <row r="82" spans="2:15" x14ac:dyDescent="0.55000000000000004">
      <c r="B82" s="21" t="s">
        <v>93</v>
      </c>
      <c r="C82" s="21">
        <v>0.27</v>
      </c>
      <c r="D82" s="21">
        <v>365</v>
      </c>
      <c r="E82" s="64">
        <f t="shared" si="4"/>
        <v>98.550000000000011</v>
      </c>
      <c r="F82" s="21" t="s">
        <v>93</v>
      </c>
      <c r="G82" s="21">
        <v>1.42</v>
      </c>
      <c r="H82" s="21">
        <v>232</v>
      </c>
      <c r="I82" s="64">
        <f t="shared" si="5"/>
        <v>329.44</v>
      </c>
      <c r="J82" s="21" t="s">
        <v>93</v>
      </c>
      <c r="K82" s="21">
        <v>0.15</v>
      </c>
      <c r="L82" s="21">
        <v>390</v>
      </c>
      <c r="M82" s="64">
        <f t="shared" si="6"/>
        <v>58.5</v>
      </c>
    </row>
    <row r="83" spans="2:15" x14ac:dyDescent="0.55000000000000004">
      <c r="B83" s="22" t="s">
        <v>26</v>
      </c>
      <c r="C83" s="21"/>
      <c r="D83" s="22"/>
      <c r="E83" s="22">
        <f>SUM(E77:E82)</f>
        <v>612.93000000000006</v>
      </c>
      <c r="F83" s="22" t="s">
        <v>26</v>
      </c>
      <c r="G83" s="21"/>
      <c r="H83" s="22"/>
      <c r="I83" s="64">
        <f>SUM(I77:I82)</f>
        <v>2422.65</v>
      </c>
      <c r="J83" s="22" t="s">
        <v>26</v>
      </c>
      <c r="K83" s="21"/>
      <c r="L83" s="22"/>
      <c r="M83" s="21">
        <f>SUM(M77:M82)</f>
        <v>233.38</v>
      </c>
      <c r="O83" s="65">
        <f>E83+I83+M83</f>
        <v>3268.96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5E7A7-AF87-420C-88F7-5E1E54C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480854-2687-4EEE-9882-4E3E6FBB0157}">
  <ds:schemaRefs>
    <ds:schemaRef ds:uri="http://purl.org/dc/dcmitype/"/>
    <ds:schemaRef ds:uri="http://purl.org/dc/elements/1.1/"/>
    <ds:schemaRef ds:uri="c7bd4ae3-05e0-4c05-89cb-91382a5ed0c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B903B7-2C71-4CCA-9E3C-11F8C18819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 Variations</vt:lpstr>
      <vt:lpstr>Average Variations</vt:lpstr>
      <vt:lpstr>Sum Product</vt:lpstr>
      <vt:lpstr>If Examples</vt:lpstr>
      <vt:lpstr>And Examples</vt:lpstr>
      <vt:lpstr>OR Exampes</vt:lpstr>
      <vt:lpstr>Value Error</vt:lpstr>
      <vt:lpstr>Descriptive Analysis Employees </vt:lpstr>
      <vt:lpstr>Descriptive - Bakery Owner Dues</vt:lpstr>
      <vt:lpstr>Absolute Addressing</vt:lpstr>
      <vt:lpstr>varying-column-fixed-row</vt:lpstr>
      <vt:lpstr>fixed-column-varying-row</vt:lpstr>
      <vt:lpstr>fixed-column-fixed-row</vt:lpstr>
      <vt:lpstr>Predicting The number of Custom</vt:lpstr>
      <vt:lpstr>Coffee Demand Curve Estimaation</vt:lpstr>
      <vt:lpstr>Range Names</vt:lpstr>
      <vt:lpstr>Vlook up</vt:lpstr>
      <vt:lpstr>Hlook up</vt:lpstr>
      <vt:lpstr>Xlookup</vt:lpstr>
      <vt:lpstr>index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social</cp:lastModifiedBy>
  <dcterms:created xsi:type="dcterms:W3CDTF">2025-02-02T12:44:17Z</dcterms:created>
  <dcterms:modified xsi:type="dcterms:W3CDTF">2025-02-02T16:16:16Z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