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usiness Analyst\Excel\"/>
    </mc:Choice>
  </mc:AlternateContent>
  <xr:revisionPtr revIDLastSave="0" documentId="13_ncr:1_{E247E174-51DE-4D06-868A-A6C7BF637D7F}" xr6:coauthVersionLast="47" xr6:coauthVersionMax="47" xr10:uidLastSave="{00000000-0000-0000-0000-000000000000}"/>
  <bookViews>
    <workbookView xWindow="11424" yWindow="0" windowWidth="11712" windowHeight="12336" firstSheet="14" activeTab="15" xr2:uid="{3929C119-84BF-4064-B24F-7091620781AE}"/>
  </bookViews>
  <sheets>
    <sheet name="Introduction" sheetId="1" r:id="rId1"/>
    <sheet name="Date Function" sheetId="2" r:id="rId2"/>
    <sheet name="Perform Calculations" sheetId="4" r:id="rId3"/>
    <sheet name="Time Function" sheetId="3" r:id="rId4"/>
    <sheet name="Datevalue Function" sheetId="5" r:id="rId5"/>
    <sheet name="Timevalue Function" sheetId="6" r:id="rId6"/>
    <sheet name="Current Date and Time Functions" sheetId="7" r:id="rId7"/>
    <sheet name="Extracting Components of Date" sheetId="8" r:id="rId8"/>
    <sheet name="EDATE Function" sheetId="9" r:id="rId9"/>
    <sheet name="EOMONTH Function" sheetId="10" r:id="rId10"/>
    <sheet name="Workday Function" sheetId="11" r:id="rId11"/>
    <sheet name="Workday holiday" sheetId="12" r:id="rId12"/>
    <sheet name="INTL Function" sheetId="13" r:id="rId13"/>
    <sheet name="Networkdays Function" sheetId="14" r:id="rId14"/>
    <sheet name="Exampes" sheetId="15" r:id="rId15"/>
    <sheet name="Expiration Date Calculation" sheetId="16" r:id="rId16"/>
    <sheet name="Recharge Date" sheetId="17" r:id="rId17"/>
  </sheets>
  <definedNames>
    <definedName name="holidays">'Networkdays Function'!$E$3:$E$7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C14" i="4"/>
  <c r="C15" i="4"/>
  <c r="C16" i="4"/>
  <c r="C17" i="4"/>
  <c r="C13" i="4"/>
  <c r="C4" i="4"/>
  <c r="C5" i="4"/>
  <c r="C6" i="4"/>
  <c r="C7" i="4"/>
  <c r="C3" i="4"/>
  <c r="D16" i="17"/>
  <c r="D17" i="17"/>
  <c r="D18" i="17"/>
  <c r="D15" i="17"/>
  <c r="C16" i="17"/>
  <c r="C17" i="17"/>
  <c r="C18" i="17"/>
  <c r="C15" i="17"/>
  <c r="F21" i="14"/>
  <c r="F22" i="14"/>
  <c r="F23" i="14"/>
  <c r="F24" i="14"/>
  <c r="F20" i="14"/>
  <c r="C21" i="14"/>
  <c r="C22" i="14"/>
  <c r="C23" i="14"/>
  <c r="C24" i="14"/>
  <c r="C20" i="14"/>
  <c r="C18" i="13"/>
  <c r="C19" i="13"/>
  <c r="C20" i="13"/>
  <c r="C21" i="13"/>
  <c r="C17" i="13"/>
  <c r="D140" i="2"/>
  <c r="D141" i="2"/>
  <c r="D142" i="2"/>
  <c r="D143" i="2"/>
  <c r="D144" i="2"/>
  <c r="D145" i="2"/>
  <c r="D146" i="2"/>
  <c r="D147" i="2"/>
  <c r="D148" i="2"/>
  <c r="L146" i="2"/>
  <c r="L147" i="2"/>
  <c r="L148" i="2"/>
  <c r="L149" i="2"/>
  <c r="L145" i="2"/>
  <c r="L143" i="2"/>
  <c r="L142" i="2"/>
  <c r="L141" i="2"/>
  <c r="L133" i="2"/>
  <c r="L134" i="2"/>
  <c r="L135" i="2"/>
  <c r="L136" i="2"/>
  <c r="L137" i="2"/>
  <c r="L132" i="2"/>
  <c r="D134" i="2"/>
  <c r="D133" i="2"/>
  <c r="D135" i="2"/>
  <c r="D132" i="2"/>
  <c r="A38" i="6"/>
  <c r="A37" i="6"/>
  <c r="A36" i="6"/>
  <c r="A35" i="6"/>
  <c r="A34" i="6"/>
  <c r="A33" i="6"/>
  <c r="A32" i="6"/>
  <c r="A31" i="6"/>
  <c r="A30" i="6"/>
  <c r="A29" i="6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149" i="2"/>
  <c r="C135" i="2"/>
  <c r="B135" i="2"/>
  <c r="A135" i="2"/>
  <c r="C8" i="4"/>
  <c r="G23" i="14"/>
  <c r="E141" i="2"/>
  <c r="M149" i="2"/>
  <c r="E133" i="2"/>
  <c r="G20" i="14"/>
  <c r="E144" i="2"/>
  <c r="M145" i="2"/>
  <c r="D21" i="14"/>
  <c r="M142" i="2"/>
  <c r="B149" i="2"/>
  <c r="D22" i="14"/>
  <c r="E142" i="2"/>
  <c r="E147" i="2"/>
  <c r="E17" i="17"/>
  <c r="E18" i="17"/>
  <c r="M134" i="2"/>
  <c r="G21" i="14"/>
  <c r="M147" i="2"/>
  <c r="E132" i="2"/>
  <c r="M143" i="2"/>
  <c r="D20" i="14"/>
  <c r="E15" i="17"/>
  <c r="M146" i="2"/>
  <c r="M132" i="2"/>
  <c r="E135" i="2"/>
  <c r="E146" i="2"/>
  <c r="D24" i="14"/>
  <c r="E143" i="2"/>
  <c r="D20" i="13"/>
  <c r="E140" i="2"/>
  <c r="D21" i="13"/>
  <c r="G24" i="14"/>
  <c r="M148" i="2"/>
  <c r="D23" i="14"/>
  <c r="E145" i="2"/>
  <c r="M141" i="2"/>
  <c r="M135" i="2"/>
  <c r="M136" i="2"/>
  <c r="M137" i="2"/>
  <c r="D19" i="13"/>
  <c r="M133" i="2"/>
  <c r="G22" i="14"/>
  <c r="D17" i="13"/>
  <c r="E16" i="17"/>
  <c r="E148" i="2"/>
  <c r="D18" i="13"/>
</calcChain>
</file>

<file path=xl/sharedStrings.xml><?xml version="1.0" encoding="utf-8"?>
<sst xmlns="http://schemas.openxmlformats.org/spreadsheetml/2006/main" count="170" uniqueCount="81">
  <si>
    <t>Date Data Creation</t>
  </si>
  <si>
    <t>Year argument effect</t>
  </si>
  <si>
    <t>Day</t>
  </si>
  <si>
    <t>Month</t>
  </si>
  <si>
    <t>Year</t>
  </si>
  <si>
    <t>Date Data Type</t>
  </si>
  <si>
    <t>Formula</t>
  </si>
  <si>
    <t>Remark</t>
  </si>
  <si>
    <t>Sept</t>
  </si>
  <si>
    <t>A5, B5, C5 are text data</t>
  </si>
  <si>
    <t>Day argument effect</t>
  </si>
  <si>
    <t>Month argument effect</t>
  </si>
  <si>
    <t>Adding Number of Days to a Date</t>
  </si>
  <si>
    <t>Subtracting number of days from date</t>
  </si>
  <si>
    <t>Start Date</t>
  </si>
  <si>
    <t>Days</t>
  </si>
  <si>
    <t>Addition</t>
  </si>
  <si>
    <t>Subtraction</t>
  </si>
  <si>
    <t>Subtracting two dates</t>
  </si>
  <si>
    <t>Comparing dates</t>
  </si>
  <si>
    <t>End Date</t>
  </si>
  <si>
    <t>Result (in days)</t>
  </si>
  <si>
    <t>Date</t>
  </si>
  <si>
    <t>To compare with</t>
  </si>
  <si>
    <t>Result</t>
  </si>
  <si>
    <t>Time data creation</t>
  </si>
  <si>
    <t>Minutes argument effec</t>
  </si>
  <si>
    <t>Hours</t>
  </si>
  <si>
    <t>Minutes</t>
  </si>
  <si>
    <t>Seconds</t>
  </si>
  <si>
    <t>Time data type</t>
  </si>
  <si>
    <t>Hours argument effect</t>
  </si>
  <si>
    <t>Seconds argument effec</t>
  </si>
  <si>
    <t>String</t>
  </si>
  <si>
    <t>Time</t>
  </si>
  <si>
    <t>Computation</t>
  </si>
  <si>
    <t>Extract Day</t>
  </si>
  <si>
    <t>Extract Month</t>
  </si>
  <si>
    <t>Extract year</t>
  </si>
  <si>
    <t>Extract week number</t>
  </si>
  <si>
    <t>week number</t>
  </si>
  <si>
    <t>Extract day of the week</t>
  </si>
  <si>
    <t>Day of the week</t>
  </si>
  <si>
    <t>Adds number of months to given date</t>
  </si>
  <si>
    <t>Months</t>
  </si>
  <si>
    <t>Returns last day of the month before/after number of months</t>
  </si>
  <si>
    <t>Adds number of days to a given date.</t>
  </si>
  <si>
    <t>Days to Add</t>
  </si>
  <si>
    <t>Holidays</t>
  </si>
  <si>
    <t>Official Holidays</t>
  </si>
  <si>
    <t>Number</t>
  </si>
  <si>
    <t>Saturday, Sunday</t>
  </si>
  <si>
    <t>Wednesday, Thursday</t>
  </si>
  <si>
    <t>Sunday, Monday</t>
  </si>
  <si>
    <t>Monday, Tuesday</t>
  </si>
  <si>
    <t>Wednesday only</t>
  </si>
  <si>
    <t>Tuesday, Wednesday</t>
  </si>
  <si>
    <t>Thursday, Friday</t>
  </si>
  <si>
    <t>Friday, Saturday</t>
  </si>
  <si>
    <t>Sunday only</t>
  </si>
  <si>
    <t>Monday only</t>
  </si>
  <si>
    <t>Tuesday only</t>
  </si>
  <si>
    <t>Thursday only</t>
  </si>
  <si>
    <t>Friday only</t>
  </si>
  <si>
    <t>Saturday only</t>
  </si>
  <si>
    <t>Compute number of working days between two given dates</t>
  </si>
  <si>
    <t>Result with holidays</t>
  </si>
  <si>
    <t>Time for Expiration</t>
  </si>
  <si>
    <t>30 days</t>
  </si>
  <si>
    <t>90 days</t>
  </si>
  <si>
    <t>End of Month</t>
  </si>
  <si>
    <t>Next Month</t>
  </si>
  <si>
    <t>1st of Next Month</t>
  </si>
  <si>
    <t>1 year</t>
  </si>
  <si>
    <t>Recharge Date</t>
  </si>
  <si>
    <t xml:space="preserve"> Recharge Validity</t>
  </si>
  <si>
    <t>Date for next recharge</t>
  </si>
  <si>
    <t>Day left for next recharge</t>
  </si>
  <si>
    <t>not pass textual data</t>
  </si>
  <si>
    <t>end_date-Start_Date</t>
  </si>
  <si>
    <t>start_Date-days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</si>
</sst>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h:mm:ss;@"/>
    <numFmt numFmtId="166" formatCode="0.000000;[Red]0.000000"/>
    <numFmt numFmtId="167" formatCode="m/d/yyyy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0" borderId="0" xfId="0" applyNumberFormat="1"/>
    <xf numFmtId="0" fontId="0" fillId="0" borderId="5" xfId="0" applyBorder="1"/>
    <xf numFmtId="14" fontId="0" fillId="0" borderId="7" xfId="0" applyNumberFormat="1" applyBorder="1"/>
    <xf numFmtId="0" fontId="0" fillId="0" borderId="8" xfId="0" applyBorder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3" fillId="0" borderId="0" xfId="0" applyNumberFormat="1" applyFont="1"/>
    <xf numFmtId="0" fontId="4" fillId="0" borderId="0" xfId="0" applyFont="1"/>
    <xf numFmtId="165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2" borderId="0" xfId="0" applyNumberFormat="1" applyFont="1" applyFill="1"/>
    <xf numFmtId="0" fontId="2" fillId="2" borderId="0" xfId="0" applyFont="1" applyFill="1"/>
    <xf numFmtId="164" fontId="0" fillId="2" borderId="0" xfId="0" applyNumberFormat="1" applyFill="1"/>
    <xf numFmtId="0" fontId="0" fillId="2" borderId="0" xfId="0" applyFill="1"/>
    <xf numFmtId="164" fontId="3" fillId="2" borderId="0" xfId="0" applyNumberFormat="1" applyFont="1" applyFill="1"/>
    <xf numFmtId="1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" fontId="0" fillId="2" borderId="0" xfId="0" applyNumberForma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5" xfId="0" applyFont="1" applyFill="1" applyBorder="1"/>
    <xf numFmtId="14" fontId="0" fillId="2" borderId="5" xfId="0" applyNumberFormat="1" applyFill="1" applyBorder="1"/>
    <xf numFmtId="0" fontId="0" fillId="2" borderId="5" xfId="0" applyFill="1" applyBorder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582930</xdr:colOff>
      <xdr:row>7</xdr:row>
      <xdr:rowOff>68580</xdr:rowOff>
    </xdr:from>
    <xdr:to>
      <xdr:col>11</xdr:col>
      <xdr:colOff>228866</xdr:colOff>
      <xdr:row>22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3C7388-3EE0-FBAA-5BA9-1CD19DDEA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" y="1348740"/>
          <a:ext cx="6686816" cy="2682240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23</xdr:row>
      <xdr:rowOff>49530</xdr:rowOff>
    </xdr:from>
    <xdr:to>
      <xdr:col>11</xdr:col>
      <xdr:colOff>624840</xdr:colOff>
      <xdr:row>44</xdr:row>
      <xdr:rowOff>121898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E047D-D555-FE1E-CBFB-216B0035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" y="4255770"/>
          <a:ext cx="7086600" cy="39128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1</xdr:row>
      <xdr:rowOff>95250</xdr:rowOff>
    </xdr:from>
    <xdr:to>
      <xdr:col>7</xdr:col>
      <xdr:colOff>612618</xdr:colOff>
      <xdr:row>12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8F712-D467-35FF-606B-48341D3C5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" y="278130"/>
          <a:ext cx="7462998" cy="20612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95250</xdr:rowOff>
    </xdr:from>
    <xdr:to>
      <xdr:col>9</xdr:col>
      <xdr:colOff>466344</xdr:colOff>
      <xdr:row>12</xdr:row>
      <xdr:rowOff>11430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51101C-0FEF-E127-53E7-748901E46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78130"/>
          <a:ext cx="7099554" cy="1927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529590</xdr:colOff>
      <xdr:row>1</xdr:row>
      <xdr:rowOff>106680</xdr:rowOff>
    </xdr:from>
    <xdr:to>
      <xdr:col>3</xdr:col>
      <xdr:colOff>1562644</xdr:colOff>
      <xdr:row>11</xdr:row>
      <xdr:rowOff>109551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8F6D2A-68A0-21C1-828F-92D2AD8B6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" y="289560"/>
          <a:ext cx="6777990" cy="18316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106680</xdr:rowOff>
    </xdr:from>
    <xdr:to>
      <xdr:col>3</xdr:col>
      <xdr:colOff>1611406</xdr:colOff>
      <xdr:row>14</xdr:row>
      <xdr:rowOff>74403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F7089A-8DDD-97C0-FBFE-3DBC10D1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06680"/>
          <a:ext cx="6297930" cy="25280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</xdr:colOff>
      <xdr:row>1</xdr:row>
      <xdr:rowOff>11430</xdr:rowOff>
    </xdr:from>
    <xdr:to>
      <xdr:col>10</xdr:col>
      <xdr:colOff>266700</xdr:colOff>
      <xdr:row>20</xdr:row>
      <xdr:rowOff>93906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B6C4C-5DD7-54DA-EE7C-3AE7411B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" y="194310"/>
          <a:ext cx="5852160" cy="3557196"/>
        </a:xfrm>
        <a:prstGeom prst="rect">
          <a:avLst/>
        </a:prstGeom>
      </xdr:spPr>
    </xdr:pic>
    <xdr:clientData/>
  </xdr:twoCellAnchor>
  <xdr:twoCellAnchor editAs="oneCell">
    <xdr:from>
      <xdr:col>11</xdr:col>
      <xdr:colOff>270510</xdr:colOff>
      <xdr:row>1</xdr:row>
      <xdr:rowOff>80010</xdr:rowOff>
    </xdr:from>
    <xdr:to>
      <xdr:col>21</xdr:col>
      <xdr:colOff>333413</xdr:colOff>
      <xdr:row>20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D2D5A5-91F9-CD03-827C-C3B15624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1390" y="262890"/>
          <a:ext cx="6463703" cy="3451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1</xdr:row>
      <xdr:rowOff>148590</xdr:rowOff>
    </xdr:from>
    <xdr:to>
      <xdr:col>10</xdr:col>
      <xdr:colOff>417259</xdr:colOff>
      <xdr:row>11</xdr:row>
      <xdr:rowOff>148590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7989B-DF46-2956-D7CA-2314A2E5A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331470"/>
          <a:ext cx="7938199" cy="1828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480060</xdr:colOff>
      <xdr:row>1</xdr:row>
      <xdr:rowOff>57150</xdr:rowOff>
    </xdr:from>
    <xdr:to>
      <xdr:col>6</xdr:col>
      <xdr:colOff>46382</xdr:colOff>
      <xdr:row>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F8729-D3D6-8FAC-7F93-F028D8294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240030"/>
          <a:ext cx="8074948" cy="1443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510540</xdr:colOff>
      <xdr:row>0</xdr:row>
      <xdr:rowOff>125730</xdr:rowOff>
    </xdr:from>
    <xdr:to>
      <xdr:col>6</xdr:col>
      <xdr:colOff>393259</xdr:colOff>
      <xdr:row>5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91121-5920-56AA-9A36-6B2CD3C06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" y="125730"/>
          <a:ext cx="6112069" cy="956310"/>
        </a:xfrm>
        <a:prstGeom prst="rect">
          <a:avLst/>
        </a:prstGeom>
      </xdr:spPr>
    </xdr:pic>
    <xdr:clientData/>
  </xdr:twoCellAnchor>
  <xdr:twoCellAnchor editAs="oneCell">
    <xdr:from>
      <xdr:col>1</xdr:col>
      <xdr:colOff>10886</xdr:colOff>
      <xdr:row>7</xdr:row>
      <xdr:rowOff>0</xdr:rowOff>
    </xdr:from>
    <xdr:to>
      <xdr:col>7</xdr:col>
      <xdr:colOff>148046</xdr:colOff>
      <xdr:row>23</xdr:row>
      <xdr:rowOff>100138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6E5601-CB70-333F-22BE-D66B7CB39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486" y="1295400"/>
          <a:ext cx="6048103" cy="3061052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25</xdr:row>
      <xdr:rowOff>106680</xdr:rowOff>
    </xdr:from>
    <xdr:to>
      <xdr:col>6</xdr:col>
      <xdr:colOff>148590</xdr:colOff>
      <xdr:row>45</xdr:row>
      <xdr:rowOff>60724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7FA2CF-5E8B-5876-7E6A-688A09150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4678680"/>
          <a:ext cx="6035040" cy="3611644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</xdr:colOff>
      <xdr:row>25</xdr:row>
      <xdr:rowOff>114299</xdr:rowOff>
    </xdr:from>
    <xdr:to>
      <xdr:col>15</xdr:col>
      <xdr:colOff>198120</xdr:colOff>
      <xdr:row>42</xdr:row>
      <xdr:rowOff>93052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0836AC-3D01-2D66-909B-B09947B58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56120" y="4686299"/>
          <a:ext cx="5707380" cy="3087713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53</xdr:row>
      <xdr:rowOff>95250</xdr:rowOff>
    </xdr:from>
    <xdr:to>
      <xdr:col>4</xdr:col>
      <xdr:colOff>1152240</xdr:colOff>
      <xdr:row>71</xdr:row>
      <xdr:rowOff>110490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E9F087-DEFE-7039-8119-8914EBF29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" y="9787890"/>
          <a:ext cx="4646010" cy="330708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380999</xdr:colOff>
      <xdr:row>53</xdr:row>
      <xdr:rowOff>0</xdr:rowOff>
    </xdr:from>
    <xdr:to>
      <xdr:col>14</xdr:col>
      <xdr:colOff>254318</xdr:colOff>
      <xdr:row>72</xdr:row>
      <xdr:rowOff>87630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4F18CE-543C-74BC-A176-A58A29480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429" y="9692640"/>
          <a:ext cx="6072189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373379</xdr:colOff>
      <xdr:row>97</xdr:row>
      <xdr:rowOff>114300</xdr:rowOff>
    </xdr:from>
    <xdr:to>
      <xdr:col>6</xdr:col>
      <xdr:colOff>310836</xdr:colOff>
      <xdr:row>116</xdr:row>
      <xdr:rowOff>91440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32AAE4-9856-9D17-B0E6-7CD66408E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3379" y="17853660"/>
          <a:ext cx="6166807" cy="3451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483870</xdr:colOff>
      <xdr:row>1</xdr:row>
      <xdr:rowOff>26670</xdr:rowOff>
    </xdr:from>
    <xdr:to>
      <xdr:col>7</xdr:col>
      <xdr:colOff>499110</xdr:colOff>
      <xdr:row>6</xdr:row>
      <xdr:rowOff>86155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DC9D2-8EF4-0E1E-0EA1-4A666684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" y="209550"/>
          <a:ext cx="5391150" cy="97388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9</xdr:row>
      <xdr:rowOff>83820</xdr:rowOff>
    </xdr:from>
    <xdr:to>
      <xdr:col>9</xdr:col>
      <xdr:colOff>209550</xdr:colOff>
      <xdr:row>25</xdr:row>
      <xdr:rowOff>1714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B2A932-CB60-3376-3DC6-4F48FFA0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1729740"/>
          <a:ext cx="6408420" cy="2843974"/>
        </a:xfrm>
        <a:prstGeom prst="rect">
          <a:avLst/>
        </a:prstGeom>
      </xdr:spPr>
    </xdr:pic>
    <xdr:clientData/>
  </xdr:twoCellAnchor>
  <xdr:twoCellAnchor editAs="oneCell">
    <xdr:from>
      <xdr:col>0</xdr:col>
      <xdr:colOff>563880</xdr:colOff>
      <xdr:row>26</xdr:row>
      <xdr:rowOff>171450</xdr:rowOff>
    </xdr:from>
    <xdr:to>
      <xdr:col>10</xdr:col>
      <xdr:colOff>19050</xdr:colOff>
      <xdr:row>47</xdr:row>
      <xdr:rowOff>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B7E597-E8FD-B979-4B81-2A98F7A26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" y="4926330"/>
          <a:ext cx="6751320" cy="3702336"/>
        </a:xfrm>
        <a:prstGeom prst="rect">
          <a:avLst/>
        </a:prstGeom>
      </xdr:spPr>
    </xdr:pic>
    <xdr:clientData/>
  </xdr:twoCellAnchor>
  <xdr:twoCellAnchor editAs="oneCell">
    <xdr:from>
      <xdr:col>11</xdr:col>
      <xdr:colOff>617219</xdr:colOff>
      <xdr:row>26</xdr:row>
      <xdr:rowOff>114300</xdr:rowOff>
    </xdr:from>
    <xdr:to>
      <xdr:col>21</xdr:col>
      <xdr:colOff>192710</xdr:colOff>
      <xdr:row>46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60BADC-8C65-758D-970F-DC5E83DF4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8099" y="4869180"/>
          <a:ext cx="6239181" cy="3569970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</xdr:colOff>
      <xdr:row>49</xdr:row>
      <xdr:rowOff>64770</xdr:rowOff>
    </xdr:from>
    <xdr:to>
      <xdr:col>9</xdr:col>
      <xdr:colOff>514350</xdr:colOff>
      <xdr:row>68</xdr:row>
      <xdr:rowOff>19778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2B3B97-D065-35F4-89E7-B2233CAA0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" y="9025890"/>
          <a:ext cx="6385560" cy="3429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521970</xdr:colOff>
      <xdr:row>0</xdr:row>
      <xdr:rowOff>163830</xdr:rowOff>
    </xdr:from>
    <xdr:to>
      <xdr:col>8</xdr:col>
      <xdr:colOff>624840</xdr:colOff>
      <xdr:row>6</xdr:row>
      <xdr:rowOff>157923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C6517-77D7-5CCE-106E-781727C12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" y="163830"/>
          <a:ext cx="6191250" cy="1091373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8</xdr:row>
      <xdr:rowOff>80010</xdr:rowOff>
    </xdr:from>
    <xdr:to>
      <xdr:col>8</xdr:col>
      <xdr:colOff>285750</xdr:colOff>
      <xdr:row>29</xdr:row>
      <xdr:rowOff>171990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6300DF-B9ED-F36B-91F4-A71475730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1543050"/>
          <a:ext cx="5878830" cy="3932460"/>
        </a:xfrm>
        <a:prstGeom prst="rect">
          <a:avLst/>
        </a:prstGeom>
      </xdr:spPr>
    </xdr:pic>
    <xdr:clientData/>
  </xdr:twoCellAnchor>
  <xdr:twoCellAnchor editAs="oneCell">
    <xdr:from>
      <xdr:col>0</xdr:col>
      <xdr:colOff>563880</xdr:colOff>
      <xdr:row>32</xdr:row>
      <xdr:rowOff>30480</xdr:rowOff>
    </xdr:from>
    <xdr:to>
      <xdr:col>10</xdr:col>
      <xdr:colOff>0</xdr:colOff>
      <xdr:row>47</xdr:row>
      <xdr:rowOff>17245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1BED8C-C1DA-7AB2-79FC-99E7DF63D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" y="5882640"/>
          <a:ext cx="6804660" cy="27299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1</xdr:row>
      <xdr:rowOff>41910</xdr:rowOff>
    </xdr:from>
    <xdr:to>
      <xdr:col>5</xdr:col>
      <xdr:colOff>618570</xdr:colOff>
      <xdr:row>4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ADA8F-8EA0-EB0E-6677-3C00CACD3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224790"/>
          <a:ext cx="5381070" cy="681990"/>
        </a:xfrm>
        <a:prstGeom prst="rect">
          <a:avLst/>
        </a:prstGeom>
      </xdr:spPr>
    </xdr:pic>
    <xdr:clientData/>
  </xdr:twoCellAnchor>
  <xdr:twoCellAnchor editAs="oneCell">
    <xdr:from>
      <xdr:col>0</xdr:col>
      <xdr:colOff>575310</xdr:colOff>
      <xdr:row>7</xdr:row>
      <xdr:rowOff>19050</xdr:rowOff>
    </xdr:from>
    <xdr:to>
      <xdr:col>6</xdr:col>
      <xdr:colOff>586740</xdr:colOff>
      <xdr:row>25</xdr:row>
      <xdr:rowOff>71629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66D135-85EE-4073-000B-067E805BF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" y="1299210"/>
          <a:ext cx="6008370" cy="33444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</xdr:colOff>
      <xdr:row>0</xdr:row>
      <xdr:rowOff>156210</xdr:rowOff>
    </xdr:from>
    <xdr:to>
      <xdr:col>8</xdr:col>
      <xdr:colOff>83820</xdr:colOff>
      <xdr:row>4</xdr:row>
      <xdr:rowOff>147467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59A5B-6D32-142C-F94C-1940F7E59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156210"/>
          <a:ext cx="4907280" cy="722777"/>
        </a:xfrm>
        <a:prstGeom prst="rect">
          <a:avLst/>
        </a:prstGeom>
      </xdr:spPr>
    </xdr:pic>
    <xdr:clientData/>
  </xdr:twoCellAnchor>
  <xdr:twoCellAnchor editAs="oneCell">
    <xdr:from>
      <xdr:col>0</xdr:col>
      <xdr:colOff>259079</xdr:colOff>
      <xdr:row>5</xdr:row>
      <xdr:rowOff>167640</xdr:rowOff>
    </xdr:from>
    <xdr:to>
      <xdr:col>9</xdr:col>
      <xdr:colOff>238114</xdr:colOff>
      <xdr:row>19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18457-54A0-FD23-5381-EB55861B8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79" y="1082040"/>
          <a:ext cx="5739755" cy="25222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40871</xdr:colOff>
      <xdr:row>2</xdr:row>
      <xdr:rowOff>87630</xdr:rowOff>
    </xdr:from>
    <xdr:to>
      <xdr:col>18</xdr:col>
      <xdr:colOff>446338</xdr:colOff>
      <xdr:row>16</xdr:row>
      <xdr:rowOff>11431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323C08-C405-BEBA-FA99-8B58518BA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6871" y="447848"/>
          <a:ext cx="5282267" cy="24453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64769</xdr:rowOff>
    </xdr:from>
    <xdr:to>
      <xdr:col>8</xdr:col>
      <xdr:colOff>133350</xdr:colOff>
      <xdr:row>7</xdr:row>
      <xdr:rowOff>60174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6C54-B90D-6EFE-BE51-816180A74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47649"/>
          <a:ext cx="5307330" cy="1092685"/>
        </a:xfrm>
        <a:prstGeom prst="rect">
          <a:avLst/>
        </a:prstGeom>
      </xdr:spPr>
    </xdr:pic>
    <xdr:clientData/>
  </xdr:twoCellAnchor>
  <xdr:twoCellAnchor editAs="oneCell">
    <xdr:from>
      <xdr:col>0</xdr:col>
      <xdr:colOff>289560</xdr:colOff>
      <xdr:row>8</xdr:row>
      <xdr:rowOff>148590</xdr:rowOff>
    </xdr:from>
    <xdr:to>
      <xdr:col>9</xdr:col>
      <xdr:colOff>407670</xdr:colOff>
      <xdr:row>22</xdr:row>
      <xdr:rowOff>41487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01C9EA-BB25-BAA8-E1CB-3FD190DF9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1611630"/>
          <a:ext cx="6370320" cy="2453217"/>
        </a:xfrm>
        <a:prstGeom prst="rect">
          <a:avLst/>
        </a:prstGeom>
      </xdr:spPr>
    </xdr:pic>
    <xdr:clientData/>
  </xdr:twoCellAnchor>
  <xdr:twoCellAnchor editAs="oneCell">
    <xdr:from>
      <xdr:col>0</xdr:col>
      <xdr:colOff>426720</xdr:colOff>
      <xdr:row>25</xdr:row>
      <xdr:rowOff>3810</xdr:rowOff>
    </xdr:from>
    <xdr:to>
      <xdr:col>8</xdr:col>
      <xdr:colOff>407670</xdr:colOff>
      <xdr:row>41</xdr:row>
      <xdr:rowOff>112999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BCFE6-5F30-BA52-8ACE-BFB64868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" y="4575810"/>
          <a:ext cx="5593080" cy="3035269"/>
        </a:xfrm>
        <a:prstGeom prst="rect">
          <a:avLst/>
        </a:prstGeom>
      </xdr:spPr>
    </xdr:pic>
    <xdr:clientData/>
  </xdr:twoCellAnchor>
  <xdr:twoCellAnchor editAs="oneCell">
    <xdr:from>
      <xdr:col>11</xdr:col>
      <xdr:colOff>373380</xdr:colOff>
      <xdr:row>24</xdr:row>
      <xdr:rowOff>45719</xdr:rowOff>
    </xdr:from>
    <xdr:to>
      <xdr:col>20</xdr:col>
      <xdr:colOff>171450</xdr:colOff>
      <xdr:row>41</xdr:row>
      <xdr:rowOff>107062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F795A1-3741-C2B3-E262-D8D824CD9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4260" y="4434839"/>
          <a:ext cx="5558790" cy="3170303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43</xdr:row>
      <xdr:rowOff>182879</xdr:rowOff>
    </xdr:from>
    <xdr:to>
      <xdr:col>9</xdr:col>
      <xdr:colOff>45720</xdr:colOff>
      <xdr:row>60</xdr:row>
      <xdr:rowOff>136200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3D5AE8-5D27-0CF4-B111-2576D6E18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270" y="8046719"/>
          <a:ext cx="5661660" cy="3062281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42</xdr:row>
      <xdr:rowOff>179070</xdr:rowOff>
    </xdr:from>
    <xdr:to>
      <xdr:col>18</xdr:col>
      <xdr:colOff>403552</xdr:colOff>
      <xdr:row>58</xdr:row>
      <xdr:rowOff>163830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6209BA-720A-6F27-3532-E692F99E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96100" y="7860030"/>
          <a:ext cx="5028892" cy="291084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</xdr:colOff>
      <xdr:row>62</xdr:row>
      <xdr:rowOff>156210</xdr:rowOff>
    </xdr:from>
    <xdr:to>
      <xdr:col>8</xdr:col>
      <xdr:colOff>579120</xdr:colOff>
      <xdr:row>80</xdr:row>
      <xdr:rowOff>8549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E92644-CDCB-61DA-0CD8-BFD72AC10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1510" y="11494770"/>
          <a:ext cx="5326380" cy="3144179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62</xdr:row>
      <xdr:rowOff>148590</xdr:rowOff>
    </xdr:from>
    <xdr:to>
      <xdr:col>20</xdr:col>
      <xdr:colOff>555050</xdr:colOff>
      <xdr:row>80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B5904A-74A1-4288-BBEC-3044D5F69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3250" y="11487150"/>
          <a:ext cx="6403400" cy="3314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502920</xdr:colOff>
      <xdr:row>4</xdr:row>
      <xdr:rowOff>76200</xdr:rowOff>
    </xdr:from>
    <xdr:to>
      <xdr:col>8</xdr:col>
      <xdr:colOff>423873</xdr:colOff>
      <xdr:row>12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654F0F-B10F-D91C-5C06-B0CDB6D97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" y="807720"/>
          <a:ext cx="7432032" cy="1447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1</xdr:row>
      <xdr:rowOff>7620</xdr:rowOff>
    </xdr:from>
    <xdr:to>
      <xdr:col>7</xdr:col>
      <xdr:colOff>38100</xdr:colOff>
      <xdr:row>10</xdr:row>
      <xdr:rowOff>147923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72494E-460B-387F-65A8-AC38463F4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190500"/>
          <a:ext cx="6804660" cy="178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655F-FFC9-44A3-8FCC-B4D983A0DF2C}">
  <dimension ref="A1"/>
  <sheetViews>
    <sheetView zoomScale="55" zoomScaleNormal="55" workbookViewId="0">
      <selection activeCell="F53" sqref="F5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0A07-5118-49C0-AD6F-0249DBEB0692}">
  <dimension ref="A16:D23"/>
  <sheetViews>
    <sheetView workbookViewId="0">
      <selection activeCell="J17" sqref="J17"/>
    </sheetView>
  </sheetViews>
  <sheetFormatPr defaultRowHeight="14.4" x14ac:dyDescent="0.3"/>
  <cols>
    <col min="1" max="1" width="17.77734375" customWidth="1"/>
    <col min="2" max="2" width="20.44140625" customWidth="1"/>
    <col min="3" max="3" width="16.33203125" customWidth="1"/>
    <col min="4" max="4" width="18" bestFit="1" customWidth="1"/>
  </cols>
  <sheetData>
    <row r="16" spans="1:4" x14ac:dyDescent="0.3">
      <c r="A16" s="64" t="s">
        <v>45</v>
      </c>
      <c r="B16" s="64"/>
      <c r="C16" s="64"/>
      <c r="D16" s="64"/>
    </row>
    <row r="17" spans="1:4" x14ac:dyDescent="0.3">
      <c r="A17" s="1" t="s">
        <v>14</v>
      </c>
      <c r="B17" s="1" t="s">
        <v>44</v>
      </c>
      <c r="C17" s="1" t="s">
        <v>24</v>
      </c>
      <c r="D17" s="1" t="s">
        <v>6</v>
      </c>
    </row>
    <row r="18" spans="1:4" x14ac:dyDescent="0.3">
      <c r="A18" s="30">
        <v>40909</v>
      </c>
      <c r="B18" s="31">
        <v>9</v>
      </c>
      <c r="C18" s="25"/>
      <c r="D18" s="1"/>
    </row>
    <row r="19" spans="1:4" x14ac:dyDescent="0.3">
      <c r="A19" s="30">
        <v>40909</v>
      </c>
      <c r="B19" s="31">
        <v>-12</v>
      </c>
      <c r="C19" s="25"/>
      <c r="D19" s="1"/>
    </row>
    <row r="20" spans="1:4" x14ac:dyDescent="0.3">
      <c r="A20" s="30">
        <v>40909</v>
      </c>
      <c r="B20" s="32">
        <v>0</v>
      </c>
      <c r="C20" s="25"/>
      <c r="D20" s="1"/>
    </row>
    <row r="21" spans="1:4" x14ac:dyDescent="0.3">
      <c r="A21" s="30">
        <v>40968</v>
      </c>
      <c r="B21" s="32">
        <v>12</v>
      </c>
      <c r="C21" s="25"/>
      <c r="D21" s="1"/>
    </row>
    <row r="22" spans="1:4" x14ac:dyDescent="0.3">
      <c r="A22" s="30">
        <v>42429</v>
      </c>
      <c r="B22" s="32">
        <v>12</v>
      </c>
      <c r="C22" s="25"/>
      <c r="D22" s="1"/>
    </row>
    <row r="23" spans="1:4" x14ac:dyDescent="0.3">
      <c r="A23" s="30">
        <v>40602</v>
      </c>
      <c r="B23" s="26">
        <v>-12</v>
      </c>
      <c r="C23" s="25"/>
      <c r="D23" s="1"/>
    </row>
  </sheetData>
  <mergeCells count="1">
    <mergeCell ref="A16:D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143F-2372-4A48-9184-E75C9A5D37A7}">
  <dimension ref="A17:D23"/>
  <sheetViews>
    <sheetView zoomScale="55" zoomScaleNormal="55" workbookViewId="0">
      <selection activeCell="C24" sqref="C24"/>
    </sheetView>
  </sheetViews>
  <sheetFormatPr defaultRowHeight="14.4" x14ac:dyDescent="0.3"/>
  <cols>
    <col min="1" max="1" width="15.77734375" customWidth="1"/>
    <col min="2" max="2" width="16.33203125" customWidth="1"/>
    <col min="3" max="3" width="18" customWidth="1"/>
    <col min="4" max="4" width="23.33203125" customWidth="1"/>
  </cols>
  <sheetData>
    <row r="17" spans="1:4" x14ac:dyDescent="0.3">
      <c r="A17" s="64" t="s">
        <v>46</v>
      </c>
      <c r="B17" s="64"/>
      <c r="C17" s="64"/>
      <c r="D17" s="64"/>
    </row>
    <row r="18" spans="1:4" x14ac:dyDescent="0.3">
      <c r="A18" s="1" t="s">
        <v>14</v>
      </c>
      <c r="B18" s="1" t="s">
        <v>47</v>
      </c>
      <c r="C18" s="1" t="s">
        <v>24</v>
      </c>
      <c r="D18" s="1" t="s">
        <v>6</v>
      </c>
    </row>
    <row r="19" spans="1:4" x14ac:dyDescent="0.3">
      <c r="A19" s="30">
        <v>45174</v>
      </c>
      <c r="B19" s="31">
        <v>1</v>
      </c>
      <c r="C19" s="25"/>
      <c r="D19" s="1"/>
    </row>
    <row r="20" spans="1:4" x14ac:dyDescent="0.3">
      <c r="A20" s="30">
        <v>45174</v>
      </c>
      <c r="B20" s="31">
        <v>2</v>
      </c>
      <c r="C20" s="25"/>
      <c r="D20" s="1"/>
    </row>
    <row r="21" spans="1:4" x14ac:dyDescent="0.3">
      <c r="A21" s="30">
        <v>45174</v>
      </c>
      <c r="B21" s="32">
        <v>-1</v>
      </c>
      <c r="C21" s="25"/>
      <c r="D21" s="1"/>
    </row>
    <row r="22" spans="1:4" x14ac:dyDescent="0.3">
      <c r="A22" s="33">
        <v>45174</v>
      </c>
      <c r="B22" s="34">
        <v>-2</v>
      </c>
      <c r="C22" s="35"/>
      <c r="D22" s="7"/>
    </row>
    <row r="23" spans="1:4" x14ac:dyDescent="0.3">
      <c r="A23" s="33">
        <v>45174</v>
      </c>
      <c r="B23" s="36">
        <v>4</v>
      </c>
      <c r="C23" s="35"/>
      <c r="D23" s="7"/>
    </row>
  </sheetData>
  <mergeCells count="1">
    <mergeCell ref="A17:D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000-1580-491D-B0AA-8962077DADDB}">
  <dimension ref="A16:H22"/>
  <sheetViews>
    <sheetView workbookViewId="0">
      <selection activeCell="L22" sqref="L22"/>
    </sheetView>
  </sheetViews>
  <sheetFormatPr defaultRowHeight="14.4" x14ac:dyDescent="0.3"/>
  <cols>
    <col min="1" max="1" width="8.77734375" bestFit="1" customWidth="1"/>
    <col min="2" max="2" width="10.109375" bestFit="1" customWidth="1"/>
    <col min="3" max="3" width="9" bestFit="1" customWidth="1"/>
    <col min="4" max="4" width="25.6640625" bestFit="1" customWidth="1"/>
  </cols>
  <sheetData>
    <row r="16" spans="1:4" x14ac:dyDescent="0.3">
      <c r="A16" s="64" t="s">
        <v>46</v>
      </c>
      <c r="B16" s="64"/>
      <c r="C16" s="64"/>
      <c r="D16" s="64"/>
    </row>
    <row r="17" spans="1:8" x14ac:dyDescent="0.3">
      <c r="A17" s="1" t="s">
        <v>14</v>
      </c>
      <c r="B17" s="1" t="s">
        <v>47</v>
      </c>
      <c r="C17" s="1" t="s">
        <v>24</v>
      </c>
      <c r="D17" s="1" t="s">
        <v>6</v>
      </c>
      <c r="E17" s="1"/>
      <c r="F17" s="1"/>
      <c r="G17" s="1"/>
      <c r="H17" s="6" t="s">
        <v>48</v>
      </c>
    </row>
    <row r="18" spans="1:8" x14ac:dyDescent="0.3">
      <c r="A18" s="30">
        <v>45174</v>
      </c>
      <c r="B18" s="31">
        <v>1</v>
      </c>
      <c r="C18" s="25"/>
      <c r="D18" s="1"/>
      <c r="E18" s="1"/>
      <c r="F18" s="1"/>
      <c r="G18" s="1"/>
      <c r="H18" s="37"/>
    </row>
    <row r="19" spans="1:8" x14ac:dyDescent="0.3">
      <c r="A19" s="30">
        <v>45174</v>
      </c>
      <c r="B19" s="31">
        <v>2</v>
      </c>
      <c r="C19" s="25"/>
      <c r="D19" s="1"/>
      <c r="E19" s="1"/>
      <c r="F19" s="1"/>
      <c r="G19" s="1"/>
      <c r="H19" s="37"/>
    </row>
    <row r="20" spans="1:8" x14ac:dyDescent="0.3">
      <c r="A20" s="30">
        <v>45174</v>
      </c>
      <c r="B20" s="32">
        <v>-1</v>
      </c>
      <c r="C20" s="25"/>
      <c r="D20" s="1"/>
    </row>
    <row r="21" spans="1:8" x14ac:dyDescent="0.3">
      <c r="A21" s="33">
        <v>45174</v>
      </c>
      <c r="B21" s="34">
        <v>-2</v>
      </c>
      <c r="C21" s="25"/>
      <c r="D21" s="7"/>
      <c r="E21" s="5"/>
      <c r="F21" s="5"/>
      <c r="G21" s="5"/>
      <c r="H21" s="5"/>
    </row>
    <row r="22" spans="1:8" x14ac:dyDescent="0.3">
      <c r="A22" s="33">
        <v>45174</v>
      </c>
      <c r="B22" s="36">
        <v>4</v>
      </c>
      <c r="C22" s="25"/>
      <c r="D22" s="7"/>
      <c r="E22" s="5"/>
      <c r="F22" s="5"/>
      <c r="G22" s="5"/>
      <c r="H22" s="5"/>
    </row>
  </sheetData>
  <mergeCells count="1">
    <mergeCell ref="A16:D1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89B9-FEC4-46F6-B8A5-67D215FAF107}">
  <dimension ref="A15:J32"/>
  <sheetViews>
    <sheetView zoomScale="55" zoomScaleNormal="55" workbookViewId="0">
      <selection activeCell="D38" sqref="D38"/>
    </sheetView>
  </sheetViews>
  <sheetFormatPr defaultRowHeight="14.4" x14ac:dyDescent="0.3"/>
  <cols>
    <col min="1" max="1" width="17.6640625" customWidth="1"/>
    <col min="2" max="2" width="16.44140625" customWidth="1"/>
    <col min="3" max="3" width="44.33203125" customWidth="1"/>
    <col min="4" max="4" width="42.5546875" customWidth="1"/>
    <col min="5" max="5" width="17.77734375" bestFit="1" customWidth="1"/>
    <col min="7" max="7" width="17.77734375" bestFit="1" customWidth="1"/>
  </cols>
  <sheetData>
    <row r="15" spans="1:10" ht="15" thickBot="1" x14ac:dyDescent="0.35">
      <c r="A15" s="64" t="s">
        <v>46</v>
      </c>
      <c r="B15" s="64"/>
      <c r="C15" s="64"/>
      <c r="D15" s="64"/>
    </row>
    <row r="16" spans="1:10" x14ac:dyDescent="0.3">
      <c r="A16" s="1" t="s">
        <v>14</v>
      </c>
      <c r="B16" s="1" t="s">
        <v>47</v>
      </c>
      <c r="C16" s="45" t="s">
        <v>24</v>
      </c>
      <c r="D16" s="45" t="s">
        <v>6</v>
      </c>
      <c r="E16" s="2" t="s">
        <v>7</v>
      </c>
      <c r="F16" s="1"/>
      <c r="G16" s="38" t="s">
        <v>49</v>
      </c>
      <c r="H16" s="39" t="s">
        <v>50</v>
      </c>
      <c r="I16" s="1"/>
      <c r="J16" s="1"/>
    </row>
    <row r="17" spans="1:10" x14ac:dyDescent="0.3">
      <c r="A17" s="30">
        <v>45174</v>
      </c>
      <c r="B17" s="31">
        <v>1</v>
      </c>
      <c r="C17" s="53">
        <f>WORKDAY.INTL(A17,B17,3)</f>
        <v>45175</v>
      </c>
      <c r="D17" s="45" t="str">
        <f ca="1">_xlfn.FORMULATEXT(C17)</f>
        <v>=WORKDAY.INTL(A17,B17,3)</v>
      </c>
      <c r="E17" s="40" t="s">
        <v>51</v>
      </c>
      <c r="F17" s="1"/>
      <c r="G17" s="40" t="s">
        <v>51</v>
      </c>
      <c r="H17" s="41">
        <v>1</v>
      </c>
      <c r="I17" s="1"/>
      <c r="J17" s="1"/>
    </row>
    <row r="18" spans="1:10" x14ac:dyDescent="0.3">
      <c r="A18" s="30">
        <v>45174</v>
      </c>
      <c r="B18" s="31">
        <v>2</v>
      </c>
      <c r="C18" s="53">
        <f t="shared" ref="C18:C21" si="0">WORKDAY.INTL(A18,B18,3)</f>
        <v>45176</v>
      </c>
      <c r="D18" s="45" t="str">
        <f t="shared" ref="D18:D21" ca="1" si="1">_xlfn.FORMULATEXT(C18)</f>
        <v>=WORKDAY.INTL(A18,B18,3)</v>
      </c>
      <c r="E18" s="42" t="s">
        <v>52</v>
      </c>
      <c r="F18" s="1"/>
      <c r="G18" s="40" t="s">
        <v>53</v>
      </c>
      <c r="H18" s="41">
        <v>2</v>
      </c>
      <c r="I18" s="1"/>
      <c r="J18" s="1"/>
    </row>
    <row r="19" spans="1:10" x14ac:dyDescent="0.3">
      <c r="A19" s="30">
        <v>45174</v>
      </c>
      <c r="B19" s="32">
        <v>-1</v>
      </c>
      <c r="C19" s="53">
        <f t="shared" si="0"/>
        <v>45172</v>
      </c>
      <c r="D19" s="45" t="str">
        <f t="shared" ca="1" si="1"/>
        <v>=WORKDAY.INTL(A19,B19,3)</v>
      </c>
      <c r="E19" s="42" t="s">
        <v>54</v>
      </c>
      <c r="G19" s="42" t="s">
        <v>54</v>
      </c>
      <c r="H19" s="41">
        <v>3</v>
      </c>
    </row>
    <row r="20" spans="1:10" x14ac:dyDescent="0.3">
      <c r="A20" s="33">
        <v>45174</v>
      </c>
      <c r="B20" s="34">
        <v>-2</v>
      </c>
      <c r="C20" s="53">
        <f t="shared" si="0"/>
        <v>45171</v>
      </c>
      <c r="D20" s="45" t="str">
        <f t="shared" ca="1" si="1"/>
        <v>=WORKDAY.INTL(A20,B20,3)</v>
      </c>
      <c r="E20" s="42" t="s">
        <v>55</v>
      </c>
      <c r="F20" s="5"/>
      <c r="G20" s="42" t="s">
        <v>56</v>
      </c>
      <c r="H20" s="41">
        <v>4</v>
      </c>
      <c r="I20" s="5"/>
      <c r="J20" s="5"/>
    </row>
    <row r="21" spans="1:10" x14ac:dyDescent="0.3">
      <c r="A21" s="33">
        <v>45174</v>
      </c>
      <c r="B21" s="36">
        <v>4</v>
      </c>
      <c r="C21" s="53">
        <f t="shared" si="0"/>
        <v>45178</v>
      </c>
      <c r="D21" s="45" t="str">
        <f t="shared" ca="1" si="1"/>
        <v>=WORKDAY.INTL(A21,B21,3)</v>
      </c>
      <c r="E21" s="42" t="s">
        <v>54</v>
      </c>
      <c r="F21" s="5"/>
      <c r="G21" s="42" t="s">
        <v>52</v>
      </c>
      <c r="H21" s="41">
        <v>5</v>
      </c>
      <c r="I21" s="5"/>
      <c r="J21" s="5"/>
    </row>
    <row r="22" spans="1:10" x14ac:dyDescent="0.3">
      <c r="B22" s="26"/>
      <c r="C22" s="51"/>
      <c r="D22" s="51"/>
      <c r="G22" s="42" t="s">
        <v>57</v>
      </c>
      <c r="H22" s="41">
        <v>6</v>
      </c>
    </row>
    <row r="23" spans="1:10" x14ac:dyDescent="0.3">
      <c r="B23" s="26"/>
      <c r="G23" s="42" t="s">
        <v>58</v>
      </c>
      <c r="H23" s="41">
        <v>7</v>
      </c>
    </row>
    <row r="24" spans="1:10" x14ac:dyDescent="0.3">
      <c r="B24" s="26"/>
      <c r="G24" s="42" t="s">
        <v>59</v>
      </c>
      <c r="H24" s="41">
        <v>11</v>
      </c>
    </row>
    <row r="25" spans="1:10" x14ac:dyDescent="0.3">
      <c r="B25" s="26"/>
      <c r="G25" s="42" t="s">
        <v>60</v>
      </c>
      <c r="H25" s="41">
        <v>12</v>
      </c>
    </row>
    <row r="26" spans="1:10" x14ac:dyDescent="0.3">
      <c r="B26" s="26"/>
      <c r="G26" s="42" t="s">
        <v>61</v>
      </c>
      <c r="H26" s="41">
        <v>13</v>
      </c>
    </row>
    <row r="27" spans="1:10" x14ac:dyDescent="0.3">
      <c r="B27" s="26"/>
      <c r="G27" s="42" t="s">
        <v>55</v>
      </c>
      <c r="H27" s="41">
        <v>14</v>
      </c>
    </row>
    <row r="28" spans="1:10" x14ac:dyDescent="0.3">
      <c r="B28" s="26"/>
      <c r="G28" s="42" t="s">
        <v>62</v>
      </c>
      <c r="H28" s="41">
        <v>15</v>
      </c>
    </row>
    <row r="29" spans="1:10" x14ac:dyDescent="0.3">
      <c r="B29" s="26"/>
      <c r="G29" s="42" t="s">
        <v>63</v>
      </c>
      <c r="H29" s="41">
        <v>16</v>
      </c>
    </row>
    <row r="30" spans="1:10" ht="15" thickBot="1" x14ac:dyDescent="0.35">
      <c r="B30" s="26"/>
      <c r="G30" s="43" t="s">
        <v>64</v>
      </c>
      <c r="H30" s="44">
        <v>17</v>
      </c>
    </row>
    <row r="31" spans="1:10" x14ac:dyDescent="0.3">
      <c r="B31" s="26"/>
    </row>
    <row r="32" spans="1:10" x14ac:dyDescent="0.3">
      <c r="B32" s="26"/>
    </row>
  </sheetData>
  <mergeCells count="1">
    <mergeCell ref="A15:D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0E04-3E92-4CCF-AC20-EDB41B5DB700}">
  <dimension ref="A18:G25"/>
  <sheetViews>
    <sheetView zoomScale="55" zoomScaleNormal="55" workbookViewId="0">
      <selection activeCell="D23" sqref="D23"/>
    </sheetView>
  </sheetViews>
  <sheetFormatPr defaultRowHeight="14.4" x14ac:dyDescent="0.3"/>
  <cols>
    <col min="1" max="1" width="17.6640625" customWidth="1"/>
    <col min="2" max="2" width="17.88671875" customWidth="1"/>
    <col min="3" max="3" width="34.6640625" customWidth="1"/>
    <col min="4" max="4" width="29.44140625" customWidth="1"/>
    <col min="5" max="5" width="18.109375" customWidth="1"/>
    <col min="6" max="6" width="22.88671875" customWidth="1"/>
    <col min="7" max="7" width="34.21875" customWidth="1"/>
  </cols>
  <sheetData>
    <row r="18" spans="1:7" x14ac:dyDescent="0.3">
      <c r="A18" s="64" t="s">
        <v>65</v>
      </c>
      <c r="B18" s="64"/>
      <c r="C18" s="64"/>
      <c r="D18" s="64"/>
    </row>
    <row r="19" spans="1:7" x14ac:dyDescent="0.3">
      <c r="A19" s="1" t="s">
        <v>14</v>
      </c>
      <c r="B19" s="1" t="s">
        <v>20</v>
      </c>
      <c r="C19" s="45" t="s">
        <v>24</v>
      </c>
      <c r="D19" s="45" t="s">
        <v>6</v>
      </c>
      <c r="E19" s="45" t="s">
        <v>48</v>
      </c>
      <c r="F19" s="45" t="s">
        <v>66</v>
      </c>
      <c r="G19" s="45" t="s">
        <v>6</v>
      </c>
    </row>
    <row r="20" spans="1:7" x14ac:dyDescent="0.3">
      <c r="A20" s="30">
        <v>45174</v>
      </c>
      <c r="B20" s="25">
        <v>45204</v>
      </c>
      <c r="C20" s="54">
        <f>NETWORKDAYS(A20,B20)</f>
        <v>23</v>
      </c>
      <c r="D20" s="47" t="str">
        <f ca="1">_xlfn.FORMULATEXT(C20)</f>
        <v>=NETWORKDAYS(A20,B20)</v>
      </c>
      <c r="E20" s="53">
        <v>45201</v>
      </c>
      <c r="F20" s="54">
        <f>NETWORKDAYS(A20,B20,$E$20:$E$24)</f>
        <v>22</v>
      </c>
      <c r="G20" s="47" t="str">
        <f ca="1">_xlfn.FORMULATEXT(F20)</f>
        <v>=NETWORKDAYS(A20,B20,$E$20:$E$24)</v>
      </c>
    </row>
    <row r="21" spans="1:7" x14ac:dyDescent="0.3">
      <c r="A21" s="30">
        <v>45174</v>
      </c>
      <c r="B21" s="25">
        <v>45235</v>
      </c>
      <c r="C21" s="54">
        <f t="shared" ref="C21:C24" si="0">NETWORKDAYS(A21,B21)</f>
        <v>44</v>
      </c>
      <c r="D21" s="47" t="str">
        <f t="shared" ref="D21:D24" ca="1" si="1">_xlfn.FORMULATEXT(C21)</f>
        <v>=NETWORKDAYS(A21,B21)</v>
      </c>
      <c r="E21" s="53">
        <v>45232</v>
      </c>
      <c r="F21" s="54">
        <f t="shared" ref="F21:F24" si="2">NETWORKDAYS(A21,B21,$E$20:$E$24)</f>
        <v>42</v>
      </c>
      <c r="G21" s="47" t="str">
        <f t="shared" ref="G21:G24" ca="1" si="3">_xlfn.FORMULATEXT(F21)</f>
        <v>=NETWORKDAYS(A21,B21,$E$20:$E$24)</v>
      </c>
    </row>
    <row r="22" spans="1:7" x14ac:dyDescent="0.3">
      <c r="A22" s="30">
        <v>45174</v>
      </c>
      <c r="B22" s="29">
        <v>45265</v>
      </c>
      <c r="C22" s="54">
        <f t="shared" si="0"/>
        <v>66</v>
      </c>
      <c r="D22" s="47" t="str">
        <f t="shared" ca="1" si="1"/>
        <v>=NETWORKDAYS(A22,B22)</v>
      </c>
      <c r="E22" s="53">
        <v>45262</v>
      </c>
      <c r="F22" s="54">
        <f t="shared" si="2"/>
        <v>64</v>
      </c>
      <c r="G22" s="47" t="str">
        <f t="shared" ca="1" si="3"/>
        <v>=NETWORKDAYS(A22,B22,$E$20:$E$24)</v>
      </c>
    </row>
    <row r="23" spans="1:7" x14ac:dyDescent="0.3">
      <c r="A23" s="30">
        <v>45174</v>
      </c>
      <c r="B23" s="29">
        <v>45296</v>
      </c>
      <c r="C23" s="54">
        <f t="shared" si="0"/>
        <v>89</v>
      </c>
      <c r="D23" s="47" t="str">
        <f t="shared" ca="1" si="1"/>
        <v>=NETWORKDAYS(A23,B23)</v>
      </c>
      <c r="E23" s="53">
        <v>45293</v>
      </c>
      <c r="F23" s="54">
        <f t="shared" si="2"/>
        <v>86</v>
      </c>
      <c r="G23" s="47" t="str">
        <f t="shared" ca="1" si="3"/>
        <v>=NETWORKDAYS(A23,B23,$E$20:$E$24)</v>
      </c>
    </row>
    <row r="24" spans="1:7" x14ac:dyDescent="0.3">
      <c r="A24" s="30">
        <v>45174</v>
      </c>
      <c r="B24" s="29">
        <v>45327</v>
      </c>
      <c r="C24" s="54">
        <f t="shared" si="0"/>
        <v>110</v>
      </c>
      <c r="D24" s="47" t="str">
        <f t="shared" ca="1" si="1"/>
        <v>=NETWORKDAYS(A24,B24)</v>
      </c>
      <c r="E24" s="53">
        <v>45324</v>
      </c>
      <c r="F24" s="54">
        <f t="shared" si="2"/>
        <v>106</v>
      </c>
      <c r="G24" s="47" t="str">
        <f t="shared" ca="1" si="3"/>
        <v>=NETWORKDAYS(A24,B24,$E$20:$E$24)</v>
      </c>
    </row>
    <row r="25" spans="1:7" x14ac:dyDescent="0.3">
      <c r="C25" s="54"/>
      <c r="D25" s="51"/>
      <c r="E25" s="51"/>
      <c r="F25" s="51"/>
      <c r="G25" s="47"/>
    </row>
  </sheetData>
  <mergeCells count="1">
    <mergeCell ref="A18:D1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9761-1392-444F-9D2F-0129FD45B32E}">
  <dimension ref="A1"/>
  <sheetViews>
    <sheetView zoomScale="55" zoomScaleNormal="55" workbookViewId="0">
      <selection activeCell="K24" sqref="K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B6F-3431-4E9E-A54A-0601A6C11C18}">
  <dimension ref="A18:D24"/>
  <sheetViews>
    <sheetView tabSelected="1" zoomScale="70" zoomScaleNormal="70" workbookViewId="0">
      <selection activeCell="K17" sqref="K17"/>
    </sheetView>
  </sheetViews>
  <sheetFormatPr defaultRowHeight="14.4" x14ac:dyDescent="0.3"/>
  <cols>
    <col min="1" max="1" width="13.6640625" customWidth="1"/>
    <col min="2" max="2" width="15.6640625" bestFit="1" customWidth="1"/>
    <col min="3" max="3" width="13.109375" customWidth="1"/>
    <col min="4" max="4" width="16.5546875" customWidth="1"/>
  </cols>
  <sheetData>
    <row r="18" spans="1:4" x14ac:dyDescent="0.3">
      <c r="A18" s="1" t="s">
        <v>14</v>
      </c>
      <c r="B18" s="1" t="s">
        <v>67</v>
      </c>
      <c r="C18" s="1" t="s">
        <v>24</v>
      </c>
      <c r="D18" s="1" t="s">
        <v>6</v>
      </c>
    </row>
    <row r="19" spans="1:4" x14ac:dyDescent="0.3">
      <c r="A19" s="29">
        <v>42828</v>
      </c>
      <c r="B19" s="26" t="s">
        <v>68</v>
      </c>
      <c r="C19" s="68"/>
      <c r="D19" s="26"/>
    </row>
    <row r="20" spans="1:4" x14ac:dyDescent="0.3">
      <c r="A20" s="29">
        <v>42829</v>
      </c>
      <c r="B20" s="26" t="s">
        <v>69</v>
      </c>
      <c r="C20" s="29"/>
      <c r="D20" s="26"/>
    </row>
    <row r="21" spans="1:4" x14ac:dyDescent="0.3">
      <c r="A21" s="29">
        <v>42830</v>
      </c>
      <c r="B21" s="26" t="s">
        <v>70</v>
      </c>
      <c r="C21" s="29"/>
      <c r="D21" s="26"/>
    </row>
    <row r="22" spans="1:4" x14ac:dyDescent="0.3">
      <c r="A22" s="29">
        <v>42831</v>
      </c>
      <c r="B22" s="26" t="s">
        <v>71</v>
      </c>
      <c r="C22" s="29"/>
      <c r="D22" s="26"/>
    </row>
    <row r="23" spans="1:4" x14ac:dyDescent="0.3">
      <c r="A23" s="29">
        <v>42832</v>
      </c>
      <c r="B23" s="26" t="s">
        <v>72</v>
      </c>
      <c r="C23" s="29"/>
      <c r="D23" s="26"/>
    </row>
    <row r="24" spans="1:4" x14ac:dyDescent="0.3">
      <c r="A24" s="29">
        <v>42833</v>
      </c>
      <c r="B24" s="26" t="s">
        <v>73</v>
      </c>
      <c r="C24" s="29"/>
      <c r="D24" s="26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607E-2659-4DA2-BB1A-8FA28071CBC1}">
  <dimension ref="A14:E18"/>
  <sheetViews>
    <sheetView zoomScale="70" zoomScaleNormal="70" workbookViewId="0">
      <selection activeCell="D25" sqref="D25"/>
    </sheetView>
  </sheetViews>
  <sheetFormatPr defaultRowHeight="14.4" x14ac:dyDescent="0.3"/>
  <cols>
    <col min="1" max="1" width="16.109375" customWidth="1"/>
    <col min="2" max="2" width="15" bestFit="1" customWidth="1"/>
    <col min="3" max="3" width="28" customWidth="1"/>
    <col min="4" max="4" width="24.5546875" customWidth="1"/>
    <col min="5" max="5" width="25.44140625" customWidth="1"/>
  </cols>
  <sheetData>
    <row r="14" spans="1:5" x14ac:dyDescent="0.3">
      <c r="A14" s="1" t="s">
        <v>74</v>
      </c>
      <c r="B14" s="1" t="s">
        <v>75</v>
      </c>
      <c r="C14" s="45" t="s">
        <v>76</v>
      </c>
      <c r="D14" s="45" t="s">
        <v>77</v>
      </c>
      <c r="E14" s="45" t="s">
        <v>6</v>
      </c>
    </row>
    <row r="15" spans="1:5" x14ac:dyDescent="0.3">
      <c r="A15" s="14">
        <v>45174</v>
      </c>
      <c r="B15">
        <v>30</v>
      </c>
      <c r="C15" s="55">
        <f>A15+B15</f>
        <v>45204</v>
      </c>
      <c r="D15" s="56">
        <f ca="1">A15-TODAY()</f>
        <v>-547</v>
      </c>
      <c r="E15" s="55" t="str">
        <f ca="1">_xlfn.FORMULATEXT(D15)</f>
        <v>=A15-TODAY()</v>
      </c>
    </row>
    <row r="16" spans="1:5" x14ac:dyDescent="0.3">
      <c r="A16" s="14">
        <v>45174</v>
      </c>
      <c r="B16">
        <v>60</v>
      </c>
      <c r="C16" s="55">
        <f t="shared" ref="C16:C18" si="0">A16+B16</f>
        <v>45234</v>
      </c>
      <c r="D16" s="56">
        <f t="shared" ref="D16:D18" ca="1" si="1">A16-TODAY()</f>
        <v>-547</v>
      </c>
      <c r="E16" s="55" t="str">
        <f t="shared" ref="E16:E18" ca="1" si="2">_xlfn.FORMULATEXT(D16)</f>
        <v>=A16-TODAY()</v>
      </c>
    </row>
    <row r="17" spans="1:5" x14ac:dyDescent="0.3">
      <c r="A17" s="14">
        <v>45174</v>
      </c>
      <c r="B17">
        <v>58</v>
      </c>
      <c r="C17" s="55">
        <f t="shared" si="0"/>
        <v>45232</v>
      </c>
      <c r="D17" s="56">
        <f t="shared" ca="1" si="1"/>
        <v>-547</v>
      </c>
      <c r="E17" s="55" t="str">
        <f t="shared" ca="1" si="2"/>
        <v>=A17-TODAY()</v>
      </c>
    </row>
    <row r="18" spans="1:5" x14ac:dyDescent="0.3">
      <c r="A18" s="14">
        <v>45174</v>
      </c>
      <c r="B18">
        <v>86</v>
      </c>
      <c r="C18" s="55">
        <f t="shared" si="0"/>
        <v>45260</v>
      </c>
      <c r="D18" s="56">
        <f t="shared" ca="1" si="1"/>
        <v>-547</v>
      </c>
      <c r="E18" s="55" t="str">
        <f t="shared" ca="1" si="2"/>
        <v>=A18-TODAY()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C6F0-BEFC-43DC-A352-DBA6BED93800}">
  <dimension ref="A130:O151"/>
  <sheetViews>
    <sheetView topLeftCell="A122" zoomScale="70" zoomScaleNormal="70" workbookViewId="0">
      <selection activeCell="D148" sqref="D148"/>
    </sheetView>
  </sheetViews>
  <sheetFormatPr defaultRowHeight="14.4" x14ac:dyDescent="0.3"/>
  <cols>
    <col min="3" max="3" width="11.88671875" customWidth="1"/>
    <col min="4" max="4" width="23" customWidth="1"/>
    <col min="5" max="5" width="24.6640625" customWidth="1"/>
    <col min="12" max="12" width="15.77734375" customWidth="1"/>
    <col min="13" max="13" width="25.88671875" customWidth="1"/>
  </cols>
  <sheetData>
    <row r="130" spans="1:15" x14ac:dyDescent="0.3">
      <c r="A130" s="57" t="s">
        <v>0</v>
      </c>
      <c r="B130" s="57"/>
      <c r="C130" s="57"/>
      <c r="D130" s="57"/>
      <c r="E130" s="57"/>
      <c r="I130" s="58" t="s">
        <v>1</v>
      </c>
      <c r="J130" s="58"/>
      <c r="K130" s="58"/>
      <c r="L130" s="58"/>
      <c r="M130" s="58"/>
    </row>
    <row r="131" spans="1:15" x14ac:dyDescent="0.3">
      <c r="A131" s="1" t="s">
        <v>2</v>
      </c>
      <c r="B131" s="1" t="s">
        <v>3</v>
      </c>
      <c r="C131" s="1" t="s">
        <v>4</v>
      </c>
      <c r="D131" s="45" t="s">
        <v>5</v>
      </c>
      <c r="E131" s="45" t="s">
        <v>6</v>
      </c>
      <c r="F131" s="1" t="s">
        <v>7</v>
      </c>
      <c r="G131" s="1"/>
      <c r="H131" s="1"/>
      <c r="I131" s="1" t="s">
        <v>2</v>
      </c>
      <c r="J131" s="1" t="s">
        <v>3</v>
      </c>
      <c r="K131" s="1" t="s">
        <v>4</v>
      </c>
      <c r="L131" s="45" t="s">
        <v>5</v>
      </c>
      <c r="M131" s="45" t="s">
        <v>6</v>
      </c>
      <c r="N131" s="1"/>
      <c r="O131" s="1"/>
    </row>
    <row r="132" spans="1:15" x14ac:dyDescent="0.3">
      <c r="A132" s="3">
        <v>31</v>
      </c>
      <c r="B132" s="3">
        <v>5</v>
      </c>
      <c r="C132" s="3">
        <v>2023</v>
      </c>
      <c r="D132" s="46">
        <f>DATE(C132,B132,A132)</f>
        <v>45077</v>
      </c>
      <c r="E132" s="47" t="str">
        <f ca="1">_xlfn.FORMULATEXT(D132)</f>
        <v>=DATE(C132,B132,A132)</v>
      </c>
      <c r="I132">
        <v>1</v>
      </c>
      <c r="J132">
        <v>1</v>
      </c>
      <c r="K132" s="4">
        <v>1</v>
      </c>
      <c r="L132" s="48">
        <f>DATE(K132,J132,I132)</f>
        <v>367</v>
      </c>
      <c r="M132" s="49" t="str">
        <f ca="1">_xlfn.FORMULATEXT(L132)</f>
        <v>=DATE(K132,J132,I132)</v>
      </c>
    </row>
    <row r="133" spans="1:15" x14ac:dyDescent="0.3">
      <c r="A133" s="3">
        <v>21</v>
      </c>
      <c r="B133" s="3">
        <v>9</v>
      </c>
      <c r="C133" s="3">
        <v>2023</v>
      </c>
      <c r="D133" s="46">
        <f t="shared" ref="D133:D135" si="0">DATE(C133,B133,A133)</f>
        <v>45190</v>
      </c>
      <c r="E133" s="47" t="str">
        <f ca="1">_xlfn.FORMULATEXT(D133)</f>
        <v>=DATE(C133,B133,A133)</v>
      </c>
      <c r="I133">
        <v>1</v>
      </c>
      <c r="J133">
        <v>1</v>
      </c>
      <c r="K133" s="4">
        <v>112</v>
      </c>
      <c r="L133" s="48">
        <f t="shared" ref="L133:L137" si="1">DATE(K133,J133,I133)</f>
        <v>40909</v>
      </c>
      <c r="M133" s="49" t="str">
        <f t="shared" ref="M133:M137" ca="1" si="2">_xlfn.FORMULATEXT(L133)</f>
        <v>=DATE(K133,J133,I133)</v>
      </c>
    </row>
    <row r="134" spans="1:15" x14ac:dyDescent="0.3">
      <c r="A134" s="3">
        <v>11</v>
      </c>
      <c r="B134" s="3" t="s">
        <v>8</v>
      </c>
      <c r="C134" s="3">
        <v>2023</v>
      </c>
      <c r="D134" s="46" t="e">
        <f>DATE(C134,B134,A134)</f>
        <v>#VALUE!</v>
      </c>
      <c r="E134" s="47" t="s">
        <v>78</v>
      </c>
      <c r="I134">
        <v>1</v>
      </c>
      <c r="J134">
        <v>1</v>
      </c>
      <c r="K134" s="4">
        <v>0</v>
      </c>
      <c r="L134" s="48">
        <f t="shared" si="1"/>
        <v>1</v>
      </c>
      <c r="M134" s="49" t="str">
        <f t="shared" ca="1" si="2"/>
        <v>=DATE(K134,J134,I134)</v>
      </c>
    </row>
    <row r="135" spans="1:15" x14ac:dyDescent="0.3">
      <c r="A135" s="3" t="str">
        <f>"12"</f>
        <v>12</v>
      </c>
      <c r="B135" s="3" t="str">
        <f>"1"</f>
        <v>1</v>
      </c>
      <c r="C135" s="3" t="str">
        <f>"2023"</f>
        <v>2023</v>
      </c>
      <c r="D135" s="46">
        <f t="shared" si="0"/>
        <v>44938</v>
      </c>
      <c r="E135" s="47" t="str">
        <f ca="1">_xlfn.FORMULATEXT(D135)</f>
        <v>=DATE(C135,B135,A135)</v>
      </c>
      <c r="F135" t="s">
        <v>9</v>
      </c>
      <c r="I135">
        <v>1</v>
      </c>
      <c r="J135">
        <v>1</v>
      </c>
      <c r="K135">
        <v>1900</v>
      </c>
      <c r="L135" s="48">
        <f t="shared" si="1"/>
        <v>1</v>
      </c>
      <c r="M135" s="49" t="str">
        <f t="shared" ca="1" si="2"/>
        <v>=DATE(K135,J135,I135)</v>
      </c>
    </row>
    <row r="136" spans="1:15" x14ac:dyDescent="0.3">
      <c r="A136" s="3"/>
      <c r="B136" s="3"/>
      <c r="C136" s="3"/>
      <c r="D136" s="3"/>
      <c r="E136" s="3"/>
      <c r="I136">
        <v>1</v>
      </c>
      <c r="J136">
        <v>1</v>
      </c>
      <c r="K136">
        <v>1901</v>
      </c>
      <c r="L136" s="48">
        <f t="shared" si="1"/>
        <v>367</v>
      </c>
      <c r="M136" s="49" t="str">
        <f t="shared" ca="1" si="2"/>
        <v>=DATE(K136,J136,I136)</v>
      </c>
    </row>
    <row r="137" spans="1:15" x14ac:dyDescent="0.3">
      <c r="A137" s="3"/>
      <c r="B137" s="3"/>
      <c r="C137" s="3"/>
      <c r="D137" s="3"/>
      <c r="E137" s="3"/>
      <c r="I137">
        <v>1</v>
      </c>
      <c r="J137">
        <v>1</v>
      </c>
      <c r="K137" s="5">
        <v>-1</v>
      </c>
      <c r="L137" s="48" t="e">
        <f t="shared" si="1"/>
        <v>#NUM!</v>
      </c>
      <c r="M137" s="49" t="str">
        <f t="shared" ca="1" si="2"/>
        <v>=DATE(K137,J137,I137)</v>
      </c>
    </row>
    <row r="138" spans="1:15" x14ac:dyDescent="0.3">
      <c r="A138" s="59" t="s">
        <v>10</v>
      </c>
      <c r="B138" s="59"/>
      <c r="C138" s="59"/>
      <c r="D138" s="59"/>
      <c r="E138" s="59"/>
    </row>
    <row r="139" spans="1:15" x14ac:dyDescent="0.3">
      <c r="A139" s="1" t="s">
        <v>2</v>
      </c>
      <c r="B139" s="1" t="s">
        <v>3</v>
      </c>
      <c r="C139" s="1" t="s">
        <v>4</v>
      </c>
      <c r="D139" s="45" t="s">
        <v>5</v>
      </c>
      <c r="E139" s="45" t="s">
        <v>6</v>
      </c>
      <c r="F139" s="3"/>
      <c r="G139" s="3"/>
      <c r="H139" s="3"/>
      <c r="I139" s="57" t="s">
        <v>11</v>
      </c>
      <c r="J139" s="57"/>
      <c r="K139" s="57"/>
      <c r="L139" s="57"/>
      <c r="M139" s="57"/>
      <c r="N139" s="3"/>
      <c r="O139" s="3"/>
    </row>
    <row r="140" spans="1:15" x14ac:dyDescent="0.3">
      <c r="A140" s="1">
        <v>32</v>
      </c>
      <c r="B140" s="3">
        <v>5</v>
      </c>
      <c r="C140" s="3">
        <v>2023</v>
      </c>
      <c r="D140" s="46">
        <f>DATE(C140,B140,A140)</f>
        <v>45078</v>
      </c>
      <c r="E140" s="47" t="str">
        <f ca="1">_xlfn.FORMULATEXT(D140)</f>
        <v>=DATE(C140,B140,A140)</v>
      </c>
      <c r="I140" s="2" t="s">
        <v>2</v>
      </c>
      <c r="J140" s="6" t="s">
        <v>3</v>
      </c>
      <c r="K140" s="6" t="s">
        <v>4</v>
      </c>
      <c r="L140" s="6" t="s">
        <v>5</v>
      </c>
      <c r="M140" s="6" t="s">
        <v>6</v>
      </c>
    </row>
    <row r="141" spans="1:15" x14ac:dyDescent="0.3">
      <c r="A141" s="1">
        <v>33</v>
      </c>
      <c r="B141" s="3">
        <v>5</v>
      </c>
      <c r="C141" s="3">
        <v>2023</v>
      </c>
      <c r="D141" s="46">
        <f t="shared" ref="D141:D148" si="3">DATE(C141,B141,A141)</f>
        <v>45079</v>
      </c>
      <c r="E141" s="47" t="str">
        <f t="shared" ref="E141:E148" ca="1" si="4">_xlfn.FORMULATEXT(D141)</f>
        <v>=DATE(C141,B141,A141)</v>
      </c>
      <c r="I141">
        <v>1</v>
      </c>
      <c r="J141">
        <v>12</v>
      </c>
      <c r="K141">
        <v>2023</v>
      </c>
      <c r="L141" s="50">
        <f>DATE(K141,J141,I141)</f>
        <v>45261</v>
      </c>
      <c r="M141" s="51" t="str">
        <f ca="1">_xlfn.FORMULATEXT(L141)</f>
        <v>=DATE(K141,J141,I141)</v>
      </c>
    </row>
    <row r="142" spans="1:15" x14ac:dyDescent="0.3">
      <c r="A142" s="1">
        <v>34</v>
      </c>
      <c r="B142" s="3">
        <v>5</v>
      </c>
      <c r="C142" s="3">
        <v>2023</v>
      </c>
      <c r="D142" s="46">
        <f t="shared" si="3"/>
        <v>45080</v>
      </c>
      <c r="E142" s="47" t="str">
        <f t="shared" ca="1" si="4"/>
        <v>=DATE(C142,B142,A142)</v>
      </c>
      <c r="I142">
        <v>1</v>
      </c>
      <c r="J142" s="5">
        <v>-1</v>
      </c>
      <c r="K142">
        <v>2023</v>
      </c>
      <c r="L142" s="52">
        <f>DATE(K142,J142,I142)</f>
        <v>44866</v>
      </c>
      <c r="M142" s="51" t="str">
        <f t="shared" ref="M142:M149" ca="1" si="5">_xlfn.FORMULATEXT(L142)</f>
        <v>=DATE(K142,J142,I142)</v>
      </c>
    </row>
    <row r="143" spans="1:15" x14ac:dyDescent="0.3">
      <c r="A143" s="7">
        <v>-1</v>
      </c>
      <c r="B143" s="3">
        <v>5</v>
      </c>
      <c r="C143" s="3">
        <v>2023</v>
      </c>
      <c r="D143" s="46">
        <f t="shared" si="3"/>
        <v>45045</v>
      </c>
      <c r="E143" s="47" t="str">
        <f t="shared" ca="1" si="4"/>
        <v>=DATE(C143,B143,A143)</v>
      </c>
      <c r="I143">
        <v>1</v>
      </c>
      <c r="J143" s="5">
        <v>-2</v>
      </c>
      <c r="K143">
        <v>2023</v>
      </c>
      <c r="L143" s="52">
        <f>DATE(K143,J143,I143)</f>
        <v>44835</v>
      </c>
      <c r="M143" s="51" t="str">
        <f t="shared" ca="1" si="5"/>
        <v>=DATE(K143,J143,I143)</v>
      </c>
    </row>
    <row r="144" spans="1:15" x14ac:dyDescent="0.3">
      <c r="A144" s="7">
        <v>-2</v>
      </c>
      <c r="B144" s="3">
        <v>5</v>
      </c>
      <c r="C144" s="3">
        <v>2023</v>
      </c>
      <c r="D144" s="46">
        <f t="shared" si="3"/>
        <v>45044</v>
      </c>
      <c r="E144" s="47" t="str">
        <f t="shared" ca="1" si="4"/>
        <v>=DATE(C144,B144,A144)</v>
      </c>
      <c r="L144" s="50"/>
      <c r="M144" s="51"/>
    </row>
    <row r="145" spans="1:15" x14ac:dyDescent="0.3">
      <c r="A145" s="7">
        <v>-3</v>
      </c>
      <c r="B145" s="3">
        <v>5</v>
      </c>
      <c r="C145" s="3">
        <v>2023</v>
      </c>
      <c r="D145" s="46">
        <f t="shared" si="3"/>
        <v>45043</v>
      </c>
      <c r="E145" s="47" t="str">
        <f t="shared" ca="1" si="4"/>
        <v>=DATE(C145,B145,A145)</v>
      </c>
      <c r="I145">
        <v>1</v>
      </c>
      <c r="J145" s="4">
        <v>13</v>
      </c>
      <c r="K145">
        <v>2023</v>
      </c>
      <c r="L145" s="52">
        <f>DATE(K145,J145,I145)</f>
        <v>45292</v>
      </c>
      <c r="M145" s="51" t="str">
        <f t="shared" ca="1" si="5"/>
        <v>=DATE(K145,J145,I145)</v>
      </c>
    </row>
    <row r="146" spans="1:15" x14ac:dyDescent="0.3">
      <c r="A146" s="8">
        <v>61</v>
      </c>
      <c r="B146" s="3">
        <v>5</v>
      </c>
      <c r="C146" s="3">
        <v>2023</v>
      </c>
      <c r="D146" s="46">
        <f t="shared" si="3"/>
        <v>45107</v>
      </c>
      <c r="E146" s="47" t="str">
        <f t="shared" ca="1" si="4"/>
        <v>=DATE(C146,B146,A146)</v>
      </c>
      <c r="I146">
        <v>1</v>
      </c>
      <c r="J146" s="4">
        <v>14</v>
      </c>
      <c r="K146">
        <v>2023</v>
      </c>
      <c r="L146" s="52">
        <f t="shared" ref="L146:L149" si="6">DATE(K146,J146,I146)</f>
        <v>45323</v>
      </c>
      <c r="M146" s="51" t="str">
        <f t="shared" ca="1" si="5"/>
        <v>=DATE(K146,J146,I146)</v>
      </c>
    </row>
    <row r="147" spans="1:15" x14ac:dyDescent="0.3">
      <c r="A147" s="8">
        <v>39</v>
      </c>
      <c r="B147" s="3">
        <v>5</v>
      </c>
      <c r="C147" s="3">
        <v>2023</v>
      </c>
      <c r="D147" s="46">
        <f t="shared" si="3"/>
        <v>45085</v>
      </c>
      <c r="E147" s="47" t="str">
        <f t="shared" ca="1" si="4"/>
        <v>=DATE(C147,B147,A147)</v>
      </c>
      <c r="I147">
        <v>1</v>
      </c>
      <c r="J147" s="4">
        <v>25</v>
      </c>
      <c r="K147">
        <v>2023</v>
      </c>
      <c r="L147" s="52">
        <f t="shared" si="6"/>
        <v>45658</v>
      </c>
      <c r="M147" s="51" t="str">
        <f t="shared" ca="1" si="5"/>
        <v>=DATE(K147,J147,I147)</v>
      </c>
    </row>
    <row r="148" spans="1:15" x14ac:dyDescent="0.3">
      <c r="A148" s="8">
        <v>183</v>
      </c>
      <c r="B148" s="8">
        <v>5</v>
      </c>
      <c r="C148" s="8">
        <v>2023</v>
      </c>
      <c r="D148" s="46">
        <f t="shared" si="3"/>
        <v>45229</v>
      </c>
      <c r="E148" s="47" t="str">
        <f t="shared" ca="1" si="4"/>
        <v>=DATE(C148,B148,A148)</v>
      </c>
      <c r="F148" s="6"/>
      <c r="G148" s="6"/>
      <c r="H148" s="6"/>
      <c r="I148" s="6">
        <v>1</v>
      </c>
      <c r="J148" s="6">
        <v>-12</v>
      </c>
      <c r="K148" s="6">
        <v>2023</v>
      </c>
      <c r="L148" s="52">
        <f t="shared" si="6"/>
        <v>44531</v>
      </c>
      <c r="M148" s="51" t="str">
        <f t="shared" ca="1" si="5"/>
        <v>=DATE(K148,J148,I148)</v>
      </c>
      <c r="N148" s="6"/>
      <c r="O148" s="6"/>
    </row>
    <row r="149" spans="1:15" x14ac:dyDescent="0.3">
      <c r="A149" s="4">
        <f>31+30+31+31+30+30</f>
        <v>183</v>
      </c>
      <c r="B149" s="4" t="str">
        <f ca="1">_xlfn.FORMULATEXT(A149)</f>
        <v>=31+30+31+31+30+30</v>
      </c>
      <c r="C149" s="3"/>
      <c r="D149" s="47"/>
      <c r="E149" s="47"/>
      <c r="I149">
        <v>1</v>
      </c>
      <c r="J149">
        <v>-13</v>
      </c>
      <c r="K149">
        <v>2023</v>
      </c>
      <c r="L149" s="52">
        <f t="shared" si="6"/>
        <v>44501</v>
      </c>
      <c r="M149" s="51" t="str">
        <f t="shared" ca="1" si="5"/>
        <v>=DATE(K149,J149,I149)</v>
      </c>
    </row>
    <row r="150" spans="1:15" x14ac:dyDescent="0.3">
      <c r="A150" s="3"/>
      <c r="B150" s="3"/>
      <c r="C150" s="3"/>
      <c r="D150" s="3"/>
      <c r="E150" s="3"/>
      <c r="L150" s="51"/>
      <c r="M150" s="51"/>
    </row>
    <row r="151" spans="1:15" x14ac:dyDescent="0.3">
      <c r="A151" s="3"/>
      <c r="B151" s="3"/>
      <c r="C151" s="3"/>
      <c r="D151" s="3"/>
      <c r="E151" s="3"/>
    </row>
  </sheetData>
  <mergeCells count="4">
    <mergeCell ref="A130:E130"/>
    <mergeCell ref="I130:M130"/>
    <mergeCell ref="A138:E138"/>
    <mergeCell ref="I139:M1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6D9E-A7EE-473A-92F3-36EE02842500}">
  <dimension ref="A1:H19"/>
  <sheetViews>
    <sheetView topLeftCell="B1" workbookViewId="0">
      <selection activeCell="G13" sqref="G13"/>
    </sheetView>
  </sheetViews>
  <sheetFormatPr defaultRowHeight="14.4" x14ac:dyDescent="0.3"/>
  <cols>
    <col min="1" max="1" width="11.21875" customWidth="1"/>
    <col min="2" max="2" width="16.6640625" customWidth="1"/>
    <col min="3" max="3" width="17.88671875" customWidth="1"/>
    <col min="5" max="5" width="16.33203125" customWidth="1"/>
    <col min="6" max="6" width="17.21875" customWidth="1"/>
    <col min="7" max="7" width="20.109375" customWidth="1"/>
  </cols>
  <sheetData>
    <row r="1" spans="1:8" x14ac:dyDescent="0.3">
      <c r="A1" s="60" t="s">
        <v>12</v>
      </c>
      <c r="B1" s="61"/>
      <c r="C1" s="62"/>
      <c r="D1" s="6"/>
      <c r="E1" s="60" t="s">
        <v>13</v>
      </c>
      <c r="F1" s="61"/>
      <c r="G1" s="62"/>
      <c r="H1" s="6"/>
    </row>
    <row r="2" spans="1:8" x14ac:dyDescent="0.3">
      <c r="A2" s="9" t="s">
        <v>14</v>
      </c>
      <c r="B2" s="6" t="s">
        <v>15</v>
      </c>
      <c r="C2" s="65" t="s">
        <v>16</v>
      </c>
      <c r="D2" s="6"/>
      <c r="E2" s="9" t="s">
        <v>14</v>
      </c>
      <c r="F2" s="6" t="s">
        <v>15</v>
      </c>
      <c r="G2" s="65" t="s">
        <v>17</v>
      </c>
      <c r="H2" s="6"/>
    </row>
    <row r="3" spans="1:8" x14ac:dyDescent="0.3">
      <c r="A3" s="11">
        <v>45174</v>
      </c>
      <c r="B3">
        <v>5</v>
      </c>
      <c r="C3" s="66">
        <f>A3+B3</f>
        <v>45179</v>
      </c>
      <c r="E3" s="11">
        <v>45174</v>
      </c>
      <c r="F3">
        <v>5</v>
      </c>
      <c r="G3" s="66">
        <f>E3-F3</f>
        <v>45169</v>
      </c>
    </row>
    <row r="4" spans="1:8" x14ac:dyDescent="0.3">
      <c r="A4" s="11">
        <v>45174</v>
      </c>
      <c r="B4">
        <v>10</v>
      </c>
      <c r="C4" s="66">
        <f t="shared" ref="C4:C7" si="0">A4+B4</f>
        <v>45184</v>
      </c>
      <c r="E4" s="11">
        <v>45174</v>
      </c>
      <c r="F4">
        <v>10</v>
      </c>
      <c r="G4" s="66">
        <f t="shared" ref="G4:G7" si="1">E4-F4</f>
        <v>45164</v>
      </c>
    </row>
    <row r="5" spans="1:8" x14ac:dyDescent="0.3">
      <c r="A5" s="11">
        <v>45174</v>
      </c>
      <c r="B5">
        <v>15</v>
      </c>
      <c r="C5" s="66">
        <f t="shared" si="0"/>
        <v>45189</v>
      </c>
      <c r="E5" s="11">
        <v>45174</v>
      </c>
      <c r="F5">
        <v>15</v>
      </c>
      <c r="G5" s="66">
        <f t="shared" si="1"/>
        <v>45159</v>
      </c>
    </row>
    <row r="6" spans="1:8" x14ac:dyDescent="0.3">
      <c r="A6" s="11">
        <v>45174</v>
      </c>
      <c r="B6">
        <v>20</v>
      </c>
      <c r="C6" s="66">
        <f t="shared" si="0"/>
        <v>45194</v>
      </c>
      <c r="E6" s="11">
        <v>45174</v>
      </c>
      <c r="F6">
        <v>20</v>
      </c>
      <c r="G6" s="66">
        <f t="shared" si="1"/>
        <v>45154</v>
      </c>
    </row>
    <row r="7" spans="1:8" ht="15" thickBot="1" x14ac:dyDescent="0.35">
      <c r="A7" s="12">
        <v>45174</v>
      </c>
      <c r="B7" s="13">
        <v>25</v>
      </c>
      <c r="C7" s="66">
        <f t="shared" si="0"/>
        <v>45199</v>
      </c>
      <c r="E7" s="12">
        <v>45174</v>
      </c>
      <c r="F7" s="13">
        <v>25</v>
      </c>
      <c r="G7" s="66">
        <f t="shared" si="1"/>
        <v>45149</v>
      </c>
    </row>
    <row r="8" spans="1:8" x14ac:dyDescent="0.3">
      <c r="C8" s="66" t="str">
        <f ca="1">_xlfn.FORMULATEXT(C3)</f>
        <v>=A3+B3</v>
      </c>
      <c r="G8" s="51" t="s">
        <v>80</v>
      </c>
    </row>
    <row r="10" spans="1:8" ht="15" thickBot="1" x14ac:dyDescent="0.35"/>
    <row r="11" spans="1:8" x14ac:dyDescent="0.3">
      <c r="A11" s="60" t="s">
        <v>18</v>
      </c>
      <c r="B11" s="61"/>
      <c r="C11" s="62"/>
      <c r="D11" s="6"/>
      <c r="E11" s="60" t="s">
        <v>19</v>
      </c>
      <c r="F11" s="61"/>
      <c r="G11" s="62"/>
      <c r="H11" s="6"/>
    </row>
    <row r="12" spans="1:8" x14ac:dyDescent="0.3">
      <c r="A12" s="9" t="s">
        <v>14</v>
      </c>
      <c r="B12" s="6" t="s">
        <v>20</v>
      </c>
      <c r="C12" s="65" t="s">
        <v>21</v>
      </c>
      <c r="D12" s="6"/>
      <c r="E12" s="9" t="s">
        <v>22</v>
      </c>
      <c r="F12" s="6" t="s">
        <v>23</v>
      </c>
      <c r="G12" s="10" t="s">
        <v>24</v>
      </c>
      <c r="H12" s="6"/>
    </row>
    <row r="13" spans="1:8" x14ac:dyDescent="0.3">
      <c r="A13" s="11">
        <v>45174</v>
      </c>
      <c r="B13" s="14">
        <v>45204</v>
      </c>
      <c r="C13" s="67">
        <f>B13-A13</f>
        <v>30</v>
      </c>
      <c r="E13" s="11">
        <v>45174</v>
      </c>
      <c r="F13" s="14">
        <v>45204</v>
      </c>
      <c r="G13" s="15"/>
    </row>
    <row r="14" spans="1:8" x14ac:dyDescent="0.3">
      <c r="A14" s="11">
        <v>45174</v>
      </c>
      <c r="B14" s="14">
        <v>45205</v>
      </c>
      <c r="C14" s="67">
        <f t="shared" ref="C14:C17" si="2">B14-A14</f>
        <v>31</v>
      </c>
      <c r="E14" s="11">
        <v>45174</v>
      </c>
      <c r="F14" s="14">
        <v>45204</v>
      </c>
      <c r="G14" s="15"/>
    </row>
    <row r="15" spans="1:8" ht="15" thickBot="1" x14ac:dyDescent="0.35">
      <c r="A15" s="11">
        <v>45174</v>
      </c>
      <c r="B15" s="14">
        <v>45206</v>
      </c>
      <c r="C15" s="67">
        <f t="shared" si="2"/>
        <v>32</v>
      </c>
      <c r="E15" s="12">
        <v>45174</v>
      </c>
      <c r="F15" s="16">
        <v>45174</v>
      </c>
      <c r="G15" s="17"/>
    </row>
    <row r="16" spans="1:8" x14ac:dyDescent="0.3">
      <c r="A16" s="11">
        <v>45174</v>
      </c>
      <c r="B16" s="14">
        <v>45207</v>
      </c>
      <c r="C16" s="67">
        <f t="shared" si="2"/>
        <v>33</v>
      </c>
    </row>
    <row r="17" spans="1:3" ht="15" thickBot="1" x14ac:dyDescent="0.35">
      <c r="A17" s="12">
        <v>45174</v>
      </c>
      <c r="B17" s="16">
        <v>45208</v>
      </c>
      <c r="C17" s="67">
        <f t="shared" si="2"/>
        <v>34</v>
      </c>
    </row>
    <row r="18" spans="1:3" x14ac:dyDescent="0.3">
      <c r="C18" s="51"/>
    </row>
    <row r="19" spans="1:3" x14ac:dyDescent="0.3">
      <c r="C19" s="51" t="s">
        <v>79</v>
      </c>
    </row>
  </sheetData>
  <mergeCells count="4">
    <mergeCell ref="A1:C1"/>
    <mergeCell ref="E1:G1"/>
    <mergeCell ref="A11:C11"/>
    <mergeCell ref="E11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748F-F7CB-455E-9B9B-3B8004206F23}">
  <dimension ref="A72:M88"/>
  <sheetViews>
    <sheetView topLeftCell="A65" zoomScale="85" zoomScaleNormal="85" workbookViewId="0">
      <selection activeCell="D74" sqref="D74"/>
    </sheetView>
  </sheetViews>
  <sheetFormatPr defaultRowHeight="14.4" x14ac:dyDescent="0.3"/>
  <cols>
    <col min="4" max="4" width="12.44140625" bestFit="1" customWidth="1"/>
    <col min="5" max="5" width="17.5546875" customWidth="1"/>
    <col min="12" max="12" width="12.44140625" bestFit="1" customWidth="1"/>
  </cols>
  <sheetData>
    <row r="72" spans="1:13" x14ac:dyDescent="0.3">
      <c r="A72" s="63" t="s">
        <v>25</v>
      </c>
      <c r="B72" s="63"/>
      <c r="C72" s="63"/>
      <c r="D72" s="63"/>
      <c r="E72" s="63"/>
      <c r="I72" s="64" t="s">
        <v>26</v>
      </c>
      <c r="J72" s="64"/>
      <c r="K72" s="64"/>
      <c r="L72" s="64"/>
      <c r="M72" s="64"/>
    </row>
    <row r="73" spans="1:13" x14ac:dyDescent="0.3">
      <c r="A73" s="1" t="s">
        <v>27</v>
      </c>
      <c r="B73" s="1" t="s">
        <v>28</v>
      </c>
      <c r="C73" s="1" t="s">
        <v>29</v>
      </c>
      <c r="D73" s="1" t="s">
        <v>30</v>
      </c>
      <c r="E73" s="1" t="s">
        <v>6</v>
      </c>
      <c r="F73" s="6" t="s">
        <v>7</v>
      </c>
      <c r="G73" s="6"/>
      <c r="H73" s="6"/>
      <c r="I73" s="1" t="s">
        <v>27</v>
      </c>
      <c r="J73" s="1" t="s">
        <v>28</v>
      </c>
      <c r="K73" s="1" t="s">
        <v>29</v>
      </c>
      <c r="L73" s="1" t="s">
        <v>30</v>
      </c>
      <c r="M73" s="1" t="s">
        <v>6</v>
      </c>
    </row>
    <row r="74" spans="1:13" x14ac:dyDescent="0.3">
      <c r="A74" s="3">
        <v>5</v>
      </c>
      <c r="B74" s="3">
        <v>44</v>
      </c>
      <c r="C74" s="3">
        <v>32</v>
      </c>
      <c r="D74" s="18"/>
      <c r="E74" s="3"/>
      <c r="I74">
        <v>1</v>
      </c>
      <c r="J74">
        <v>0</v>
      </c>
      <c r="K74">
        <v>0</v>
      </c>
      <c r="L74" s="19"/>
    </row>
    <row r="75" spans="1:13" x14ac:dyDescent="0.3">
      <c r="A75" s="3">
        <v>5</v>
      </c>
      <c r="B75" s="3">
        <v>21</v>
      </c>
      <c r="C75" s="3">
        <v>40</v>
      </c>
      <c r="D75" s="18"/>
      <c r="E75" s="3"/>
      <c r="I75">
        <v>1</v>
      </c>
      <c r="J75" s="5">
        <v>-1</v>
      </c>
      <c r="K75">
        <v>0</v>
      </c>
      <c r="L75" s="20"/>
      <c r="M75" s="5"/>
    </row>
    <row r="76" spans="1:13" x14ac:dyDescent="0.3">
      <c r="A76" s="3">
        <v>5</v>
      </c>
      <c r="B76" s="3">
        <v>37</v>
      </c>
      <c r="C76" s="3">
        <v>33</v>
      </c>
      <c r="D76" s="18"/>
      <c r="E76" s="3"/>
      <c r="I76">
        <v>1</v>
      </c>
      <c r="J76" s="5">
        <v>-2</v>
      </c>
      <c r="K76">
        <v>0</v>
      </c>
      <c r="L76" s="20"/>
      <c r="M76" s="5"/>
    </row>
    <row r="77" spans="1:13" x14ac:dyDescent="0.3">
      <c r="A77" s="3">
        <v>8</v>
      </c>
      <c r="B77" s="3">
        <v>7</v>
      </c>
      <c r="C77" s="3">
        <v>2</v>
      </c>
      <c r="D77" s="18"/>
      <c r="E77" s="3"/>
      <c r="I77">
        <v>1</v>
      </c>
      <c r="J77" s="21">
        <v>60</v>
      </c>
      <c r="K77">
        <v>0</v>
      </c>
      <c r="L77" s="22"/>
      <c r="M77" s="4"/>
    </row>
    <row r="78" spans="1:13" x14ac:dyDescent="0.3">
      <c r="A78" s="3"/>
      <c r="B78" s="3"/>
      <c r="C78" s="3"/>
      <c r="D78" s="3"/>
      <c r="E78" s="3"/>
      <c r="I78">
        <v>1</v>
      </c>
      <c r="J78" s="21">
        <v>120</v>
      </c>
      <c r="K78">
        <v>0</v>
      </c>
      <c r="L78" s="22"/>
      <c r="M78" s="4"/>
    </row>
    <row r="79" spans="1:13" x14ac:dyDescent="0.3">
      <c r="A79" s="63" t="s">
        <v>31</v>
      </c>
      <c r="B79" s="63"/>
      <c r="C79" s="63"/>
      <c r="D79" s="63"/>
      <c r="E79" s="63"/>
      <c r="I79" s="63" t="s">
        <v>32</v>
      </c>
      <c r="J79" s="63"/>
      <c r="K79" s="63"/>
      <c r="L79" s="63"/>
      <c r="M79" s="63"/>
    </row>
    <row r="80" spans="1:13" x14ac:dyDescent="0.3">
      <c r="A80" s="1" t="s">
        <v>27</v>
      </c>
      <c r="B80" s="1" t="s">
        <v>28</v>
      </c>
      <c r="C80" s="1" t="s">
        <v>29</v>
      </c>
      <c r="D80" s="1" t="s">
        <v>30</v>
      </c>
      <c r="E80" s="6" t="s">
        <v>6</v>
      </c>
      <c r="I80" s="1" t="s">
        <v>27</v>
      </c>
      <c r="J80" s="1" t="s">
        <v>28</v>
      </c>
      <c r="K80" s="1" t="s">
        <v>29</v>
      </c>
      <c r="L80" s="1" t="s">
        <v>30</v>
      </c>
      <c r="M80" s="6" t="s">
        <v>6</v>
      </c>
    </row>
    <row r="81" spans="1:13" x14ac:dyDescent="0.3">
      <c r="A81" s="3">
        <v>24</v>
      </c>
      <c r="B81" s="3">
        <v>0</v>
      </c>
      <c r="C81" s="3">
        <v>0</v>
      </c>
      <c r="D81" s="18"/>
      <c r="E81" s="3"/>
      <c r="I81">
        <v>0</v>
      </c>
      <c r="J81">
        <v>0</v>
      </c>
      <c r="K81">
        <v>1</v>
      </c>
      <c r="L81" s="19"/>
    </row>
    <row r="82" spans="1:13" x14ac:dyDescent="0.3">
      <c r="A82" s="8">
        <v>25</v>
      </c>
      <c r="B82" s="3">
        <v>0</v>
      </c>
      <c r="C82" s="3">
        <v>0</v>
      </c>
      <c r="D82" s="23"/>
      <c r="E82" s="8"/>
      <c r="I82">
        <v>0</v>
      </c>
      <c r="J82">
        <v>0</v>
      </c>
      <c r="K82" s="4">
        <v>60</v>
      </c>
      <c r="L82" s="22"/>
      <c r="M82" s="4"/>
    </row>
    <row r="83" spans="1:13" x14ac:dyDescent="0.3">
      <c r="A83" s="8">
        <v>26</v>
      </c>
      <c r="B83" s="3">
        <v>0</v>
      </c>
      <c r="C83" s="3">
        <v>0</v>
      </c>
      <c r="D83" s="23"/>
      <c r="E83" s="8"/>
      <c r="I83">
        <v>0</v>
      </c>
      <c r="J83">
        <v>0</v>
      </c>
      <c r="K83" s="4">
        <v>120</v>
      </c>
      <c r="L83" s="22"/>
      <c r="M83" s="4"/>
    </row>
    <row r="84" spans="1:13" x14ac:dyDescent="0.3">
      <c r="A84" s="7">
        <v>-1</v>
      </c>
      <c r="B84" s="3">
        <v>0</v>
      </c>
      <c r="C84" s="3">
        <v>0</v>
      </c>
      <c r="D84" s="24"/>
      <c r="E84" s="7"/>
      <c r="I84">
        <v>0</v>
      </c>
      <c r="J84">
        <v>1</v>
      </c>
      <c r="K84" s="5">
        <v>-1</v>
      </c>
      <c r="L84" s="20"/>
      <c r="M84" s="5"/>
    </row>
    <row r="85" spans="1:13" x14ac:dyDescent="0.3">
      <c r="A85" s="3"/>
      <c r="B85" s="3"/>
      <c r="C85" s="3"/>
      <c r="D85" s="3"/>
      <c r="E85" s="3"/>
      <c r="I85">
        <v>0</v>
      </c>
      <c r="J85">
        <v>1</v>
      </c>
      <c r="K85" s="5">
        <v>-2</v>
      </c>
      <c r="L85" s="20"/>
      <c r="M85" s="5"/>
    </row>
    <row r="86" spans="1:13" x14ac:dyDescent="0.3">
      <c r="A86" s="3"/>
      <c r="B86" s="3"/>
      <c r="C86" s="3"/>
      <c r="D86" s="3"/>
      <c r="E86" s="3"/>
      <c r="I86">
        <v>0</v>
      </c>
      <c r="J86">
        <v>1</v>
      </c>
      <c r="K86" s="5">
        <v>-30</v>
      </c>
      <c r="L86" s="20"/>
      <c r="M86" s="5"/>
    </row>
    <row r="87" spans="1:13" x14ac:dyDescent="0.3">
      <c r="A87" s="3"/>
      <c r="B87" s="3"/>
      <c r="C87" s="3"/>
      <c r="D87" s="3"/>
      <c r="E87" s="3"/>
    </row>
    <row r="88" spans="1:13" x14ac:dyDescent="0.3">
      <c r="A88" s="3"/>
      <c r="B88" s="3"/>
      <c r="C88" s="3"/>
      <c r="D88" s="3"/>
      <c r="E88" s="3"/>
    </row>
  </sheetData>
  <mergeCells count="4">
    <mergeCell ref="A72:E72"/>
    <mergeCell ref="I72:M72"/>
    <mergeCell ref="A79:E79"/>
    <mergeCell ref="I79:M7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D1F5-D9A4-4166-B7A5-3BC97710F893}">
  <dimension ref="A50:C64"/>
  <sheetViews>
    <sheetView workbookViewId="0">
      <selection activeCell="K60" sqref="K60"/>
    </sheetView>
  </sheetViews>
  <sheetFormatPr defaultRowHeight="14.4" x14ac:dyDescent="0.3"/>
  <cols>
    <col min="1" max="1" width="12" customWidth="1"/>
    <col min="2" max="2" width="11.21875" customWidth="1"/>
    <col min="3" max="3" width="16.5546875" customWidth="1"/>
  </cols>
  <sheetData>
    <row r="50" spans="1:3" x14ac:dyDescent="0.3">
      <c r="A50" s="1" t="s">
        <v>33</v>
      </c>
      <c r="B50" s="1" t="s">
        <v>22</v>
      </c>
      <c r="C50" s="1" t="s">
        <v>6</v>
      </c>
    </row>
    <row r="51" spans="1:3" x14ac:dyDescent="0.3">
      <c r="A51" s="25" t="str">
        <f>"1/1/1900"</f>
        <v>1/1/1900</v>
      </c>
    </row>
    <row r="52" spans="1:3" x14ac:dyDescent="0.3">
      <c r="A52" s="25" t="str">
        <f>"1/2/1900"</f>
        <v>1/2/1900</v>
      </c>
    </row>
    <row r="53" spans="1:3" x14ac:dyDescent="0.3">
      <c r="A53" s="26" t="str">
        <f>"1/3/1900"</f>
        <v>1/3/1900</v>
      </c>
    </row>
    <row r="54" spans="1:3" x14ac:dyDescent="0.3">
      <c r="A54" s="26" t="str">
        <f>"1/4/1900"</f>
        <v>1/4/1900</v>
      </c>
    </row>
    <row r="55" spans="1:3" x14ac:dyDescent="0.3">
      <c r="A55" s="26" t="str">
        <f>"1/5/1900"</f>
        <v>1/5/1900</v>
      </c>
    </row>
    <row r="56" spans="1:3" x14ac:dyDescent="0.3">
      <c r="A56" s="26" t="str">
        <f>"1/31/1900"</f>
        <v>1/31/1900</v>
      </c>
    </row>
    <row r="57" spans="1:3" x14ac:dyDescent="0.3">
      <c r="A57" s="26" t="str">
        <f>"2/1/1900"</f>
        <v>2/1/1900</v>
      </c>
    </row>
    <row r="58" spans="1:3" x14ac:dyDescent="0.3">
      <c r="A58" s="26" t="str">
        <f>"2/2/1900"</f>
        <v>2/2/1900</v>
      </c>
    </row>
    <row r="59" spans="1:3" x14ac:dyDescent="0.3">
      <c r="A59" s="26" t="str">
        <f>"12/31/1900"</f>
        <v>12/31/1900</v>
      </c>
    </row>
    <row r="60" spans="1:3" x14ac:dyDescent="0.3">
      <c r="A60" s="26" t="str">
        <f>"12/31/1901"</f>
        <v>12/31/1901</v>
      </c>
    </row>
    <row r="61" spans="1:3" x14ac:dyDescent="0.3">
      <c r="A61" s="26" t="str">
        <f>"12/31/1902"</f>
        <v>12/31/1902</v>
      </c>
    </row>
    <row r="62" spans="1:3" x14ac:dyDescent="0.3">
      <c r="A62" s="26" t="str">
        <f>"12/31/1903"</f>
        <v>12/31/1903</v>
      </c>
    </row>
    <row r="63" spans="1:3" x14ac:dyDescent="0.3">
      <c r="A63" s="26" t="str">
        <f>"12/31/1904"</f>
        <v>12/31/1904</v>
      </c>
    </row>
    <row r="64" spans="1:3" x14ac:dyDescent="0.3">
      <c r="A64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B0EB-EAA3-4BE3-9B7D-05D357AB7A8E}">
  <dimension ref="A28:E38"/>
  <sheetViews>
    <sheetView topLeftCell="A23" workbookViewId="0">
      <selection activeCell="L13" sqref="L13"/>
    </sheetView>
  </sheetViews>
  <sheetFormatPr defaultRowHeight="14.4" x14ac:dyDescent="0.3"/>
  <cols>
    <col min="1" max="1" width="10.77734375" customWidth="1"/>
    <col min="3" max="3" width="14.88671875" bestFit="1" customWidth="1"/>
    <col min="4" max="4" width="11.21875" bestFit="1" customWidth="1"/>
    <col min="5" max="5" width="28.21875" customWidth="1"/>
  </cols>
  <sheetData>
    <row r="28" spans="1:5" x14ac:dyDescent="0.3">
      <c r="A28" s="1" t="s">
        <v>33</v>
      </c>
      <c r="B28" s="27" t="s">
        <v>34</v>
      </c>
      <c r="C28" s="1" t="s">
        <v>6</v>
      </c>
      <c r="D28" s="1" t="s">
        <v>35</v>
      </c>
      <c r="E28" s="1" t="s">
        <v>6</v>
      </c>
    </row>
    <row r="29" spans="1:5" x14ac:dyDescent="0.3">
      <c r="A29" s="3" t="str">
        <f>"00:00:00"</f>
        <v>00:00:00</v>
      </c>
      <c r="B29" s="28"/>
      <c r="C29" s="3"/>
      <c r="D29" s="1"/>
      <c r="E29" s="3"/>
    </row>
    <row r="30" spans="1:5" x14ac:dyDescent="0.3">
      <c r="A30" s="3" t="str">
        <f>"00:00:01"</f>
        <v>00:00:01</v>
      </c>
      <c r="B30" s="28"/>
      <c r="C30" s="3"/>
      <c r="D30" s="1"/>
      <c r="E30" s="3"/>
    </row>
    <row r="31" spans="1:5" x14ac:dyDescent="0.3">
      <c r="A31" s="26" t="str">
        <f>"01:30:00"</f>
        <v>01:30:00</v>
      </c>
      <c r="B31" s="28"/>
      <c r="C31" s="3"/>
      <c r="D31" s="1"/>
      <c r="E31" s="3"/>
    </row>
    <row r="32" spans="1:5" x14ac:dyDescent="0.3">
      <c r="A32" s="26" t="str">
        <f>"03:00:00"</f>
        <v>03:00:00</v>
      </c>
      <c r="B32" s="28"/>
      <c r="C32" s="3"/>
      <c r="D32" s="1"/>
      <c r="E32" s="3"/>
    </row>
    <row r="33" spans="1:5" x14ac:dyDescent="0.3">
      <c r="A33" s="25" t="str">
        <f>"06:00:00"</f>
        <v>06:00:00</v>
      </c>
      <c r="B33" s="28"/>
      <c r="C33" s="3"/>
      <c r="D33" s="1"/>
      <c r="E33" s="3"/>
    </row>
    <row r="34" spans="1:5" x14ac:dyDescent="0.3">
      <c r="A34" s="25" t="str">
        <f>"12:00:00"</f>
        <v>12:00:00</v>
      </c>
      <c r="B34" s="28"/>
      <c r="C34" s="3"/>
      <c r="D34" s="1"/>
      <c r="E34" s="3"/>
    </row>
    <row r="35" spans="1:5" x14ac:dyDescent="0.3">
      <c r="A35" s="26" t="str">
        <f>"18:00:00"</f>
        <v>18:00:00</v>
      </c>
      <c r="B35" s="28"/>
      <c r="C35" s="3"/>
      <c r="D35" s="2"/>
      <c r="E35" s="3"/>
    </row>
    <row r="36" spans="1:5" x14ac:dyDescent="0.3">
      <c r="A36" s="26" t="str">
        <f>"23:00:00"</f>
        <v>23:00:00</v>
      </c>
      <c r="B36" s="28"/>
      <c r="C36" s="3"/>
      <c r="D36" s="2"/>
      <c r="E36" s="3"/>
    </row>
    <row r="37" spans="1:5" x14ac:dyDescent="0.3">
      <c r="A37" s="26" t="str">
        <f>"23:59:59"</f>
        <v>23:59:59</v>
      </c>
      <c r="B37" s="28"/>
      <c r="C37" s="3"/>
      <c r="D37" s="2"/>
      <c r="E37" s="3"/>
    </row>
    <row r="38" spans="1:5" x14ac:dyDescent="0.3">
      <c r="A38" s="26" t="str">
        <f>"24:00:00"</f>
        <v>24:00:00</v>
      </c>
      <c r="B38" s="28"/>
      <c r="C38" s="3"/>
      <c r="D38" s="1"/>
      <c r="E38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BA47-8AB4-4C56-81C9-7DD53D472A7B}">
  <dimension ref="A1"/>
  <sheetViews>
    <sheetView zoomScale="55" zoomScaleNormal="55" workbookViewId="0">
      <selection activeCell="K23" sqref="K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8EC8-8733-431D-8FEA-692503B03D4C}">
  <dimension ref="A88:I119"/>
  <sheetViews>
    <sheetView zoomScale="40" zoomScaleNormal="40" workbookViewId="0">
      <selection activeCell="N95" sqref="N95"/>
    </sheetView>
  </sheetViews>
  <sheetFormatPr defaultRowHeight="14.4" x14ac:dyDescent="0.3"/>
  <cols>
    <col min="1" max="1" width="11.77734375" customWidth="1"/>
    <col min="6" max="6" width="12.6640625" customWidth="1"/>
  </cols>
  <sheetData>
    <row r="88" spans="1:9" x14ac:dyDescent="0.3">
      <c r="A88" s="64" t="s">
        <v>36</v>
      </c>
      <c r="B88" s="64"/>
      <c r="C88" s="64"/>
      <c r="F88" s="64" t="s">
        <v>37</v>
      </c>
      <c r="G88" s="64"/>
      <c r="H88" s="64"/>
    </row>
    <row r="89" spans="1:9" x14ac:dyDescent="0.3">
      <c r="A89" s="1" t="s">
        <v>22</v>
      </c>
      <c r="B89" s="1" t="s">
        <v>2</v>
      </c>
      <c r="C89" s="1" t="s">
        <v>6</v>
      </c>
      <c r="D89" s="1"/>
      <c r="E89" s="1"/>
      <c r="F89" s="1" t="s">
        <v>22</v>
      </c>
      <c r="G89" s="1" t="s">
        <v>3</v>
      </c>
      <c r="H89" s="1" t="s">
        <v>6</v>
      </c>
      <c r="I89" s="1"/>
    </row>
    <row r="90" spans="1:9" x14ac:dyDescent="0.3">
      <c r="A90" s="25">
        <v>10</v>
      </c>
      <c r="B90" s="3"/>
      <c r="C90" s="3"/>
      <c r="D90" s="1"/>
      <c r="E90" s="1"/>
      <c r="F90" s="25">
        <v>10</v>
      </c>
      <c r="G90" s="3"/>
      <c r="H90" s="3"/>
      <c r="I90" s="1"/>
    </row>
    <row r="91" spans="1:9" x14ac:dyDescent="0.3">
      <c r="A91" s="25">
        <v>36558</v>
      </c>
      <c r="B91" s="3"/>
      <c r="C91" s="3"/>
      <c r="D91" s="1"/>
      <c r="E91" s="1"/>
      <c r="F91" s="25">
        <v>36558</v>
      </c>
      <c r="G91" s="3"/>
      <c r="H91" s="3"/>
      <c r="I91" s="1"/>
    </row>
    <row r="92" spans="1:9" x14ac:dyDescent="0.3">
      <c r="A92" s="29">
        <v>36615</v>
      </c>
      <c r="B92" s="3"/>
      <c r="C92" s="3"/>
      <c r="F92" s="29">
        <v>36615</v>
      </c>
      <c r="G92" s="3"/>
      <c r="H92" s="3"/>
    </row>
    <row r="93" spans="1:9" x14ac:dyDescent="0.3">
      <c r="A93" s="29">
        <v>31</v>
      </c>
      <c r="B93" s="3"/>
      <c r="C93" s="3"/>
      <c r="F93" s="29">
        <v>119</v>
      </c>
      <c r="G93" s="3"/>
      <c r="H93" s="3"/>
    </row>
    <row r="94" spans="1:9" x14ac:dyDescent="0.3">
      <c r="A94" s="29">
        <v>45047</v>
      </c>
      <c r="B94" s="3"/>
      <c r="C94" s="3"/>
      <c r="F94" s="29">
        <v>45047</v>
      </c>
      <c r="G94" s="3"/>
      <c r="H94" s="3"/>
    </row>
    <row r="95" spans="1:9" x14ac:dyDescent="0.3">
      <c r="A95" s="26"/>
    </row>
    <row r="96" spans="1:9" x14ac:dyDescent="0.3">
      <c r="A96" s="26"/>
    </row>
    <row r="97" spans="1:8" x14ac:dyDescent="0.3">
      <c r="A97" s="64" t="s">
        <v>38</v>
      </c>
      <c r="B97" s="64"/>
      <c r="C97" s="64"/>
      <c r="F97" s="64" t="s">
        <v>39</v>
      </c>
      <c r="G97" s="64"/>
      <c r="H97" s="64"/>
    </row>
    <row r="98" spans="1:8" x14ac:dyDescent="0.3">
      <c r="A98" s="1" t="s">
        <v>22</v>
      </c>
      <c r="B98" s="1" t="s">
        <v>4</v>
      </c>
      <c r="C98" s="1" t="s">
        <v>6</v>
      </c>
      <c r="F98" s="1" t="s">
        <v>22</v>
      </c>
      <c r="G98" s="1" t="s">
        <v>40</v>
      </c>
      <c r="H98" s="1" t="s">
        <v>6</v>
      </c>
    </row>
    <row r="99" spans="1:8" x14ac:dyDescent="0.3">
      <c r="A99" s="29">
        <v>10</v>
      </c>
      <c r="C99" s="3"/>
      <c r="F99" s="14">
        <v>44927</v>
      </c>
      <c r="H99" s="3"/>
    </row>
    <row r="100" spans="1:8" x14ac:dyDescent="0.3">
      <c r="A100" s="29">
        <v>3694</v>
      </c>
      <c r="C100" s="3"/>
      <c r="F100" s="14">
        <v>44934</v>
      </c>
      <c r="H100" s="3"/>
    </row>
    <row r="101" spans="1:8" x14ac:dyDescent="0.3">
      <c r="A101" s="29">
        <v>25635</v>
      </c>
      <c r="C101" s="3"/>
      <c r="F101" s="14">
        <v>44941</v>
      </c>
      <c r="H101" s="3"/>
    </row>
    <row r="102" spans="1:8" x14ac:dyDescent="0.3">
      <c r="A102" s="29">
        <v>36719</v>
      </c>
      <c r="C102" s="3"/>
      <c r="F102" s="14">
        <v>44948</v>
      </c>
      <c r="H102" s="3"/>
    </row>
    <row r="103" spans="1:8" x14ac:dyDescent="0.3">
      <c r="A103" s="29">
        <v>40394</v>
      </c>
      <c r="C103" s="3"/>
      <c r="F103" s="14">
        <v>44958</v>
      </c>
      <c r="H103" s="3"/>
    </row>
    <row r="104" spans="1:8" x14ac:dyDescent="0.3">
      <c r="A104" s="29"/>
      <c r="F104" s="14">
        <v>45284</v>
      </c>
      <c r="H104" s="3"/>
    </row>
    <row r="105" spans="1:8" x14ac:dyDescent="0.3">
      <c r="A105" s="26"/>
      <c r="F105" s="14">
        <v>45291</v>
      </c>
      <c r="H105" s="3"/>
    </row>
    <row r="106" spans="1:8" x14ac:dyDescent="0.3">
      <c r="A106" s="26"/>
    </row>
    <row r="107" spans="1:8" x14ac:dyDescent="0.3">
      <c r="A107" s="64" t="s">
        <v>41</v>
      </c>
      <c r="B107" s="64"/>
      <c r="C107" s="64"/>
    </row>
    <row r="108" spans="1:8" x14ac:dyDescent="0.3">
      <c r="A108" s="1" t="s">
        <v>22</v>
      </c>
      <c r="B108" s="1" t="s">
        <v>42</v>
      </c>
      <c r="C108" s="1" t="s">
        <v>6</v>
      </c>
    </row>
    <row r="109" spans="1:8" x14ac:dyDescent="0.3">
      <c r="A109" s="14">
        <v>44927</v>
      </c>
      <c r="C109" s="3"/>
    </row>
    <row r="110" spans="1:8" x14ac:dyDescent="0.3">
      <c r="A110" s="14">
        <v>44935</v>
      </c>
      <c r="C110" s="3"/>
    </row>
    <row r="111" spans="1:8" x14ac:dyDescent="0.3">
      <c r="A111" s="14">
        <v>44943</v>
      </c>
      <c r="C111" s="3"/>
    </row>
    <row r="112" spans="1:8" x14ac:dyDescent="0.3">
      <c r="A112" s="14">
        <v>44951</v>
      </c>
      <c r="C112" s="3"/>
    </row>
    <row r="113" spans="1:3" x14ac:dyDescent="0.3">
      <c r="A113" s="14">
        <v>44959</v>
      </c>
      <c r="C113" s="3"/>
    </row>
    <row r="114" spans="1:3" x14ac:dyDescent="0.3">
      <c r="A114" s="14">
        <v>45289</v>
      </c>
      <c r="C114" s="3"/>
    </row>
    <row r="115" spans="1:3" x14ac:dyDescent="0.3">
      <c r="A115" s="14">
        <v>45290</v>
      </c>
      <c r="C115" s="3"/>
    </row>
    <row r="116" spans="1:3" x14ac:dyDescent="0.3">
      <c r="A116" s="26"/>
    </row>
    <row r="117" spans="1:3" x14ac:dyDescent="0.3">
      <c r="A117" s="26"/>
    </row>
    <row r="118" spans="1:3" x14ac:dyDescent="0.3">
      <c r="A118" s="26"/>
    </row>
    <row r="119" spans="1:3" x14ac:dyDescent="0.3">
      <c r="A119" s="26"/>
    </row>
  </sheetData>
  <mergeCells count="5">
    <mergeCell ref="A88:C88"/>
    <mergeCell ref="F88:H88"/>
    <mergeCell ref="A97:C97"/>
    <mergeCell ref="F97:H97"/>
    <mergeCell ref="A107:C10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924C-13F9-46A5-B994-9CE02AB8833F}">
  <dimension ref="A17:D24"/>
  <sheetViews>
    <sheetView zoomScale="85" zoomScaleNormal="85" workbookViewId="0">
      <selection activeCell="K20" sqref="K20"/>
    </sheetView>
  </sheetViews>
  <sheetFormatPr defaultRowHeight="14.4" x14ac:dyDescent="0.3"/>
  <cols>
    <col min="1" max="1" width="18.33203125" customWidth="1"/>
    <col min="2" max="2" width="17" customWidth="1"/>
    <col min="3" max="3" width="18.44140625" customWidth="1"/>
    <col min="4" max="4" width="14.77734375" bestFit="1" customWidth="1"/>
  </cols>
  <sheetData>
    <row r="17" spans="1:4" x14ac:dyDescent="0.3">
      <c r="B17" s="64" t="s">
        <v>43</v>
      </c>
      <c r="C17" s="64"/>
    </row>
    <row r="18" spans="1:4" x14ac:dyDescent="0.3">
      <c r="A18" s="1" t="s">
        <v>14</v>
      </c>
      <c r="B18" s="1" t="s">
        <v>44</v>
      </c>
      <c r="C18" s="1" t="s">
        <v>24</v>
      </c>
      <c r="D18" s="1" t="s">
        <v>6</v>
      </c>
    </row>
    <row r="19" spans="1:4" x14ac:dyDescent="0.3">
      <c r="A19" s="30">
        <v>42369</v>
      </c>
      <c r="B19" s="31">
        <v>1</v>
      </c>
      <c r="C19" s="25"/>
      <c r="D19" s="1"/>
    </row>
    <row r="20" spans="1:4" x14ac:dyDescent="0.3">
      <c r="A20" s="30">
        <v>42369</v>
      </c>
      <c r="B20" s="31">
        <v>-1</v>
      </c>
      <c r="C20" s="25"/>
      <c r="D20" s="1"/>
    </row>
    <row r="21" spans="1:4" x14ac:dyDescent="0.3">
      <c r="A21" s="30">
        <v>42369</v>
      </c>
      <c r="B21" s="32">
        <v>2</v>
      </c>
      <c r="C21" s="25"/>
      <c r="D21" s="1"/>
    </row>
    <row r="22" spans="1:4" x14ac:dyDescent="0.3">
      <c r="A22" s="30">
        <v>42428</v>
      </c>
      <c r="B22" s="32">
        <v>12</v>
      </c>
      <c r="C22" s="25"/>
      <c r="D22" s="1"/>
    </row>
    <row r="23" spans="1:4" x14ac:dyDescent="0.3">
      <c r="A23" s="30">
        <v>42429</v>
      </c>
      <c r="B23" s="32">
        <v>12</v>
      </c>
      <c r="C23" s="25"/>
      <c r="D23" s="1"/>
    </row>
    <row r="24" spans="1:4" x14ac:dyDescent="0.3">
      <c r="A24" s="30">
        <v>42429</v>
      </c>
      <c r="B24" s="26">
        <v>-12</v>
      </c>
      <c r="C24" s="25"/>
      <c r="D24" s="1"/>
    </row>
  </sheetData>
  <mergeCells count="1"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Introduction</vt:lpstr>
      <vt:lpstr>Date Function</vt:lpstr>
      <vt:lpstr>Perform Calculations</vt:lpstr>
      <vt:lpstr>Time Function</vt:lpstr>
      <vt:lpstr>Datevalue Function</vt:lpstr>
      <vt:lpstr>Timevalue Function</vt:lpstr>
      <vt:lpstr>Current Date and Time Functions</vt:lpstr>
      <vt:lpstr>Extracting Components of Date</vt:lpstr>
      <vt:lpstr>EDATE Function</vt:lpstr>
      <vt:lpstr>EOMONTH Function</vt:lpstr>
      <vt:lpstr>Workday Function</vt:lpstr>
      <vt:lpstr>Workday holiday</vt:lpstr>
      <vt:lpstr>INTL Function</vt:lpstr>
      <vt:lpstr>Networkdays Function</vt:lpstr>
      <vt:lpstr>Exampes</vt:lpstr>
      <vt:lpstr>Expiration Date Calculation</vt:lpstr>
      <vt:lpstr>Recharge Date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</dc:creator>
  <cp:lastModifiedBy>Avinash Adasare</cp:lastModifiedBy>
  <dcterms:created xsi:type="dcterms:W3CDTF">2025-02-16T06:11:52Z</dcterms:created>
  <dcterms:modified xsi:type="dcterms:W3CDTF">2025-03-05T07:47:06Z</dcterms:modified>
</cp:coreProperties>
</file>